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зф" sheetId="1" r:id="rId1"/>
  </sheets>
  <definedNames>
    <definedName name="_xlnm.Print_Area" localSheetId="0">'зф'!$A$1:$J$68</definedName>
  </definedNames>
  <calcPr fullCalcOnLoad="1"/>
</workbook>
</file>

<file path=xl/sharedStrings.xml><?xml version="1.0" encoding="utf-8"?>
<sst xmlns="http://schemas.openxmlformats.org/spreadsheetml/2006/main" count="78" uniqueCount="56">
  <si>
    <t>Код</t>
  </si>
  <si>
    <t>%</t>
  </si>
  <si>
    <t>Показники</t>
  </si>
  <si>
    <t xml:space="preserve">Відхилення+ - </t>
  </si>
  <si>
    <t>ЗАГАЛЬНИЙ  ФОНД</t>
  </si>
  <si>
    <t>Нарахування на заробітну плату</t>
  </si>
  <si>
    <t>Придбання товарів і послуг</t>
  </si>
  <si>
    <t>Предмети, матеріали, обладнання та інвентар, у тому числі м"який інвентар та обмундирування</t>
  </si>
  <si>
    <t>Оплата послуг (крім комунальних)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</si>
  <si>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</si>
  <si>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</si>
  <si>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</si>
  <si>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</si>
  <si>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Усього загальний фонд</t>
  </si>
  <si>
    <t>Заробітна плата</t>
  </si>
  <si>
    <t>План на вказаний період з урахуванням змін</t>
  </si>
  <si>
    <t xml:space="preserve">Інші видатки </t>
  </si>
  <si>
    <t>ЗВІТ</t>
  </si>
  <si>
    <t>Секретар ради</t>
  </si>
  <si>
    <t>Костиря Н. В.</t>
  </si>
  <si>
    <t>Підготував: головний бухгалтер ___________  Ярова М. С.</t>
  </si>
  <si>
    <t>Затверджений план на 2017 рік</t>
  </si>
  <si>
    <t>Додаток №3</t>
  </si>
  <si>
    <t xml:space="preserve">про виконання видаткової частини бюджету </t>
  </si>
  <si>
    <t>Інші заходи у сфері соціального захисту і соціального забезпечення</t>
  </si>
  <si>
    <t>Соціальне забезпечення</t>
  </si>
  <si>
    <t>Інші виплати населенню</t>
  </si>
  <si>
    <t>Інші заходи в галузі культури і мистецтва</t>
  </si>
  <si>
    <t>ПОТОЧНІ ВИДАТКИ</t>
  </si>
  <si>
    <t>Використання товарів і послуг</t>
  </si>
  <si>
    <t>Предмети, матеріали, обладнання та інвентар</t>
  </si>
  <si>
    <t>Організація благоустрою населиних пунктів</t>
  </si>
  <si>
    <t>Утримання та розвиток інших об`єктів транспортної інфраструктури</t>
  </si>
  <si>
    <t>0113242</t>
  </si>
  <si>
    <t>0114082</t>
  </si>
  <si>
    <t>0116030</t>
  </si>
  <si>
    <t>0117442</t>
  </si>
  <si>
    <t>Виконано за період</t>
  </si>
  <si>
    <t>Разом по 0110150</t>
  </si>
  <si>
    <t>Разом по 0117442</t>
  </si>
  <si>
    <t>Разом по 0116030</t>
  </si>
  <si>
    <t>Разом по 0114082</t>
  </si>
  <si>
    <t>Разом по 0113242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</si>
  <si>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</si>
  <si>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</si>
  <si>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Оплата праці і нарахування на заробітну плату</t>
  </si>
  <si>
    <t>Селищний голова</t>
  </si>
  <si>
    <t>В. Г. Попов</t>
  </si>
  <si>
    <t xml:space="preserve">Головний бухгалтер </t>
  </si>
  <si>
    <t>М. С. Ярова</t>
  </si>
  <si>
    <t>грн.</t>
  </si>
  <si>
    <t>План на 2019 рік з урахуванням змін</t>
  </si>
  <si>
    <t>Оплата праці</t>
  </si>
  <si>
    <t>Оплата інших енергоносіїв та інших комунальних послуг</t>
  </si>
  <si>
    <t>до рішення сесії №1 від 11.10.2019р.</t>
  </si>
  <si>
    <t xml:space="preserve"> Сиротинскої селищної ради за 9 місяців 2019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</si>
</sst>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2" fillId="22" borderId="1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22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2" fontId="1" fillId="24" borderId="11" xfId="0" applyNumberFormat="1" applyFont="1" applyFill="1" applyBorder="1" applyAlignment="1">
      <alignment/>
    </xf>
    <xf numFmtId="2" fontId="2" fillId="22" borderId="2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2" fontId="1" fillId="24" borderId="22" xfId="0" applyNumberFormat="1" applyFont="1" applyFill="1" applyBorder="1" applyAlignment="1">
      <alignment/>
    </xf>
    <xf numFmtId="2" fontId="2" fillId="24" borderId="22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2" fontId="2" fillId="24" borderId="22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left"/>
    </xf>
    <xf numFmtId="0" fontId="1" fillId="0" borderId="23" xfId="0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26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27" xfId="0" applyNumberFormat="1" applyFont="1" applyFill="1" applyBorder="1" applyAlignment="1">
      <alignment/>
    </xf>
    <xf numFmtId="0" fontId="1" fillId="0" borderId="26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2" fontId="1" fillId="0" borderId="11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4" borderId="29" xfId="0" applyFont="1" applyFill="1" applyBorder="1" applyAlignment="1">
      <alignment/>
    </xf>
    <xf numFmtId="0" fontId="0" fillId="24" borderId="11" xfId="0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5" fillId="22" borderId="25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3" xfId="0" applyFont="1" applyBorder="1" applyAlignment="1">
      <alignment horizontal="left" wrapText="1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24" borderId="38" xfId="0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2" fillId="24" borderId="40" xfId="0" applyFont="1" applyFill="1" applyBorder="1" applyAlignment="1">
      <alignment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1">
      <selection activeCell="S7" sqref="S7"/>
    </sheetView>
  </sheetViews>
  <sheetFormatPr defaultColWidth="9.140625" defaultRowHeight="12.75"/>
  <cols>
    <col min="1" max="1" width="7.7109375" style="0" customWidth="1"/>
    <col min="3" max="3" width="16.421875" style="0" customWidth="1"/>
    <col min="4" max="4" width="0" style="0" hidden="1" customWidth="1"/>
    <col min="5" max="5" width="9.57421875" style="0" customWidth="1"/>
    <col min="6" max="6" width="8.28125" style="0" hidden="1" customWidth="1"/>
    <col min="7" max="7" width="10.00390625" style="0" customWidth="1"/>
    <col min="8" max="8" width="11.140625" style="0" customWidth="1"/>
    <col min="9" max="9" width="9.8515625" style="0" customWidth="1"/>
    <col min="10" max="10" width="12.7109375" style="0" customWidth="1"/>
    <col min="11" max="11" width="9.57421875" style="0" bestFit="1" customWidth="1"/>
  </cols>
  <sheetData>
    <row r="1" spans="8:10" ht="15.75" customHeight="1">
      <c r="H1" s="69" t="s">
        <v>22</v>
      </c>
      <c r="I1" s="69"/>
      <c r="J1" s="69"/>
    </row>
    <row r="2" spans="8:10" ht="16.5" customHeight="1">
      <c r="H2" s="70" t="s">
        <v>54</v>
      </c>
      <c r="I2" s="70"/>
      <c r="J2" s="70"/>
    </row>
    <row r="3" spans="1:10" ht="12.75">
      <c r="A3" s="73" t="s">
        <v>17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4" t="s">
        <v>23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3.5" customHeight="1">
      <c r="A5" s="74" t="s">
        <v>55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3.5" customHeight="1">
      <c r="A6" s="60"/>
      <c r="B6" s="59"/>
      <c r="C6" s="59"/>
      <c r="D6" s="59"/>
      <c r="E6" s="59"/>
      <c r="F6" s="59"/>
      <c r="G6" s="59"/>
      <c r="H6" s="59"/>
      <c r="I6" s="59"/>
      <c r="J6" s="62" t="s">
        <v>50</v>
      </c>
    </row>
    <row r="7" spans="1:10" ht="67.5" customHeight="1">
      <c r="A7" s="8" t="s">
        <v>0</v>
      </c>
      <c r="B7" s="71" t="s">
        <v>2</v>
      </c>
      <c r="C7" s="71"/>
      <c r="D7" s="9" t="s">
        <v>21</v>
      </c>
      <c r="E7" s="9" t="s">
        <v>51</v>
      </c>
      <c r="F7" s="9" t="s">
        <v>15</v>
      </c>
      <c r="G7" s="9" t="s">
        <v>15</v>
      </c>
      <c r="H7" s="9" t="s">
        <v>37</v>
      </c>
      <c r="I7" s="8" t="s">
        <v>1</v>
      </c>
      <c r="J7" s="9" t="s">
        <v>3</v>
      </c>
    </row>
    <row r="8" spans="1:10" ht="12.75" customHeight="1" thickBot="1">
      <c r="A8" s="3"/>
      <c r="B8" s="72" t="s">
        <v>4</v>
      </c>
      <c r="C8" s="72"/>
      <c r="D8" s="11"/>
      <c r="E8" s="11"/>
      <c r="F8" s="11"/>
      <c r="G8" s="11"/>
      <c r="H8" s="11"/>
      <c r="I8" s="11"/>
      <c r="J8" s="11"/>
    </row>
    <row r="9" spans="1:10" ht="35.25" customHeight="1" thickBot="1">
      <c r="A9" s="58" t="s">
        <v>44</v>
      </c>
      <c r="B9" s="94" t="s">
        <v>43</v>
      </c>
      <c r="C9" s="95"/>
      <c r="D9" s="95"/>
      <c r="E9" s="95"/>
      <c r="F9" s="95"/>
      <c r="G9" s="95"/>
      <c r="H9" s="95"/>
      <c r="I9" s="95"/>
      <c r="J9" s="96"/>
    </row>
    <row r="10" spans="1:11" ht="13.5" customHeight="1">
      <c r="A10" s="50">
        <v>2000</v>
      </c>
      <c r="B10" s="92" t="s">
        <v>28</v>
      </c>
      <c r="C10" s="93"/>
      <c r="D10" s="51"/>
      <c r="E10" s="5">
        <f>E12+E13+E15+E16+E18+E19+E20+E21+E22</f>
        <v>1561496</v>
      </c>
      <c r="F10" s="5">
        <f>F12+F13+F15+F16+F18+F19+F20+F21+F22</f>
        <v>0</v>
      </c>
      <c r="G10" s="5">
        <f>G12+G13+G15+G16+G18+G19+G20+G21+G22</f>
        <v>1226969</v>
      </c>
      <c r="H10" s="5">
        <f>H12+H13+H15+H16+H18+H19+H20+H21+H22</f>
        <v>973100.2699999999</v>
      </c>
      <c r="I10" s="68">
        <f>H10/G10*100</f>
        <v>79.30927920754314</v>
      </c>
      <c r="J10" s="5">
        <f>J12+J13+J15+J16+J18+J19+J20+J21+J22</f>
        <v>-253868.73000000004</v>
      </c>
      <c r="K10" s="24"/>
    </row>
    <row r="11" spans="1:11" ht="22.5" customHeight="1">
      <c r="A11" s="39">
        <v>2100</v>
      </c>
      <c r="B11" s="77" t="s">
        <v>45</v>
      </c>
      <c r="C11" s="78"/>
      <c r="D11" s="5">
        <f>D12+D13</f>
        <v>0</v>
      </c>
      <c r="E11" s="5">
        <f>E12+E13</f>
        <v>1229745</v>
      </c>
      <c r="F11" s="5"/>
      <c r="G11" s="5">
        <f>G12+G13</f>
        <v>959846</v>
      </c>
      <c r="H11" s="4">
        <f>H12+H13</f>
        <v>874981.25</v>
      </c>
      <c r="I11" s="5">
        <f aca="true" t="shared" si="0" ref="I11:I22">H11/G11*100</f>
        <v>91.1585035516114</v>
      </c>
      <c r="J11" s="5">
        <f aca="true" t="shared" si="1" ref="J11:J22">H11-G11</f>
        <v>-84864.75</v>
      </c>
      <c r="K11" s="24"/>
    </row>
    <row r="12" spans="1:11" ht="11.25" customHeight="1">
      <c r="A12" s="39">
        <v>2111</v>
      </c>
      <c r="B12" s="77" t="s">
        <v>14</v>
      </c>
      <c r="C12" s="78"/>
      <c r="D12" s="5"/>
      <c r="E12" s="5">
        <v>1001715</v>
      </c>
      <c r="F12" s="5"/>
      <c r="G12" s="5">
        <v>782673</v>
      </c>
      <c r="H12" s="5">
        <v>715808.22</v>
      </c>
      <c r="I12" s="5">
        <f t="shared" si="0"/>
        <v>91.4568689606004</v>
      </c>
      <c r="J12" s="5">
        <f t="shared" si="1"/>
        <v>-66864.78000000003</v>
      </c>
      <c r="K12" s="24"/>
    </row>
    <row r="13" spans="1:11" ht="12.75" customHeight="1">
      <c r="A13" s="39">
        <v>2120</v>
      </c>
      <c r="B13" s="77" t="s">
        <v>5</v>
      </c>
      <c r="C13" s="78"/>
      <c r="D13" s="5"/>
      <c r="E13" s="5">
        <v>228030</v>
      </c>
      <c r="F13" s="5"/>
      <c r="G13" s="5">
        <v>177173</v>
      </c>
      <c r="H13" s="4">
        <v>159173.03</v>
      </c>
      <c r="I13" s="5">
        <f t="shared" si="0"/>
        <v>89.84045537412585</v>
      </c>
      <c r="J13" s="5">
        <f t="shared" si="1"/>
        <v>-17999.97</v>
      </c>
      <c r="K13" s="24"/>
    </row>
    <row r="14" spans="1:11" ht="43.5" customHeight="1">
      <c r="A14" s="39">
        <v>2200</v>
      </c>
      <c r="B14" s="77" t="s">
        <v>6</v>
      </c>
      <c r="C14" s="78"/>
      <c r="D14" s="5">
        <f>D15+D16+D17</f>
        <v>0</v>
      </c>
      <c r="E14" s="5">
        <f>E15+E16+E17</f>
        <v>324802</v>
      </c>
      <c r="F14" s="5">
        <f>F15+F16+F17</f>
        <v>0</v>
      </c>
      <c r="G14" s="5">
        <v>251174</v>
      </c>
      <c r="H14" s="5">
        <f>H15+H16+H17</f>
        <v>97910.39</v>
      </c>
      <c r="I14" s="5">
        <f t="shared" si="0"/>
        <v>38.9811007508739</v>
      </c>
      <c r="J14" s="5">
        <f t="shared" si="1"/>
        <v>-153263.61</v>
      </c>
      <c r="K14" s="24"/>
    </row>
    <row r="15" spans="1:11" ht="20.25" customHeight="1">
      <c r="A15" s="39">
        <v>2210</v>
      </c>
      <c r="B15" s="77" t="s">
        <v>7</v>
      </c>
      <c r="C15" s="78"/>
      <c r="D15" s="5"/>
      <c r="E15" s="11">
        <v>40578</v>
      </c>
      <c r="F15" s="11"/>
      <c r="G15" s="5">
        <v>40578</v>
      </c>
      <c r="H15" s="61">
        <v>16555</v>
      </c>
      <c r="I15" s="5">
        <f t="shared" si="0"/>
        <v>40.79796934299374</v>
      </c>
      <c r="J15" s="5">
        <f t="shared" si="1"/>
        <v>-24023</v>
      </c>
      <c r="K15" s="24"/>
    </row>
    <row r="16" spans="1:11" ht="22.5" customHeight="1">
      <c r="A16" s="39">
        <v>2240</v>
      </c>
      <c r="B16" s="77" t="s">
        <v>8</v>
      </c>
      <c r="C16" s="78"/>
      <c r="D16" s="5"/>
      <c r="E16" s="5">
        <v>117342</v>
      </c>
      <c r="F16" s="5"/>
      <c r="G16" s="5">
        <v>110258</v>
      </c>
      <c r="H16" s="5">
        <v>41008.5</v>
      </c>
      <c r="I16" s="5">
        <f t="shared" si="0"/>
        <v>37.19321953962525</v>
      </c>
      <c r="J16" s="5">
        <f t="shared" si="1"/>
        <v>-69249.5</v>
      </c>
      <c r="K16" s="24"/>
    </row>
    <row r="17" spans="1:11" ht="22.5" customHeight="1">
      <c r="A17" s="39">
        <v>2270</v>
      </c>
      <c r="B17" s="77" t="s">
        <v>9</v>
      </c>
      <c r="C17" s="78"/>
      <c r="D17" s="5">
        <f>D18+D19+D20</f>
        <v>0</v>
      </c>
      <c r="E17" s="5">
        <f>E18+E19+E20+E21</f>
        <v>166882</v>
      </c>
      <c r="F17" s="5">
        <f>F18+F19+F20</f>
        <v>0</v>
      </c>
      <c r="G17" s="5">
        <v>109338</v>
      </c>
      <c r="H17" s="5">
        <f>H18+H19+H20+H21</f>
        <v>40346.89</v>
      </c>
      <c r="I17" s="5">
        <f t="shared" si="0"/>
        <v>36.90106824708702</v>
      </c>
      <c r="J17" s="5">
        <f t="shared" si="1"/>
        <v>-68991.11</v>
      </c>
      <c r="K17" s="24"/>
    </row>
    <row r="18" spans="1:11" ht="10.5" customHeight="1">
      <c r="A18" s="39">
        <v>2272</v>
      </c>
      <c r="B18" s="77" t="s">
        <v>10</v>
      </c>
      <c r="C18" s="78"/>
      <c r="D18" s="5"/>
      <c r="E18" s="5">
        <v>601</v>
      </c>
      <c r="F18" s="5"/>
      <c r="G18" s="5">
        <v>469</v>
      </c>
      <c r="H18" s="4">
        <v>346.46</v>
      </c>
      <c r="I18" s="5">
        <f t="shared" si="0"/>
        <v>73.87206823027718</v>
      </c>
      <c r="J18" s="5">
        <f t="shared" si="1"/>
        <v>-122.54000000000002</v>
      </c>
      <c r="K18" s="24"/>
    </row>
    <row r="19" spans="1:11" ht="11.25" customHeight="1">
      <c r="A19" s="39">
        <v>2273</v>
      </c>
      <c r="B19" s="77" t="s">
        <v>11</v>
      </c>
      <c r="C19" s="78"/>
      <c r="D19" s="5"/>
      <c r="E19" s="5">
        <v>39850</v>
      </c>
      <c r="F19" s="5"/>
      <c r="G19" s="5">
        <v>39850</v>
      </c>
      <c r="H19" s="4">
        <v>4345.69</v>
      </c>
      <c r="I19" s="5">
        <f t="shared" si="0"/>
        <v>10.905119196988707</v>
      </c>
      <c r="J19" s="5">
        <f t="shared" si="1"/>
        <v>-35504.31</v>
      </c>
      <c r="K19" s="24"/>
    </row>
    <row r="20" spans="1:11" ht="12.75" customHeight="1">
      <c r="A20" s="39">
        <v>2274</v>
      </c>
      <c r="B20" s="77" t="s">
        <v>12</v>
      </c>
      <c r="C20" s="78"/>
      <c r="D20" s="5"/>
      <c r="E20" s="5">
        <v>123431</v>
      </c>
      <c r="F20" s="5"/>
      <c r="G20" s="5">
        <v>66019</v>
      </c>
      <c r="H20" s="4">
        <v>34682.74</v>
      </c>
      <c r="I20" s="5">
        <f t="shared" si="0"/>
        <v>52.534482497462854</v>
      </c>
      <c r="J20" s="5">
        <f t="shared" si="1"/>
        <v>-31336.260000000002</v>
      </c>
      <c r="K20" s="24"/>
    </row>
    <row r="21" spans="1:11" ht="22.5" customHeight="1">
      <c r="A21" s="39">
        <v>2275</v>
      </c>
      <c r="B21" s="77" t="s">
        <v>53</v>
      </c>
      <c r="C21" s="78"/>
      <c r="D21" s="5"/>
      <c r="E21" s="11">
        <v>3000</v>
      </c>
      <c r="F21" s="11"/>
      <c r="G21" s="5">
        <v>3000</v>
      </c>
      <c r="H21" s="61">
        <v>972</v>
      </c>
      <c r="I21" s="5">
        <f t="shared" si="0"/>
        <v>32.4</v>
      </c>
      <c r="J21" s="5">
        <f t="shared" si="1"/>
        <v>-2028</v>
      </c>
      <c r="K21" s="24"/>
    </row>
    <row r="22" spans="1:11" ht="13.5" customHeight="1">
      <c r="A22" s="39">
        <v>2800</v>
      </c>
      <c r="B22" s="77" t="s">
        <v>16</v>
      </c>
      <c r="C22" s="78"/>
      <c r="D22" s="5"/>
      <c r="E22" s="11">
        <v>6949</v>
      </c>
      <c r="F22" s="11"/>
      <c r="G22" s="5">
        <v>6949</v>
      </c>
      <c r="H22" s="61">
        <v>208.63</v>
      </c>
      <c r="I22" s="5">
        <f t="shared" si="0"/>
        <v>3.002302489566844</v>
      </c>
      <c r="J22" s="5">
        <f t="shared" si="1"/>
        <v>-6740.37</v>
      </c>
      <c r="K22" s="24"/>
    </row>
    <row r="23" spans="1:11" ht="10.5" customHeight="1" thickBot="1">
      <c r="A23" s="100" t="s">
        <v>38</v>
      </c>
      <c r="B23" s="101"/>
      <c r="C23" s="102"/>
      <c r="D23" s="36">
        <f>D11+D14+D22</f>
        <v>0</v>
      </c>
      <c r="E23" s="36">
        <f>E11+E14+E22</f>
        <v>1561496</v>
      </c>
      <c r="F23" s="36">
        <f>F11+F14+F22</f>
        <v>0</v>
      </c>
      <c r="G23" s="36">
        <f>G11+G14+G22</f>
        <v>1217969</v>
      </c>
      <c r="H23" s="36">
        <f>H11+H14+H22</f>
        <v>973100.27</v>
      </c>
      <c r="I23" s="36">
        <f>H23/G23*100</f>
        <v>79.89532327998496</v>
      </c>
      <c r="J23" s="43">
        <f>H23-G23</f>
        <v>-244868.72999999998</v>
      </c>
      <c r="K23" s="24"/>
    </row>
    <row r="24" spans="1:11" ht="13.5" customHeight="1" thickBot="1">
      <c r="A24" s="48" t="s">
        <v>33</v>
      </c>
      <c r="B24" s="103" t="s">
        <v>24</v>
      </c>
      <c r="C24" s="104"/>
      <c r="D24" s="104"/>
      <c r="E24" s="104"/>
      <c r="F24" s="104"/>
      <c r="G24" s="104"/>
      <c r="H24" s="104"/>
      <c r="I24" s="104"/>
      <c r="J24" s="105"/>
      <c r="K24" s="24"/>
    </row>
    <row r="25" spans="1:11" ht="10.5" customHeight="1">
      <c r="A25" s="50">
        <v>2700</v>
      </c>
      <c r="B25" s="92" t="s">
        <v>25</v>
      </c>
      <c r="C25" s="93"/>
      <c r="D25" s="51">
        <f>D26</f>
        <v>0</v>
      </c>
      <c r="E25" s="5">
        <f>E26+E27</f>
        <v>20000</v>
      </c>
      <c r="F25" s="5">
        <f>F26+F27</f>
        <v>0</v>
      </c>
      <c r="G25" s="5">
        <f>G26+G27</f>
        <v>20000</v>
      </c>
      <c r="H25" s="5">
        <f>H26+H27</f>
        <v>14100</v>
      </c>
      <c r="I25" s="5">
        <f>H25/G25*100</f>
        <v>70.5</v>
      </c>
      <c r="J25" s="5">
        <f>H25-G25</f>
        <v>-5900</v>
      </c>
      <c r="K25" s="24"/>
    </row>
    <row r="26" spans="1:11" ht="23.25" customHeight="1">
      <c r="A26" s="39">
        <v>2730</v>
      </c>
      <c r="B26" s="77" t="s">
        <v>26</v>
      </c>
      <c r="C26" s="78"/>
      <c r="D26" s="5"/>
      <c r="E26" s="5">
        <v>20000</v>
      </c>
      <c r="F26" s="5"/>
      <c r="G26" s="5">
        <v>20000</v>
      </c>
      <c r="H26" s="4">
        <v>14100</v>
      </c>
      <c r="I26" s="5">
        <f>H26/G26*100</f>
        <v>70.5</v>
      </c>
      <c r="J26" s="5">
        <f>H26-G26</f>
        <v>-5900</v>
      </c>
      <c r="K26" s="24"/>
    </row>
    <row r="27" spans="1:11" ht="9.75" customHeight="1" hidden="1">
      <c r="A27" s="39"/>
      <c r="B27" s="77"/>
      <c r="C27" s="78"/>
      <c r="D27" s="5">
        <v>0</v>
      </c>
      <c r="E27" s="5"/>
      <c r="F27" s="5"/>
      <c r="G27" s="5"/>
      <c r="H27" s="5"/>
      <c r="I27" s="5" t="e">
        <f>H27/G27*100</f>
        <v>#DIV/0!</v>
      </c>
      <c r="J27" s="40">
        <f>H27-G27</f>
        <v>0</v>
      </c>
      <c r="K27" s="24"/>
    </row>
    <row r="28" spans="1:11" ht="10.5" customHeight="1" thickBot="1">
      <c r="A28" s="100" t="s">
        <v>42</v>
      </c>
      <c r="B28" s="101"/>
      <c r="C28" s="102"/>
      <c r="D28" s="36">
        <f>D26</f>
        <v>0</v>
      </c>
      <c r="E28" s="36">
        <f>E25</f>
        <v>20000</v>
      </c>
      <c r="F28" s="36">
        <f>F25</f>
        <v>0</v>
      </c>
      <c r="G28" s="36">
        <f>G25</f>
        <v>20000</v>
      </c>
      <c r="H28" s="36">
        <f>H25</f>
        <v>14100</v>
      </c>
      <c r="I28" s="36">
        <f>H28/G28*100</f>
        <v>70.5</v>
      </c>
      <c r="J28" s="43">
        <f>H28-G28</f>
        <v>-5900</v>
      </c>
      <c r="K28" s="24"/>
    </row>
    <row r="29" spans="1:11" ht="10.5" customHeight="1" thickBot="1">
      <c r="A29" s="57" t="s">
        <v>34</v>
      </c>
      <c r="B29" s="97" t="s">
        <v>27</v>
      </c>
      <c r="C29" s="98"/>
      <c r="D29" s="98"/>
      <c r="E29" s="98"/>
      <c r="F29" s="98"/>
      <c r="G29" s="98"/>
      <c r="H29" s="98"/>
      <c r="I29" s="98"/>
      <c r="J29" s="99"/>
      <c r="K29" s="24"/>
    </row>
    <row r="30" spans="1:11" ht="10.5" customHeight="1">
      <c r="A30" s="54">
        <v>2000</v>
      </c>
      <c r="B30" s="90" t="s">
        <v>28</v>
      </c>
      <c r="C30" s="91"/>
      <c r="D30" s="55"/>
      <c r="E30" s="56">
        <f>E31</f>
        <v>33600</v>
      </c>
      <c r="F30" s="56">
        <f>F31</f>
        <v>0</v>
      </c>
      <c r="G30" s="56">
        <f>G31</f>
        <v>22000</v>
      </c>
      <c r="H30" s="56">
        <f>H31</f>
        <v>16382.1</v>
      </c>
      <c r="I30" s="56">
        <f>I31</f>
        <v>74.46409090909091</v>
      </c>
      <c r="J30" s="52">
        <f>H30-G30</f>
        <v>-5617.9</v>
      </c>
      <c r="K30" s="24"/>
    </row>
    <row r="31" spans="1:11" ht="10.5" customHeight="1">
      <c r="A31" s="41">
        <v>2200</v>
      </c>
      <c r="B31" s="34" t="s">
        <v>29</v>
      </c>
      <c r="C31" s="34"/>
      <c r="D31" s="15"/>
      <c r="E31" s="25">
        <f>E32+E33</f>
        <v>33600</v>
      </c>
      <c r="F31" s="25">
        <f>F32+F33</f>
        <v>0</v>
      </c>
      <c r="G31" s="25">
        <f>G32+G33</f>
        <v>22000</v>
      </c>
      <c r="H31" s="25">
        <f>H32+H33</f>
        <v>16382.1</v>
      </c>
      <c r="I31" s="5">
        <f>H31/G31*100</f>
        <v>74.46409090909091</v>
      </c>
      <c r="J31" s="5">
        <f>H31-G31</f>
        <v>-5617.9</v>
      </c>
      <c r="K31" s="24"/>
    </row>
    <row r="32" spans="1:11" ht="10.5" customHeight="1">
      <c r="A32" s="41">
        <v>2210</v>
      </c>
      <c r="B32" s="87" t="s">
        <v>30</v>
      </c>
      <c r="C32" s="88"/>
      <c r="D32" s="15"/>
      <c r="E32" s="25">
        <v>27000</v>
      </c>
      <c r="F32" s="25"/>
      <c r="G32" s="25">
        <v>22000</v>
      </c>
      <c r="H32" s="25">
        <v>16382.1</v>
      </c>
      <c r="I32" s="5">
        <f>H32/G32*100</f>
        <v>74.46409090909091</v>
      </c>
      <c r="J32" s="5">
        <f>H32-G32</f>
        <v>-5617.9</v>
      </c>
      <c r="K32" s="24"/>
    </row>
    <row r="33" spans="1:11" ht="10.5" customHeight="1">
      <c r="A33" s="41">
        <v>2240</v>
      </c>
      <c r="B33" s="87" t="s">
        <v>8</v>
      </c>
      <c r="C33" s="88"/>
      <c r="D33" s="15"/>
      <c r="E33" s="25">
        <v>6600</v>
      </c>
      <c r="F33" s="25"/>
      <c r="G33" s="25">
        <v>0</v>
      </c>
      <c r="H33" s="25">
        <v>0</v>
      </c>
      <c r="I33" s="5">
        <v>0</v>
      </c>
      <c r="J33" s="5">
        <f>H33-G33</f>
        <v>0</v>
      </c>
      <c r="K33" s="24"/>
    </row>
    <row r="34" spans="1:11" ht="11.25" customHeight="1" thickBot="1">
      <c r="A34" s="100" t="s">
        <v>41</v>
      </c>
      <c r="B34" s="101"/>
      <c r="C34" s="102"/>
      <c r="D34" s="36"/>
      <c r="E34" s="35">
        <f>E31</f>
        <v>33600</v>
      </c>
      <c r="F34" s="35">
        <f>F31</f>
        <v>0</v>
      </c>
      <c r="G34" s="35">
        <f>G31</f>
        <v>22000</v>
      </c>
      <c r="H34" s="35">
        <f>H31</f>
        <v>16382.1</v>
      </c>
      <c r="I34" s="36">
        <f>H34/G34*100</f>
        <v>74.46409090909091</v>
      </c>
      <c r="J34" s="49">
        <f>H34-G34</f>
        <v>-5617.9</v>
      </c>
      <c r="K34" s="24"/>
    </row>
    <row r="35" spans="1:11" ht="22.5" customHeight="1" thickBot="1">
      <c r="A35" s="53" t="s">
        <v>35</v>
      </c>
      <c r="B35" s="103" t="s">
        <v>31</v>
      </c>
      <c r="C35" s="104"/>
      <c r="D35" s="104"/>
      <c r="E35" s="104"/>
      <c r="F35" s="104"/>
      <c r="G35" s="104"/>
      <c r="H35" s="104"/>
      <c r="I35" s="104"/>
      <c r="J35" s="105"/>
      <c r="K35" s="24"/>
    </row>
    <row r="36" spans="1:11" ht="22.5" customHeight="1">
      <c r="A36" s="50">
        <v>2000</v>
      </c>
      <c r="B36" s="92" t="s">
        <v>28</v>
      </c>
      <c r="C36" s="93"/>
      <c r="D36" s="51"/>
      <c r="E36" s="51">
        <f>E37+E40</f>
        <v>478960</v>
      </c>
      <c r="F36" s="51">
        <f>F37+F40</f>
        <v>0</v>
      </c>
      <c r="G36" s="51">
        <f>G37+G40</f>
        <v>473958</v>
      </c>
      <c r="H36" s="51">
        <f>H37+H40</f>
        <v>158323.38</v>
      </c>
      <c r="I36" s="51">
        <f>H36/G36*100</f>
        <v>33.404516855923944</v>
      </c>
      <c r="J36" s="52">
        <f aca="true" t="shared" si="2" ref="J36:J45">H36-G36</f>
        <v>-315634.62</v>
      </c>
      <c r="K36" s="24"/>
    </row>
    <row r="37" spans="1:11" ht="21.75" customHeight="1">
      <c r="A37" s="1">
        <v>2110</v>
      </c>
      <c r="B37" s="77" t="s">
        <v>52</v>
      </c>
      <c r="C37" s="78"/>
      <c r="D37" s="5">
        <f>D38+D39</f>
        <v>0</v>
      </c>
      <c r="E37" s="5">
        <f>E38+E39</f>
        <v>21350</v>
      </c>
      <c r="F37" s="5"/>
      <c r="G37" s="5">
        <f>G38+G39</f>
        <v>21350</v>
      </c>
      <c r="H37" s="4">
        <f>H38+H39</f>
        <v>9150</v>
      </c>
      <c r="I37" s="5">
        <f aca="true" t="shared" si="3" ref="I37:I45">H37/G37*100</f>
        <v>42.857142857142854</v>
      </c>
      <c r="J37" s="52">
        <f t="shared" si="2"/>
        <v>-12200</v>
      </c>
      <c r="K37" s="24"/>
    </row>
    <row r="38" spans="1:11" ht="12.75" customHeight="1">
      <c r="A38" s="1">
        <v>2111</v>
      </c>
      <c r="B38" s="77" t="s">
        <v>14</v>
      </c>
      <c r="C38" s="78"/>
      <c r="D38" s="5"/>
      <c r="E38" s="5">
        <v>17500</v>
      </c>
      <c r="F38" s="5"/>
      <c r="G38" s="5">
        <v>17500</v>
      </c>
      <c r="H38" s="25">
        <v>7500</v>
      </c>
      <c r="I38" s="5">
        <f t="shared" si="3"/>
        <v>42.857142857142854</v>
      </c>
      <c r="J38" s="52">
        <f t="shared" si="2"/>
        <v>-10000</v>
      </c>
      <c r="K38" s="24"/>
    </row>
    <row r="39" spans="1:11" ht="21" customHeight="1">
      <c r="A39" s="1">
        <v>2120</v>
      </c>
      <c r="B39" s="77" t="s">
        <v>5</v>
      </c>
      <c r="C39" s="78"/>
      <c r="D39" s="5"/>
      <c r="E39" s="5">
        <v>3850</v>
      </c>
      <c r="F39" s="5"/>
      <c r="G39" s="5">
        <v>3850</v>
      </c>
      <c r="H39" s="25">
        <v>1650</v>
      </c>
      <c r="I39" s="5">
        <f t="shared" si="3"/>
        <v>42.857142857142854</v>
      </c>
      <c r="J39" s="52">
        <f t="shared" si="2"/>
        <v>-2200</v>
      </c>
      <c r="K39" s="24"/>
    </row>
    <row r="40" spans="1:11" ht="21.75" customHeight="1">
      <c r="A40" s="1">
        <v>2200</v>
      </c>
      <c r="B40" s="77" t="s">
        <v>6</v>
      </c>
      <c r="C40" s="78"/>
      <c r="D40" s="5">
        <f>D42+D43</f>
        <v>0</v>
      </c>
      <c r="E40" s="5">
        <f>E41+E42+E43</f>
        <v>457610</v>
      </c>
      <c r="F40" s="5">
        <f>F41+F42+F43</f>
        <v>0</v>
      </c>
      <c r="G40" s="5">
        <f>G41+G42+G43</f>
        <v>452608</v>
      </c>
      <c r="H40" s="5">
        <f>H41+H42+H43</f>
        <v>149173.38</v>
      </c>
      <c r="I40" s="5">
        <f t="shared" si="3"/>
        <v>32.95862644937783</v>
      </c>
      <c r="J40" s="52">
        <f t="shared" si="2"/>
        <v>-303434.62</v>
      </c>
      <c r="K40" s="24"/>
    </row>
    <row r="41" spans="1:11" ht="22.5" customHeight="1">
      <c r="A41" s="3">
        <v>2210</v>
      </c>
      <c r="B41" s="77" t="s">
        <v>7</v>
      </c>
      <c r="C41" s="78"/>
      <c r="D41" s="5"/>
      <c r="E41" s="5">
        <v>600</v>
      </c>
      <c r="F41" s="5"/>
      <c r="G41" s="5">
        <v>600</v>
      </c>
      <c r="H41" s="25">
        <v>0</v>
      </c>
      <c r="I41" s="5">
        <f t="shared" si="3"/>
        <v>0</v>
      </c>
      <c r="J41" s="52">
        <f t="shared" si="2"/>
        <v>-600</v>
      </c>
      <c r="K41" s="24"/>
    </row>
    <row r="42" spans="1:11" ht="24" customHeight="1">
      <c r="A42" s="1">
        <v>2240</v>
      </c>
      <c r="B42" s="77" t="s">
        <v>8</v>
      </c>
      <c r="C42" s="78"/>
      <c r="D42" s="5"/>
      <c r="E42" s="5">
        <f>373644</f>
        <v>373644</v>
      </c>
      <c r="F42" s="5"/>
      <c r="G42" s="5">
        <v>373644</v>
      </c>
      <c r="H42" s="25">
        <v>99807.93</v>
      </c>
      <c r="I42" s="5">
        <f t="shared" si="3"/>
        <v>26.71203873205511</v>
      </c>
      <c r="J42" s="52">
        <f t="shared" si="2"/>
        <v>-273836.07</v>
      </c>
      <c r="K42" s="24"/>
    </row>
    <row r="43" spans="1:11" ht="26.25" customHeight="1">
      <c r="A43" s="1">
        <v>2270</v>
      </c>
      <c r="B43" s="77" t="s">
        <v>9</v>
      </c>
      <c r="C43" s="78"/>
      <c r="D43" s="5">
        <f>D44+D45</f>
        <v>0</v>
      </c>
      <c r="E43" s="5">
        <f>E44+E45</f>
        <v>83366</v>
      </c>
      <c r="F43" s="5">
        <f>F44+F45</f>
        <v>0</v>
      </c>
      <c r="G43" s="5">
        <f>G44+G45</f>
        <v>78364</v>
      </c>
      <c r="H43" s="5">
        <f>H44+H45</f>
        <v>49365.450000000004</v>
      </c>
      <c r="I43" s="5">
        <f t="shared" si="3"/>
        <v>62.99506150783524</v>
      </c>
      <c r="J43" s="52">
        <f t="shared" si="2"/>
        <v>-28998.549999999996</v>
      </c>
      <c r="K43" s="24"/>
    </row>
    <row r="44" spans="1:11" ht="23.25" customHeight="1">
      <c r="A44" s="1">
        <v>2272</v>
      </c>
      <c r="B44" s="77" t="s">
        <v>10</v>
      </c>
      <c r="C44" s="78"/>
      <c r="D44" s="5"/>
      <c r="E44" s="5">
        <v>338</v>
      </c>
      <c r="F44" s="5"/>
      <c r="G44" s="5">
        <v>338</v>
      </c>
      <c r="H44" s="25">
        <v>86.05</v>
      </c>
      <c r="I44" s="5">
        <f t="shared" si="3"/>
        <v>25.458579881656807</v>
      </c>
      <c r="J44" s="52">
        <f t="shared" si="2"/>
        <v>-251.95</v>
      </c>
      <c r="K44" s="24"/>
    </row>
    <row r="45" spans="1:11" s="28" customFormat="1" ht="18.75" customHeight="1">
      <c r="A45" s="1">
        <v>2273</v>
      </c>
      <c r="B45" s="77" t="s">
        <v>11</v>
      </c>
      <c r="C45" s="78"/>
      <c r="D45" s="5"/>
      <c r="E45" s="5">
        <v>83028</v>
      </c>
      <c r="F45" s="5"/>
      <c r="G45" s="5">
        <v>78026</v>
      </c>
      <c r="H45" s="25">
        <v>49279.4</v>
      </c>
      <c r="I45" s="5">
        <f t="shared" si="3"/>
        <v>63.15766539358676</v>
      </c>
      <c r="J45" s="52">
        <f t="shared" si="2"/>
        <v>-28746.6</v>
      </c>
      <c r="K45" s="27"/>
    </row>
    <row r="46" spans="1:11" s="28" customFormat="1" ht="12" customHeight="1" thickBot="1">
      <c r="A46" s="100" t="s">
        <v>40</v>
      </c>
      <c r="B46" s="101"/>
      <c r="C46" s="102"/>
      <c r="D46" s="36">
        <f>D40</f>
        <v>0</v>
      </c>
      <c r="E46" s="36">
        <f>E36</f>
        <v>478960</v>
      </c>
      <c r="F46" s="36">
        <f>F36</f>
        <v>0</v>
      </c>
      <c r="G46" s="36">
        <f>G36</f>
        <v>473958</v>
      </c>
      <c r="H46" s="36">
        <f>H36</f>
        <v>158323.38</v>
      </c>
      <c r="I46" s="36">
        <f>I36</f>
        <v>33.404516855923944</v>
      </c>
      <c r="J46" s="49">
        <f>H46-G46</f>
        <v>-315634.62</v>
      </c>
      <c r="K46" s="27"/>
    </row>
    <row r="47" spans="1:11" ht="25.5" customHeight="1" thickBot="1">
      <c r="A47" s="48" t="s">
        <v>36</v>
      </c>
      <c r="B47" s="103" t="s">
        <v>32</v>
      </c>
      <c r="C47" s="104"/>
      <c r="D47" s="104"/>
      <c r="E47" s="104"/>
      <c r="F47" s="104"/>
      <c r="G47" s="104"/>
      <c r="H47" s="104"/>
      <c r="I47" s="104"/>
      <c r="J47" s="105"/>
      <c r="K47" s="24"/>
    </row>
    <row r="48" spans="1:11" ht="12.75" customHeight="1">
      <c r="A48" s="44">
        <v>2000</v>
      </c>
      <c r="B48" s="89" t="s">
        <v>28</v>
      </c>
      <c r="C48" s="106"/>
      <c r="D48" s="45"/>
      <c r="E48" s="46">
        <f>E49</f>
        <v>89964</v>
      </c>
      <c r="F48" s="46">
        <f aca="true" t="shared" si="4" ref="F48:J49">F49</f>
        <v>0</v>
      </c>
      <c r="G48" s="46">
        <f t="shared" si="4"/>
        <v>89964</v>
      </c>
      <c r="H48" s="46">
        <f t="shared" si="4"/>
        <v>61998</v>
      </c>
      <c r="I48" s="46">
        <f t="shared" si="4"/>
        <v>68.91423235961051</v>
      </c>
      <c r="J48" s="47">
        <f t="shared" si="4"/>
        <v>-27966</v>
      </c>
      <c r="K48" s="24"/>
    </row>
    <row r="49" spans="1:11" ht="19.5" customHeight="1">
      <c r="A49" s="1">
        <v>2200</v>
      </c>
      <c r="B49" s="77" t="s">
        <v>29</v>
      </c>
      <c r="C49" s="78"/>
      <c r="D49" s="5">
        <f>D50</f>
        <v>0</v>
      </c>
      <c r="E49" s="5">
        <f>E50</f>
        <v>89964</v>
      </c>
      <c r="F49" s="5"/>
      <c r="G49" s="5">
        <f>G50</f>
        <v>89964</v>
      </c>
      <c r="H49" s="5">
        <f t="shared" si="4"/>
        <v>61998</v>
      </c>
      <c r="I49" s="5">
        <f t="shared" si="4"/>
        <v>68.91423235961051</v>
      </c>
      <c r="J49" s="5">
        <f t="shared" si="4"/>
        <v>-27966</v>
      </c>
      <c r="K49" s="24"/>
    </row>
    <row r="50" spans="1:11" ht="12" customHeight="1" thickBot="1">
      <c r="A50" s="63">
        <v>2240</v>
      </c>
      <c r="B50" s="66" t="s">
        <v>8</v>
      </c>
      <c r="C50" s="67"/>
      <c r="D50" s="64"/>
      <c r="E50" s="64">
        <v>89964</v>
      </c>
      <c r="F50" s="64"/>
      <c r="G50" s="64">
        <v>89964</v>
      </c>
      <c r="H50" s="64">
        <v>61998</v>
      </c>
      <c r="I50" s="65">
        <f>H50/G50*100</f>
        <v>68.91423235961051</v>
      </c>
      <c r="J50" s="64">
        <f>H50-G50</f>
        <v>-27966</v>
      </c>
      <c r="K50" s="24"/>
    </row>
    <row r="51" spans="1:11" ht="21" customHeight="1" thickBot="1">
      <c r="A51" s="75" t="s">
        <v>39</v>
      </c>
      <c r="B51" s="76"/>
      <c r="C51" s="76"/>
      <c r="D51" s="35">
        <f>D49</f>
        <v>0</v>
      </c>
      <c r="E51" s="36">
        <f>E50</f>
        <v>89964</v>
      </c>
      <c r="F51" s="36">
        <f>F50</f>
        <v>0</v>
      </c>
      <c r="G51" s="36">
        <f>G50</f>
        <v>89964</v>
      </c>
      <c r="H51" s="36">
        <f>H50</f>
        <v>61998</v>
      </c>
      <c r="I51" s="37">
        <f>H51/G51*100</f>
        <v>68.91423235961051</v>
      </c>
      <c r="J51" s="42">
        <f>H51-G51</f>
        <v>-27966</v>
      </c>
      <c r="K51" s="24"/>
    </row>
    <row r="52" spans="1:11" ht="21.75" customHeight="1" thickBot="1">
      <c r="A52" s="81" t="s">
        <v>13</v>
      </c>
      <c r="B52" s="82"/>
      <c r="C52" s="82"/>
      <c r="D52" s="14">
        <f>D23+D28+D46+D51</f>
        <v>0</v>
      </c>
      <c r="E52" s="14">
        <f>E23+E28+E46+E51+E34</f>
        <v>2184020</v>
      </c>
      <c r="F52" s="14">
        <f>F23+F28+F46+F51+F34</f>
        <v>0</v>
      </c>
      <c r="G52" s="14">
        <f>G23+G28+G46+G51+G34</f>
        <v>1823891</v>
      </c>
      <c r="H52" s="14">
        <f>H23+H28+H46+H51+H34</f>
        <v>1223903.75</v>
      </c>
      <c r="I52" s="29">
        <f>H52/G52*100</f>
        <v>67.1039963462729</v>
      </c>
      <c r="J52" s="38">
        <f>J23+J28+J46+J51+J34</f>
        <v>-599987.25</v>
      </c>
      <c r="K52" s="24"/>
    </row>
    <row r="53" spans="1:11" ht="9.75" customHeight="1" hidden="1">
      <c r="A53" s="31">
        <v>2210</v>
      </c>
      <c r="B53" s="85" t="s">
        <v>7</v>
      </c>
      <c r="C53" s="86"/>
      <c r="D53" s="10">
        <f>D38+D25+D14</f>
        <v>0</v>
      </c>
      <c r="E53" s="10">
        <f>E38+E25+E14</f>
        <v>362302</v>
      </c>
      <c r="F53" s="10">
        <f>F38+F25+F14</f>
        <v>0</v>
      </c>
      <c r="G53" s="10">
        <f>G38+G25+G14</f>
        <v>288674</v>
      </c>
      <c r="H53" s="10">
        <f>H14</f>
        <v>97910.39</v>
      </c>
      <c r="I53" s="32">
        <f aca="true" t="shared" si="5" ref="I53:I59">H53/G53*100</f>
        <v>33.917287320645435</v>
      </c>
      <c r="J53" s="33">
        <f aca="true" t="shared" si="6" ref="J53:J59">H53-G53</f>
        <v>-190763.61</v>
      </c>
      <c r="K53" s="24"/>
    </row>
    <row r="54" spans="1:11" ht="9.75" customHeight="1" hidden="1">
      <c r="A54" s="1">
        <v>2240</v>
      </c>
      <c r="B54" s="77" t="s">
        <v>8</v>
      </c>
      <c r="C54" s="78"/>
      <c r="D54" s="4">
        <f>D47+D39+D26+D15</f>
        <v>0</v>
      </c>
      <c r="E54" s="4">
        <f>E47+E39+E26+E15</f>
        <v>64428</v>
      </c>
      <c r="F54" s="4">
        <f>F47+F39+F26+F15</f>
        <v>0</v>
      </c>
      <c r="G54" s="4">
        <f>G47+G39+G26+G15</f>
        <v>64428</v>
      </c>
      <c r="H54" s="4">
        <f>H47+H39+H26+H15</f>
        <v>32305</v>
      </c>
      <c r="I54" s="12">
        <f t="shared" si="5"/>
        <v>50.1412429378531</v>
      </c>
      <c r="J54" s="13">
        <f t="shared" si="6"/>
        <v>-32123</v>
      </c>
      <c r="K54" s="24"/>
    </row>
    <row r="55" spans="1:11" ht="9.75" customHeight="1" hidden="1">
      <c r="A55" s="2">
        <v>2270</v>
      </c>
      <c r="B55" s="83" t="s">
        <v>9</v>
      </c>
      <c r="C55" s="84"/>
      <c r="D55" s="6">
        <f>D56+D57+D58</f>
        <v>0</v>
      </c>
      <c r="E55" s="6">
        <f>E56+E57+E58</f>
        <v>581577</v>
      </c>
      <c r="F55" s="6">
        <f>F56+F57+F58</f>
        <v>0</v>
      </c>
      <c r="G55" s="6">
        <f>G56+G57+G58</f>
        <v>523901</v>
      </c>
      <c r="H55" s="6">
        <f>H56+H57+H58</f>
        <v>144846.97</v>
      </c>
      <c r="I55" s="15">
        <f t="shared" si="5"/>
        <v>27.647775056737817</v>
      </c>
      <c r="J55" s="16">
        <f t="shared" si="6"/>
        <v>-379054.03</v>
      </c>
      <c r="K55" s="24"/>
    </row>
    <row r="56" spans="1:11" ht="9.75" customHeight="1" hidden="1">
      <c r="A56" s="1">
        <v>2272</v>
      </c>
      <c r="B56" s="77" t="s">
        <v>10</v>
      </c>
      <c r="C56" s="78"/>
      <c r="D56" s="5">
        <f aca="true" t="shared" si="7" ref="D56:H57">D41+D17</f>
        <v>0</v>
      </c>
      <c r="E56" s="5">
        <f t="shared" si="7"/>
        <v>167482</v>
      </c>
      <c r="F56" s="5">
        <f t="shared" si="7"/>
        <v>0</v>
      </c>
      <c r="G56" s="5">
        <f t="shared" si="7"/>
        <v>109938</v>
      </c>
      <c r="H56" s="5">
        <f t="shared" si="7"/>
        <v>40346.89</v>
      </c>
      <c r="I56" s="12">
        <f t="shared" si="5"/>
        <v>36.69967618112027</v>
      </c>
      <c r="J56" s="13">
        <f t="shared" si="6"/>
        <v>-69591.11</v>
      </c>
      <c r="K56" s="24"/>
    </row>
    <row r="57" spans="1:11" ht="12.75" hidden="1">
      <c r="A57" s="1">
        <v>2273</v>
      </c>
      <c r="B57" s="77" t="s">
        <v>11</v>
      </c>
      <c r="C57" s="78"/>
      <c r="D57" s="5">
        <f t="shared" si="7"/>
        <v>0</v>
      </c>
      <c r="E57" s="5">
        <f t="shared" si="7"/>
        <v>374245</v>
      </c>
      <c r="F57" s="5">
        <f t="shared" si="7"/>
        <v>0</v>
      </c>
      <c r="G57" s="5">
        <f t="shared" si="7"/>
        <v>374113</v>
      </c>
      <c r="H57" s="5">
        <f t="shared" si="7"/>
        <v>100154.39</v>
      </c>
      <c r="I57" s="12">
        <f t="shared" si="5"/>
        <v>26.771160050572956</v>
      </c>
      <c r="J57" s="13">
        <f t="shared" si="6"/>
        <v>-273958.61</v>
      </c>
      <c r="K57" s="24"/>
    </row>
    <row r="58" spans="1:11" ht="9.75" customHeight="1" hidden="1">
      <c r="A58" s="1">
        <v>2274</v>
      </c>
      <c r="B58" s="77" t="s">
        <v>12</v>
      </c>
      <c r="C58" s="78"/>
      <c r="D58" s="5">
        <f aca="true" t="shared" si="8" ref="D58:H59">D19</f>
        <v>0</v>
      </c>
      <c r="E58" s="5">
        <f t="shared" si="8"/>
        <v>39850</v>
      </c>
      <c r="F58" s="5">
        <f t="shared" si="8"/>
        <v>0</v>
      </c>
      <c r="G58" s="5">
        <f t="shared" si="8"/>
        <v>39850</v>
      </c>
      <c r="H58" s="5">
        <f t="shared" si="8"/>
        <v>4345.69</v>
      </c>
      <c r="I58" s="12">
        <f t="shared" si="5"/>
        <v>10.905119196988707</v>
      </c>
      <c r="J58" s="13">
        <f t="shared" si="6"/>
        <v>-35504.31</v>
      </c>
      <c r="K58" s="24"/>
    </row>
    <row r="59" spans="1:11" ht="13.5" hidden="1" thickBot="1">
      <c r="A59" s="19">
        <v>2800</v>
      </c>
      <c r="B59" s="80" t="s">
        <v>16</v>
      </c>
      <c r="C59" s="80"/>
      <c r="D59" s="20">
        <f t="shared" si="8"/>
        <v>0</v>
      </c>
      <c r="E59" s="20">
        <f t="shared" si="8"/>
        <v>123431</v>
      </c>
      <c r="F59" s="20">
        <f t="shared" si="8"/>
        <v>0</v>
      </c>
      <c r="G59" s="20">
        <f t="shared" si="8"/>
        <v>66019</v>
      </c>
      <c r="H59" s="20">
        <f t="shared" si="8"/>
        <v>34682.74</v>
      </c>
      <c r="I59" s="17">
        <f t="shared" si="5"/>
        <v>52.534482497462854</v>
      </c>
      <c r="J59" s="18">
        <f t="shared" si="6"/>
        <v>-31336.260000000002</v>
      </c>
      <c r="K59" s="24"/>
    </row>
    <row r="60" spans="1:10" ht="9.75" customHeight="1" hidden="1">
      <c r="A60" s="26"/>
      <c r="B60" s="79"/>
      <c r="C60" s="79"/>
      <c r="D60" s="26"/>
      <c r="E60" s="26"/>
      <c r="F60" s="26"/>
      <c r="G60" s="26"/>
      <c r="H60" s="26"/>
      <c r="I60" s="7"/>
      <c r="J60" s="7"/>
    </row>
    <row r="61" spans="1:9" ht="9.75" customHeight="1" hidden="1">
      <c r="A61" s="21"/>
      <c r="B61" s="21"/>
      <c r="C61" s="21" t="s">
        <v>46</v>
      </c>
      <c r="D61" s="21"/>
      <c r="E61" s="30"/>
      <c r="F61" s="22"/>
      <c r="G61" s="22"/>
      <c r="H61" s="21" t="s">
        <v>47</v>
      </c>
      <c r="I61" s="30"/>
    </row>
    <row r="62" spans="1:9" ht="9.75" customHeight="1" hidden="1">
      <c r="A62" s="21"/>
      <c r="B62" s="21"/>
      <c r="C62" s="21"/>
      <c r="D62" s="21"/>
      <c r="E62" s="30"/>
      <c r="F62" s="22"/>
      <c r="G62" s="22"/>
      <c r="H62" s="21"/>
      <c r="I62" s="30"/>
    </row>
    <row r="63" spans="1:9" ht="9.75" customHeight="1" hidden="1">
      <c r="A63" s="21"/>
      <c r="B63" s="21"/>
      <c r="C63" s="21" t="s">
        <v>48</v>
      </c>
      <c r="D63" s="21"/>
      <c r="E63" s="30"/>
      <c r="F63" s="22"/>
      <c r="G63" s="22"/>
      <c r="H63" s="21" t="s">
        <v>49</v>
      </c>
      <c r="I63" s="30"/>
    </row>
    <row r="64" spans="1:9" ht="12.75" customHeight="1">
      <c r="A64" s="21"/>
      <c r="B64" s="21"/>
      <c r="C64" s="21"/>
      <c r="D64" s="21"/>
      <c r="E64" s="30"/>
      <c r="F64" s="22"/>
      <c r="G64" s="22"/>
      <c r="H64" s="21"/>
      <c r="I64" s="30"/>
    </row>
    <row r="65" spans="1:9" ht="12.75" customHeight="1">
      <c r="A65" s="21"/>
      <c r="B65" s="21"/>
      <c r="C65" s="21" t="s">
        <v>18</v>
      </c>
      <c r="D65" s="21"/>
      <c r="E65" s="30"/>
      <c r="F65" s="22"/>
      <c r="G65" s="22"/>
      <c r="H65" s="21" t="s">
        <v>19</v>
      </c>
      <c r="I65" s="30"/>
    </row>
    <row r="66" spans="1:9" ht="12.75">
      <c r="A66" s="21"/>
      <c r="B66" s="21"/>
      <c r="C66" s="21"/>
      <c r="D66" s="21"/>
      <c r="E66" s="21"/>
      <c r="F66" s="23"/>
      <c r="G66" s="23"/>
      <c r="H66" s="23"/>
      <c r="I66" s="23"/>
    </row>
    <row r="67" spans="1:9" ht="12.75">
      <c r="A67" s="21" t="s">
        <v>20</v>
      </c>
      <c r="B67" s="21"/>
      <c r="C67" s="21"/>
      <c r="D67" s="21"/>
      <c r="E67" s="21"/>
      <c r="F67" s="23"/>
      <c r="G67" s="23"/>
      <c r="H67" s="23"/>
      <c r="I67" s="23"/>
    </row>
  </sheetData>
  <sheetProtection/>
  <mergeCells count="58">
    <mergeCell ref="B48:C48"/>
    <mergeCell ref="B49:C49"/>
    <mergeCell ref="A34:C34"/>
    <mergeCell ref="B35:J35"/>
    <mergeCell ref="B43:C43"/>
    <mergeCell ref="B44:C44"/>
    <mergeCell ref="B42:C42"/>
    <mergeCell ref="B40:C40"/>
    <mergeCell ref="B36:C36"/>
    <mergeCell ref="B38:C38"/>
    <mergeCell ref="A4:J4"/>
    <mergeCell ref="B13:C13"/>
    <mergeCell ref="B14:C14"/>
    <mergeCell ref="B25:C25"/>
    <mergeCell ref="B11:C11"/>
    <mergeCell ref="B12:C12"/>
    <mergeCell ref="B21:C21"/>
    <mergeCell ref="A52:C52"/>
    <mergeCell ref="B50:C50"/>
    <mergeCell ref="B58:C58"/>
    <mergeCell ref="B55:C55"/>
    <mergeCell ref="B53:C53"/>
    <mergeCell ref="B56:C56"/>
    <mergeCell ref="A51:C51"/>
    <mergeCell ref="B60:C60"/>
    <mergeCell ref="B59:C59"/>
    <mergeCell ref="B57:C57"/>
    <mergeCell ref="B54:C54"/>
    <mergeCell ref="B45:C45"/>
    <mergeCell ref="B37:C37"/>
    <mergeCell ref="B41:C41"/>
    <mergeCell ref="A46:C46"/>
    <mergeCell ref="B39:C39"/>
    <mergeCell ref="B47:J47"/>
    <mergeCell ref="B26:C26"/>
    <mergeCell ref="B19:C19"/>
    <mergeCell ref="B32:C32"/>
    <mergeCell ref="B22:C22"/>
    <mergeCell ref="A23:C23"/>
    <mergeCell ref="B24:J24"/>
    <mergeCell ref="B27:C27"/>
    <mergeCell ref="A28:C28"/>
    <mergeCell ref="B29:J29"/>
    <mergeCell ref="H1:J1"/>
    <mergeCell ref="H2:J2"/>
    <mergeCell ref="B17:C17"/>
    <mergeCell ref="B7:C7"/>
    <mergeCell ref="B8:C8"/>
    <mergeCell ref="B15:C15"/>
    <mergeCell ref="B9:J9"/>
    <mergeCell ref="B10:C10"/>
    <mergeCell ref="A3:J3"/>
    <mergeCell ref="A5:J5"/>
    <mergeCell ref="B30:C30"/>
    <mergeCell ref="B33:C33"/>
    <mergeCell ref="B16:C16"/>
    <mergeCell ref="B20:C20"/>
    <mergeCell ref="B18:C1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2019-02-12T14:09:27Z</cp:lastPrinted>
  <dcterms:created xsi:type="dcterms:W3CDTF">1996-10-08T23:32:33Z</dcterms:created>
  <dcterms:modified xsi:type="dcterms:W3CDTF">2019-10-10T13:23:24Z</dcterms:modified>
  <cp:category/>
  <cp:version/>
  <cp:contentType/>
  <cp:contentStatus/>
</cp:coreProperties>
</file>