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зф" sheetId="1" r:id="rId1"/>
  </sheets>
  <definedNames>
    <definedName name="_xlnm.Print_Area" localSheetId="0">'зф'!$A$1:$J$61</definedName>
  </definedNames>
  <calcPr fullCalcOnLoad="1"/>
</workbook>
</file>

<file path=xl/sharedStrings.xml><?xml version="1.0" encoding="utf-8"?>
<sst xmlns="http://schemas.openxmlformats.org/spreadsheetml/2006/main" count="72" uniqueCount="49">
  <si>
    <t>Код</t>
  </si>
  <si>
    <t>%</t>
  </si>
  <si>
    <t>Показники</t>
  </si>
  <si>
    <t xml:space="preserve">Відхилення+ - </t>
  </si>
  <si>
    <t>ЗАГАЛЬНИЙ  ФОНД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</si>
  <si>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</si>
  <si>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</si>
  <si>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</si>
  <si>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Оплата послуг (крім комунальних)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</si>
  <si>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</si>
  <si>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</si>
  <si>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</si>
  <si>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</si>
  <si>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Усього загальний фонд</t>
  </si>
  <si>
    <t>Заробітна плата</t>
  </si>
  <si>
    <t>План на вказаний період з урахуванням змін</t>
  </si>
  <si>
    <t xml:space="preserve">Інші видатки </t>
  </si>
  <si>
    <t>ЗВІТ</t>
  </si>
  <si>
    <t>Секретар ради</t>
  </si>
  <si>
    <t>Костиря Н. В.</t>
  </si>
  <si>
    <t>Підготував: головний бухгалтер ___________  Ярова М. С.</t>
  </si>
  <si>
    <t>Затверджений план на 2017 рік</t>
  </si>
  <si>
    <t>Оплата праці</t>
  </si>
  <si>
    <t>Додаток №3</t>
  </si>
  <si>
    <t xml:space="preserve">про виконання видаткової частини бюджету </t>
  </si>
  <si>
    <t>План на 2018 рік з урахуванням змін</t>
  </si>
  <si>
    <t>Керівництво і управління у відповідній сфері у містах (місті Києві), селищ, селах, об`єднаних територіальних громадах</t>
  </si>
  <si>
    <t>Інші заходи у сфері соціального захисту і соціального забезпечення</t>
  </si>
  <si>
    <t>Соціальне забезпечення</t>
  </si>
  <si>
    <t>Інші виплати населенню</t>
  </si>
  <si>
    <t>Інші заходи в галузі культури і мистецтва</t>
  </si>
  <si>
    <t>ПОТОЧНІ ВИДАТКИ</t>
  </si>
  <si>
    <t>Використання товарів і послуг</t>
  </si>
  <si>
    <t>Предмети, матеріали, обладнання та інвентар</t>
  </si>
  <si>
    <t>Організація благоустрою населиних пунктів</t>
  </si>
  <si>
    <t>Утримання та розвиток інших об`єктів транспортної інфраструктури</t>
  </si>
  <si>
    <t>0110160</t>
  </si>
  <si>
    <t>Ітого по 0110160</t>
  </si>
  <si>
    <t>0113242</t>
  </si>
  <si>
    <t>Ітого по 0113242</t>
  </si>
  <si>
    <t>0114082</t>
  </si>
  <si>
    <t>Ітого по 0114082</t>
  </si>
  <si>
    <t>0116030</t>
  </si>
  <si>
    <t>0117442</t>
  </si>
  <si>
    <t>Итого по 0117442</t>
  </si>
  <si>
    <t>Ітого по  0116030</t>
  </si>
  <si>
    <t>до рішення сесії №1 від 19.10.2018р.</t>
  </si>
  <si>
    <t>Виконано за період</t>
  </si>
  <si>
    <t xml:space="preserve"> Сиротинскої селищної ради за 9 місяців 2018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</si>
</sst>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24" borderId="15" xfId="0" applyNumberFormat="1" applyFont="1" applyFill="1" applyBorder="1" applyAlignment="1">
      <alignment/>
    </xf>
    <xf numFmtId="2" fontId="2" fillId="24" borderId="16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4" borderId="16" xfId="0" applyNumberFormat="1" applyFont="1" applyFill="1" applyBorder="1" applyAlignment="1">
      <alignment/>
    </xf>
    <xf numFmtId="2" fontId="2" fillId="24" borderId="17" xfId="0" applyNumberFormat="1" applyFont="1" applyFill="1" applyBorder="1" applyAlignment="1">
      <alignment/>
    </xf>
    <xf numFmtId="2" fontId="2" fillId="24" borderId="15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2" fillId="22" borderId="15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24" borderId="24" xfId="0" applyNumberFormat="1" applyFont="1" applyFill="1" applyBorder="1" applyAlignment="1">
      <alignment/>
    </xf>
    <xf numFmtId="2" fontId="2" fillId="24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22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2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24" borderId="30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2" fillId="0" borderId="28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5" fillId="22" borderId="33" xfId="0" applyFont="1" applyFill="1" applyBorder="1" applyAlignment="1">
      <alignment horizontal="center" wrapText="1"/>
    </xf>
    <xf numFmtId="0" fontId="5" fillId="22" borderId="34" xfId="0" applyFont="1" applyFill="1" applyBorder="1" applyAlignment="1">
      <alignment horizontal="center" wrapText="1"/>
    </xf>
    <xf numFmtId="0" fontId="5" fillId="22" borderId="3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24" borderId="12" xfId="0" applyFont="1" applyFill="1" applyBorder="1" applyAlignment="1">
      <alignment/>
    </xf>
    <xf numFmtId="49" fontId="2" fillId="24" borderId="10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 horizontal="left" wrapText="1"/>
    </xf>
    <xf numFmtId="0" fontId="2" fillId="24" borderId="28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/>
    </xf>
    <xf numFmtId="0" fontId="1" fillId="24" borderId="2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9.140625" defaultRowHeight="12.75"/>
  <cols>
    <col min="1" max="1" width="7.7109375" style="0" customWidth="1"/>
    <col min="3" max="3" width="16.421875" style="0" customWidth="1"/>
    <col min="4" max="4" width="0" style="0" hidden="1" customWidth="1"/>
    <col min="5" max="5" width="9.57421875" style="0" customWidth="1"/>
    <col min="6" max="6" width="8.28125" style="0" hidden="1" customWidth="1"/>
    <col min="7" max="7" width="10.00390625" style="0" customWidth="1"/>
    <col min="8" max="8" width="11.140625" style="0" customWidth="1"/>
    <col min="9" max="9" width="9.8515625" style="0" customWidth="1"/>
    <col min="10" max="10" width="12.7109375" style="0" customWidth="1"/>
    <col min="11" max="11" width="9.57421875" style="0" bestFit="1" customWidth="1"/>
  </cols>
  <sheetData>
    <row r="1" spans="8:10" ht="12.75" customHeight="1">
      <c r="H1" s="58" t="s">
        <v>23</v>
      </c>
      <c r="I1" s="58"/>
      <c r="J1" s="58"/>
    </row>
    <row r="2" spans="8:10" ht="12.75" customHeight="1">
      <c r="H2" s="59" t="s">
        <v>46</v>
      </c>
      <c r="I2" s="59"/>
      <c r="J2" s="59"/>
    </row>
    <row r="3" spans="1:10" ht="12.75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90" t="s">
        <v>24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3.5" customHeight="1">
      <c r="A5" s="90" t="s">
        <v>48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67.5" customHeight="1">
      <c r="A6" s="9" t="s">
        <v>0</v>
      </c>
      <c r="B6" s="62" t="s">
        <v>2</v>
      </c>
      <c r="C6" s="63"/>
      <c r="D6" s="10" t="s">
        <v>21</v>
      </c>
      <c r="E6" s="10" t="s">
        <v>25</v>
      </c>
      <c r="F6" s="10" t="s">
        <v>15</v>
      </c>
      <c r="G6" s="10" t="s">
        <v>15</v>
      </c>
      <c r="H6" s="11" t="s">
        <v>47</v>
      </c>
      <c r="I6" s="9" t="s">
        <v>1</v>
      </c>
      <c r="J6" s="10" t="s">
        <v>3</v>
      </c>
    </row>
    <row r="7" spans="1:10" ht="9.75" customHeight="1">
      <c r="A7" s="1"/>
      <c r="B7" s="64" t="s">
        <v>4</v>
      </c>
      <c r="C7" s="65"/>
      <c r="D7" s="5"/>
      <c r="E7" s="5"/>
      <c r="F7" s="5"/>
      <c r="G7" s="5"/>
      <c r="H7" s="12"/>
      <c r="I7" s="5"/>
      <c r="J7" s="5"/>
    </row>
    <row r="8" spans="1:10" ht="27" customHeight="1">
      <c r="A8" s="98" t="s">
        <v>36</v>
      </c>
      <c r="B8" s="99" t="s">
        <v>26</v>
      </c>
      <c r="C8" s="100"/>
      <c r="D8" s="101"/>
      <c r="E8" s="101"/>
      <c r="F8" s="101"/>
      <c r="G8" s="101"/>
      <c r="H8" s="101"/>
      <c r="I8" s="101"/>
      <c r="J8" s="102"/>
    </row>
    <row r="9" spans="1:11" ht="13.5" customHeight="1">
      <c r="A9" s="1">
        <v>2000</v>
      </c>
      <c r="B9" s="60" t="s">
        <v>31</v>
      </c>
      <c r="C9" s="61"/>
      <c r="D9" s="5"/>
      <c r="E9" s="5">
        <f>E10+E13+E20</f>
        <v>1132110</v>
      </c>
      <c r="F9" s="5">
        <f>F10+F13+F20</f>
        <v>0</v>
      </c>
      <c r="G9" s="5">
        <f>G10+G13+G20</f>
        <v>845395</v>
      </c>
      <c r="H9" s="5">
        <f>H10+H13+H20</f>
        <v>781913.3</v>
      </c>
      <c r="I9" s="5">
        <f>H9/G9*100</f>
        <v>92.49088296003643</v>
      </c>
      <c r="J9" s="5">
        <f>H9-G9</f>
        <v>-63481.69999999995</v>
      </c>
      <c r="K9" s="37"/>
    </row>
    <row r="10" spans="1:11" ht="10.5" customHeight="1">
      <c r="A10" s="1">
        <v>2110</v>
      </c>
      <c r="B10" s="60" t="s">
        <v>22</v>
      </c>
      <c r="C10" s="61"/>
      <c r="D10" s="5">
        <f>D11+D12</f>
        <v>0</v>
      </c>
      <c r="E10" s="5">
        <f>E11+E12</f>
        <v>937021</v>
      </c>
      <c r="F10" s="5"/>
      <c r="G10" s="5">
        <f>G11+G12</f>
        <v>703474</v>
      </c>
      <c r="H10" s="4">
        <f>H11+H12</f>
        <v>690727.88</v>
      </c>
      <c r="I10" s="5">
        <f aca="true" t="shared" si="0" ref="I10:I21">H10/G10*100</f>
        <v>98.18811782667163</v>
      </c>
      <c r="J10" s="5">
        <f aca="true" t="shared" si="1" ref="J10:J21">H10-G10</f>
        <v>-12746.119999999995</v>
      </c>
      <c r="K10" s="37"/>
    </row>
    <row r="11" spans="1:11" ht="11.25" customHeight="1">
      <c r="A11" s="1">
        <v>2111</v>
      </c>
      <c r="B11" s="60" t="s">
        <v>14</v>
      </c>
      <c r="C11" s="61"/>
      <c r="D11" s="5"/>
      <c r="E11" s="5">
        <v>761291</v>
      </c>
      <c r="F11" s="5"/>
      <c r="G11" s="5">
        <v>570683</v>
      </c>
      <c r="H11" s="5">
        <v>562913.75</v>
      </c>
      <c r="I11" s="5">
        <f t="shared" si="0"/>
        <v>98.63860496983439</v>
      </c>
      <c r="J11" s="5">
        <f t="shared" si="1"/>
        <v>-7769.25</v>
      </c>
      <c r="K11" s="37"/>
    </row>
    <row r="12" spans="1:11" ht="12.75" customHeight="1">
      <c r="A12" s="1">
        <v>2120</v>
      </c>
      <c r="B12" s="60" t="s">
        <v>5</v>
      </c>
      <c r="C12" s="61"/>
      <c r="D12" s="5"/>
      <c r="E12" s="5">
        <v>175730</v>
      </c>
      <c r="F12" s="5"/>
      <c r="G12" s="5">
        <v>132791</v>
      </c>
      <c r="H12" s="4">
        <v>127814.13</v>
      </c>
      <c r="I12" s="5">
        <f t="shared" si="0"/>
        <v>96.25210292866234</v>
      </c>
      <c r="J12" s="5">
        <f t="shared" si="1"/>
        <v>-4976.869999999995</v>
      </c>
      <c r="K12" s="37"/>
    </row>
    <row r="13" spans="1:11" ht="43.5" customHeight="1">
      <c r="A13" s="1">
        <v>2200</v>
      </c>
      <c r="B13" s="60" t="s">
        <v>6</v>
      </c>
      <c r="C13" s="61"/>
      <c r="D13" s="5">
        <f>D14+D15+D16</f>
        <v>0</v>
      </c>
      <c r="E13" s="5">
        <f>E14+E15+E16</f>
        <v>189889</v>
      </c>
      <c r="F13" s="5">
        <f>F14+F15+F16</f>
        <v>0</v>
      </c>
      <c r="G13" s="5">
        <f>G14+G15+G16</f>
        <v>136721</v>
      </c>
      <c r="H13" s="5">
        <f>H14+H15+H16</f>
        <v>90903.75</v>
      </c>
      <c r="I13" s="5">
        <f t="shared" si="0"/>
        <v>66.48850578916186</v>
      </c>
      <c r="J13" s="5">
        <f t="shared" si="1"/>
        <v>-45817.25</v>
      </c>
      <c r="K13" s="37"/>
    </row>
    <row r="14" spans="1:11" ht="20.25" customHeight="1">
      <c r="A14" s="3">
        <v>2210</v>
      </c>
      <c r="B14" s="66" t="s">
        <v>7</v>
      </c>
      <c r="C14" s="67"/>
      <c r="D14" s="5"/>
      <c r="E14" s="13">
        <v>28894</v>
      </c>
      <c r="F14" s="13"/>
      <c r="G14" s="5">
        <v>27394</v>
      </c>
      <c r="H14" s="14">
        <v>15158.1</v>
      </c>
      <c r="I14" s="5">
        <f t="shared" si="0"/>
        <v>55.333649704314816</v>
      </c>
      <c r="J14" s="5">
        <f t="shared" si="1"/>
        <v>-12235.9</v>
      </c>
      <c r="K14" s="37"/>
    </row>
    <row r="15" spans="1:11" ht="22.5" customHeight="1">
      <c r="A15" s="1">
        <v>2240</v>
      </c>
      <c r="B15" s="60" t="s">
        <v>8</v>
      </c>
      <c r="C15" s="61"/>
      <c r="D15" s="5"/>
      <c r="E15" s="5">
        <v>59211</v>
      </c>
      <c r="F15" s="5"/>
      <c r="G15" s="5">
        <v>48919</v>
      </c>
      <c r="H15" s="5">
        <v>38016.79</v>
      </c>
      <c r="I15" s="5">
        <f t="shared" si="0"/>
        <v>77.71375130317463</v>
      </c>
      <c r="J15" s="5">
        <f t="shared" si="1"/>
        <v>-10902.21</v>
      </c>
      <c r="K15" s="37"/>
    </row>
    <row r="16" spans="1:11" ht="22.5" customHeight="1">
      <c r="A16" s="1">
        <v>2270</v>
      </c>
      <c r="B16" s="60" t="s">
        <v>9</v>
      </c>
      <c r="C16" s="61"/>
      <c r="D16" s="5">
        <f>D17+D18+D19</f>
        <v>0</v>
      </c>
      <c r="E16" s="5">
        <f>E17+E18+E19</f>
        <v>101784</v>
      </c>
      <c r="F16" s="5">
        <f>F17+F18+F19</f>
        <v>0</v>
      </c>
      <c r="G16" s="5">
        <f>G17+G18+G19</f>
        <v>60408</v>
      </c>
      <c r="H16" s="5">
        <f>H17+H18+H19</f>
        <v>37728.86</v>
      </c>
      <c r="I16" s="5">
        <f t="shared" si="0"/>
        <v>62.45672758575024</v>
      </c>
      <c r="J16" s="5">
        <f t="shared" si="1"/>
        <v>-22679.14</v>
      </c>
      <c r="K16" s="37"/>
    </row>
    <row r="17" spans="1:11" ht="10.5" customHeight="1">
      <c r="A17" s="1">
        <v>2272</v>
      </c>
      <c r="B17" s="60" t="s">
        <v>10</v>
      </c>
      <c r="C17" s="61"/>
      <c r="D17" s="5"/>
      <c r="E17" s="5">
        <v>479</v>
      </c>
      <c r="F17" s="5"/>
      <c r="G17" s="5">
        <v>367</v>
      </c>
      <c r="H17" s="4">
        <v>325.98</v>
      </c>
      <c r="I17" s="5">
        <f t="shared" si="0"/>
        <v>88.82288828337876</v>
      </c>
      <c r="J17" s="5">
        <f t="shared" si="1"/>
        <v>-41.01999999999998</v>
      </c>
      <c r="K17" s="37"/>
    </row>
    <row r="18" spans="1:11" ht="11.25" customHeight="1">
      <c r="A18" s="1">
        <v>2273</v>
      </c>
      <c r="B18" s="60" t="s">
        <v>11</v>
      </c>
      <c r="C18" s="61"/>
      <c r="D18" s="5"/>
      <c r="E18" s="5">
        <v>6954</v>
      </c>
      <c r="F18" s="5"/>
      <c r="G18" s="5">
        <v>6954</v>
      </c>
      <c r="H18" s="4">
        <v>3665.56</v>
      </c>
      <c r="I18" s="5">
        <f t="shared" si="0"/>
        <v>52.711532930687376</v>
      </c>
      <c r="J18" s="5">
        <f t="shared" si="1"/>
        <v>-3288.44</v>
      </c>
      <c r="K18" s="37"/>
    </row>
    <row r="19" spans="1:11" ht="12.75" customHeight="1">
      <c r="A19" s="1">
        <v>2274</v>
      </c>
      <c r="B19" s="60" t="s">
        <v>12</v>
      </c>
      <c r="C19" s="61"/>
      <c r="D19" s="5"/>
      <c r="E19" s="5">
        <f>71937+22414</f>
        <v>94351</v>
      </c>
      <c r="F19" s="5"/>
      <c r="G19" s="5">
        <v>53087</v>
      </c>
      <c r="H19" s="4">
        <v>33737.32</v>
      </c>
      <c r="I19" s="5">
        <f t="shared" si="0"/>
        <v>63.55100118673121</v>
      </c>
      <c r="J19" s="5">
        <f t="shared" si="1"/>
        <v>-19349.68</v>
      </c>
      <c r="K19" s="37"/>
    </row>
    <row r="20" spans="1:11" ht="13.5" customHeight="1" thickBot="1">
      <c r="A20" s="3">
        <v>2800</v>
      </c>
      <c r="B20" s="66" t="s">
        <v>16</v>
      </c>
      <c r="C20" s="67"/>
      <c r="D20" s="5"/>
      <c r="E20" s="13">
        <v>5200</v>
      </c>
      <c r="F20" s="13"/>
      <c r="G20" s="5">
        <v>5200</v>
      </c>
      <c r="H20" s="14">
        <v>281.67</v>
      </c>
      <c r="I20" s="5">
        <f t="shared" si="0"/>
        <v>5.416730769230769</v>
      </c>
      <c r="J20" s="5">
        <f t="shared" si="1"/>
        <v>-4918.33</v>
      </c>
      <c r="K20" s="37"/>
    </row>
    <row r="21" spans="1:11" ht="10.5" customHeight="1" thickBot="1">
      <c r="A21" s="77" t="s">
        <v>37</v>
      </c>
      <c r="B21" s="78"/>
      <c r="C21" s="79"/>
      <c r="D21" s="15">
        <f>D10+D13+D20</f>
        <v>0</v>
      </c>
      <c r="E21" s="15">
        <f>E10+E13+E20</f>
        <v>1132110</v>
      </c>
      <c r="F21" s="15">
        <f>F10+F13+F20</f>
        <v>0</v>
      </c>
      <c r="G21" s="15">
        <f>G10+G13+G20</f>
        <v>845395</v>
      </c>
      <c r="H21" s="15">
        <f>H10+H13+H20</f>
        <v>781913.3</v>
      </c>
      <c r="I21" s="15">
        <f t="shared" si="0"/>
        <v>92.49088296003643</v>
      </c>
      <c r="J21" s="16">
        <f t="shared" si="1"/>
        <v>-63481.69999999995</v>
      </c>
      <c r="K21" s="37"/>
    </row>
    <row r="22" spans="1:11" ht="10.5" customHeight="1">
      <c r="A22" s="54" t="s">
        <v>38</v>
      </c>
      <c r="B22" s="64" t="s">
        <v>27</v>
      </c>
      <c r="C22" s="80"/>
      <c r="D22" s="57"/>
      <c r="E22" s="57"/>
      <c r="F22" s="57"/>
      <c r="G22" s="57"/>
      <c r="H22" s="57"/>
      <c r="I22" s="57"/>
      <c r="J22" s="81"/>
      <c r="K22" s="37"/>
    </row>
    <row r="23" spans="1:11" ht="10.5" customHeight="1">
      <c r="A23" s="1">
        <v>2700</v>
      </c>
      <c r="B23" s="60" t="s">
        <v>28</v>
      </c>
      <c r="C23" s="61"/>
      <c r="D23" s="5">
        <f>D24</f>
        <v>0</v>
      </c>
      <c r="E23" s="5">
        <f>E24+E25</f>
        <v>10000</v>
      </c>
      <c r="F23" s="5">
        <f>F24+F25</f>
        <v>0</v>
      </c>
      <c r="G23" s="5">
        <f>G24+G25</f>
        <v>10000</v>
      </c>
      <c r="H23" s="5">
        <f>H24+H25</f>
        <v>5000</v>
      </c>
      <c r="I23" s="5">
        <f>H23/G23*100</f>
        <v>50</v>
      </c>
      <c r="J23" s="5">
        <f>H23-G23</f>
        <v>-5000</v>
      </c>
      <c r="K23" s="37"/>
    </row>
    <row r="24" spans="1:11" ht="23.25" customHeight="1" thickBot="1">
      <c r="A24" s="3">
        <v>2730</v>
      </c>
      <c r="B24" s="66" t="s">
        <v>29</v>
      </c>
      <c r="C24" s="67"/>
      <c r="D24" s="5"/>
      <c r="E24" s="5">
        <v>10000</v>
      </c>
      <c r="F24" s="5"/>
      <c r="G24" s="5">
        <v>10000</v>
      </c>
      <c r="H24" s="4">
        <v>5000</v>
      </c>
      <c r="I24" s="5">
        <f>H24/G24*100</f>
        <v>50</v>
      </c>
      <c r="J24" s="5">
        <f>H24-G24</f>
        <v>-5000</v>
      </c>
      <c r="K24" s="37"/>
    </row>
    <row r="25" spans="1:11" ht="10.5" customHeight="1" hidden="1" thickBot="1">
      <c r="A25" s="1"/>
      <c r="B25" s="60"/>
      <c r="C25" s="61"/>
      <c r="D25" s="35">
        <v>0</v>
      </c>
      <c r="E25" s="35"/>
      <c r="F25" s="35"/>
      <c r="G25" s="35"/>
      <c r="H25" s="36"/>
      <c r="I25" s="5" t="e">
        <f>H25/G25*100</f>
        <v>#DIV/0!</v>
      </c>
      <c r="J25" s="5">
        <f>H25-G25</f>
        <v>0</v>
      </c>
      <c r="K25" s="37"/>
    </row>
    <row r="26" spans="1:11" ht="10.5" customHeight="1">
      <c r="A26" s="68" t="s">
        <v>39</v>
      </c>
      <c r="B26" s="69"/>
      <c r="C26" s="70"/>
      <c r="D26" s="38">
        <f>D24</f>
        <v>0</v>
      </c>
      <c r="E26" s="38">
        <f>E23</f>
        <v>10000</v>
      </c>
      <c r="F26" s="38">
        <f>F23</f>
        <v>0</v>
      </c>
      <c r="G26" s="38">
        <f>G23</f>
        <v>10000</v>
      </c>
      <c r="H26" s="38">
        <f>H23</f>
        <v>5000</v>
      </c>
      <c r="I26" s="38">
        <f>H26/G26*100</f>
        <v>50</v>
      </c>
      <c r="J26" s="39">
        <f>H26-G26</f>
        <v>-5000</v>
      </c>
      <c r="K26" s="37"/>
    </row>
    <row r="27" spans="1:11" ht="10.5" customHeight="1">
      <c r="A27" s="56" t="s">
        <v>40</v>
      </c>
      <c r="B27" s="71" t="s">
        <v>30</v>
      </c>
      <c r="C27" s="72"/>
      <c r="D27" s="73"/>
      <c r="E27" s="73"/>
      <c r="F27" s="73"/>
      <c r="G27" s="73"/>
      <c r="H27" s="73"/>
      <c r="I27" s="73"/>
      <c r="J27" s="74"/>
      <c r="K27" s="37"/>
    </row>
    <row r="28" spans="1:11" ht="10.5" customHeight="1">
      <c r="A28" s="40">
        <v>2000</v>
      </c>
      <c r="B28" s="75" t="s">
        <v>31</v>
      </c>
      <c r="C28" s="76"/>
      <c r="D28" s="26"/>
      <c r="E28" s="43">
        <f>E29</f>
        <v>21000</v>
      </c>
      <c r="F28" s="43">
        <f>F29</f>
        <v>0</v>
      </c>
      <c r="G28" s="43">
        <f>G29</f>
        <v>10000</v>
      </c>
      <c r="H28" s="43">
        <f>H29</f>
        <v>8232.25</v>
      </c>
      <c r="I28" s="5">
        <f>H28/G28*100</f>
        <v>82.3225</v>
      </c>
      <c r="J28" s="5">
        <f>H28-G28</f>
        <v>-1767.75</v>
      </c>
      <c r="K28" s="37"/>
    </row>
    <row r="29" spans="1:11" ht="10.5" customHeight="1">
      <c r="A29" s="40">
        <v>2200</v>
      </c>
      <c r="B29" s="41" t="s">
        <v>32</v>
      </c>
      <c r="C29" s="42"/>
      <c r="D29" s="26"/>
      <c r="E29" s="43">
        <f>E30+E31</f>
        <v>21000</v>
      </c>
      <c r="F29" s="43">
        <f>F30+F31</f>
        <v>0</v>
      </c>
      <c r="G29" s="43">
        <f>G30+G31</f>
        <v>10000</v>
      </c>
      <c r="H29" s="43">
        <f>H30+H31</f>
        <v>8232.25</v>
      </c>
      <c r="I29" s="5">
        <f>H29/G29*100</f>
        <v>82.3225</v>
      </c>
      <c r="J29" s="5">
        <f>H29-G29</f>
        <v>-1767.75</v>
      </c>
      <c r="K29" s="37"/>
    </row>
    <row r="30" spans="1:11" ht="10.5" customHeight="1">
      <c r="A30" s="40">
        <v>2210</v>
      </c>
      <c r="B30" s="75" t="s">
        <v>33</v>
      </c>
      <c r="C30" s="74"/>
      <c r="D30" s="26"/>
      <c r="E30" s="43">
        <v>15000</v>
      </c>
      <c r="F30" s="43"/>
      <c r="G30" s="43">
        <v>10000</v>
      </c>
      <c r="H30" s="43">
        <v>8232.25</v>
      </c>
      <c r="I30" s="5">
        <f>H30/G30*100</f>
        <v>82.3225</v>
      </c>
      <c r="J30" s="5">
        <f>H30-G30</f>
        <v>-1767.75</v>
      </c>
      <c r="K30" s="37"/>
    </row>
    <row r="31" spans="1:11" ht="10.5" customHeight="1" thickBot="1">
      <c r="A31" s="40">
        <v>2240</v>
      </c>
      <c r="B31" s="75" t="s">
        <v>8</v>
      </c>
      <c r="C31" s="76"/>
      <c r="D31" s="26"/>
      <c r="E31" s="43">
        <v>6000</v>
      </c>
      <c r="F31" s="43"/>
      <c r="G31" s="43">
        <v>0</v>
      </c>
      <c r="H31" s="43">
        <v>0</v>
      </c>
      <c r="I31" s="5">
        <v>0</v>
      </c>
      <c r="J31" s="5">
        <f>H31-G31</f>
        <v>0</v>
      </c>
      <c r="K31" s="37"/>
    </row>
    <row r="32" spans="1:11" ht="22.5" customHeight="1">
      <c r="A32" s="97" t="s">
        <v>41</v>
      </c>
      <c r="B32" s="73"/>
      <c r="C32" s="74"/>
      <c r="D32" s="44"/>
      <c r="E32" s="45">
        <f>E29</f>
        <v>21000</v>
      </c>
      <c r="F32" s="45">
        <f>F29</f>
        <v>0</v>
      </c>
      <c r="G32" s="45">
        <f>G29</f>
        <v>10000</v>
      </c>
      <c r="H32" s="45">
        <f>H29</f>
        <v>8232.25</v>
      </c>
      <c r="I32" s="38">
        <f>H32/G32*100</f>
        <v>82.3225</v>
      </c>
      <c r="J32" s="46">
        <f>H32-G32</f>
        <v>-1767.75</v>
      </c>
      <c r="K32" s="37"/>
    </row>
    <row r="33" spans="1:11" ht="22.5" customHeight="1">
      <c r="A33" s="55" t="s">
        <v>42</v>
      </c>
      <c r="B33" s="64" t="s">
        <v>34</v>
      </c>
      <c r="C33" s="80"/>
      <c r="D33" s="73"/>
      <c r="E33" s="73"/>
      <c r="F33" s="73"/>
      <c r="G33" s="73"/>
      <c r="H33" s="73"/>
      <c r="I33" s="73"/>
      <c r="J33" s="74"/>
      <c r="K33" s="37"/>
    </row>
    <row r="34" spans="1:11" ht="22.5" customHeight="1">
      <c r="A34" s="1">
        <v>2000</v>
      </c>
      <c r="B34" s="60" t="s">
        <v>31</v>
      </c>
      <c r="C34" s="61"/>
      <c r="D34" s="5"/>
      <c r="E34" s="5">
        <f>E38+E35+E37</f>
        <v>173285</v>
      </c>
      <c r="F34" s="5">
        <f>F38+F35+F37</f>
        <v>0</v>
      </c>
      <c r="G34" s="5">
        <f>G38+G35+G37</f>
        <v>173285</v>
      </c>
      <c r="H34" s="5">
        <f>H38+H35+H37</f>
        <v>122438.6</v>
      </c>
      <c r="I34" s="5">
        <f aca="true" t="shared" si="2" ref="I34:I41">H34/G34*100</f>
        <v>70.65735637822085</v>
      </c>
      <c r="J34" s="5">
        <f aca="true" t="shared" si="3" ref="J34:J43">H34-G34</f>
        <v>-50846.399999999994</v>
      </c>
      <c r="K34" s="37"/>
    </row>
    <row r="35" spans="1:11" ht="12.75" customHeight="1">
      <c r="A35" s="1">
        <v>2110</v>
      </c>
      <c r="B35" s="60" t="s">
        <v>22</v>
      </c>
      <c r="C35" s="61"/>
      <c r="D35" s="5">
        <f>D36+D37</f>
        <v>0</v>
      </c>
      <c r="E35" s="5">
        <f>E36</f>
        <v>6000</v>
      </c>
      <c r="F35" s="5">
        <f>F36</f>
        <v>0</v>
      </c>
      <c r="G35" s="5">
        <f>G36</f>
        <v>6000</v>
      </c>
      <c r="H35" s="5">
        <f>H36</f>
        <v>3600</v>
      </c>
      <c r="I35" s="5">
        <f t="shared" si="2"/>
        <v>60</v>
      </c>
      <c r="J35" s="5">
        <f t="shared" si="3"/>
        <v>-2400</v>
      </c>
      <c r="K35" s="37"/>
    </row>
    <row r="36" spans="1:11" ht="12.75" customHeight="1">
      <c r="A36" s="1">
        <v>2111</v>
      </c>
      <c r="B36" s="60" t="s">
        <v>14</v>
      </c>
      <c r="C36" s="61"/>
      <c r="D36" s="5"/>
      <c r="E36" s="5">
        <v>6000</v>
      </c>
      <c r="F36" s="5"/>
      <c r="G36" s="5">
        <v>6000</v>
      </c>
      <c r="H36" s="5">
        <v>3600</v>
      </c>
      <c r="I36" s="5">
        <f t="shared" si="2"/>
        <v>60</v>
      </c>
      <c r="J36" s="5">
        <f t="shared" si="3"/>
        <v>-2400</v>
      </c>
      <c r="K36" s="37"/>
    </row>
    <row r="37" spans="1:11" ht="21" customHeight="1">
      <c r="A37" s="1">
        <v>2120</v>
      </c>
      <c r="B37" s="60" t="s">
        <v>5</v>
      </c>
      <c r="C37" s="61"/>
      <c r="D37" s="5"/>
      <c r="E37" s="5">
        <v>1320</v>
      </c>
      <c r="F37" s="5"/>
      <c r="G37" s="5">
        <v>1320</v>
      </c>
      <c r="H37" s="4">
        <v>792</v>
      </c>
      <c r="I37" s="5">
        <f t="shared" si="2"/>
        <v>60</v>
      </c>
      <c r="J37" s="5">
        <f t="shared" si="3"/>
        <v>-528</v>
      </c>
      <c r="K37" s="37"/>
    </row>
    <row r="38" spans="1:11" ht="21.75" customHeight="1">
      <c r="A38" s="1">
        <v>2200</v>
      </c>
      <c r="B38" s="60" t="s">
        <v>6</v>
      </c>
      <c r="C38" s="61"/>
      <c r="D38" s="5">
        <f>D40+D41</f>
        <v>0</v>
      </c>
      <c r="E38" s="5">
        <f>E39+E40+E41</f>
        <v>165965</v>
      </c>
      <c r="F38" s="5">
        <f>F39+F40+F41</f>
        <v>0</v>
      </c>
      <c r="G38" s="5">
        <f>G39+G40+G41</f>
        <v>165965</v>
      </c>
      <c r="H38" s="5">
        <f>H39+H40+H41</f>
        <v>118046.6</v>
      </c>
      <c r="I38" s="5">
        <f t="shared" si="2"/>
        <v>71.12740638086343</v>
      </c>
      <c r="J38" s="5">
        <f t="shared" si="3"/>
        <v>-47918.399999999994</v>
      </c>
      <c r="K38" s="37"/>
    </row>
    <row r="39" spans="1:11" ht="22.5" customHeight="1">
      <c r="A39" s="3">
        <v>2210</v>
      </c>
      <c r="B39" s="66" t="s">
        <v>7</v>
      </c>
      <c r="C39" s="67"/>
      <c r="D39" s="5"/>
      <c r="E39" s="5">
        <v>200</v>
      </c>
      <c r="F39" s="5"/>
      <c r="G39" s="5">
        <v>200</v>
      </c>
      <c r="H39" s="4">
        <v>166</v>
      </c>
      <c r="I39" s="5">
        <f t="shared" si="2"/>
        <v>83</v>
      </c>
      <c r="J39" s="5">
        <f t="shared" si="3"/>
        <v>-34</v>
      </c>
      <c r="K39" s="37"/>
    </row>
    <row r="40" spans="1:11" ht="24" customHeight="1">
      <c r="A40" s="1">
        <v>2240</v>
      </c>
      <c r="B40" s="60" t="s">
        <v>8</v>
      </c>
      <c r="C40" s="61"/>
      <c r="D40" s="5"/>
      <c r="E40" s="5">
        <f>52883+7616+40000</f>
        <v>100499</v>
      </c>
      <c r="F40" s="5"/>
      <c r="G40" s="5">
        <f>60499+40000</f>
        <v>100499</v>
      </c>
      <c r="H40" s="4">
        <f>48773.37+28548.58</f>
        <v>77321.95000000001</v>
      </c>
      <c r="I40" s="5">
        <f t="shared" si="2"/>
        <v>76.93802923412174</v>
      </c>
      <c r="J40" s="5">
        <f t="shared" si="3"/>
        <v>-23177.04999999999</v>
      </c>
      <c r="K40" s="37"/>
    </row>
    <row r="41" spans="1:11" ht="26.25" customHeight="1">
      <c r="A41" s="1">
        <v>2270</v>
      </c>
      <c r="B41" s="60" t="s">
        <v>9</v>
      </c>
      <c r="C41" s="61"/>
      <c r="D41" s="5">
        <f>D42+D43</f>
        <v>0</v>
      </c>
      <c r="E41" s="5">
        <f>E42+E43</f>
        <v>65266</v>
      </c>
      <c r="F41" s="5">
        <f>F42+F43</f>
        <v>0</v>
      </c>
      <c r="G41" s="5">
        <f>G42+G43</f>
        <v>65266</v>
      </c>
      <c r="H41" s="5">
        <f>H42+H43</f>
        <v>40558.65</v>
      </c>
      <c r="I41" s="5">
        <f t="shared" si="2"/>
        <v>62.14361229430332</v>
      </c>
      <c r="J41" s="5">
        <f t="shared" si="3"/>
        <v>-24707.35</v>
      </c>
      <c r="K41" s="37"/>
    </row>
    <row r="42" spans="1:11" ht="23.25" customHeight="1">
      <c r="A42" s="1">
        <v>2272</v>
      </c>
      <c r="B42" s="60" t="s">
        <v>10</v>
      </c>
      <c r="C42" s="61"/>
      <c r="D42" s="5"/>
      <c r="E42" s="5">
        <v>399</v>
      </c>
      <c r="F42" s="5"/>
      <c r="G42" s="5">
        <v>399</v>
      </c>
      <c r="H42" s="4">
        <v>312.96</v>
      </c>
      <c r="I42" s="5">
        <v>0</v>
      </c>
      <c r="J42" s="5">
        <f t="shared" si="3"/>
        <v>-86.04000000000002</v>
      </c>
      <c r="K42" s="37"/>
    </row>
    <row r="43" spans="1:11" s="51" customFormat="1" ht="18.75" customHeight="1" thickBot="1">
      <c r="A43" s="1">
        <v>2273</v>
      </c>
      <c r="B43" s="60" t="s">
        <v>11</v>
      </c>
      <c r="C43" s="61"/>
      <c r="D43" s="5"/>
      <c r="E43" s="5">
        <v>64867</v>
      </c>
      <c r="F43" s="5"/>
      <c r="G43" s="5">
        <v>64867</v>
      </c>
      <c r="H43" s="4">
        <v>40245.69</v>
      </c>
      <c r="I43" s="5">
        <f>H43/G43*100</f>
        <v>62.04339648819893</v>
      </c>
      <c r="J43" s="5">
        <f t="shared" si="3"/>
        <v>-24621.309999999998</v>
      </c>
      <c r="K43" s="50"/>
    </row>
    <row r="44" spans="1:11" s="51" customFormat="1" ht="12" customHeight="1" thickBot="1">
      <c r="A44" s="77" t="s">
        <v>45</v>
      </c>
      <c r="B44" s="78"/>
      <c r="C44" s="79"/>
      <c r="D44" s="15">
        <f>D38</f>
        <v>0</v>
      </c>
      <c r="E44" s="15">
        <f aca="true" t="shared" si="4" ref="E44:J44">E34</f>
        <v>173285</v>
      </c>
      <c r="F44" s="15">
        <f t="shared" si="4"/>
        <v>0</v>
      </c>
      <c r="G44" s="15">
        <f t="shared" si="4"/>
        <v>173285</v>
      </c>
      <c r="H44" s="15">
        <f t="shared" si="4"/>
        <v>122438.6</v>
      </c>
      <c r="I44" s="15">
        <f t="shared" si="4"/>
        <v>70.65735637822085</v>
      </c>
      <c r="J44" s="15">
        <f t="shared" si="4"/>
        <v>-50846.399999999994</v>
      </c>
      <c r="K44" s="50"/>
    </row>
    <row r="45" spans="1:11" ht="25.5" customHeight="1">
      <c r="A45" s="54" t="s">
        <v>43</v>
      </c>
      <c r="B45" s="91" t="s">
        <v>35</v>
      </c>
      <c r="C45" s="92"/>
      <c r="D45" s="93"/>
      <c r="E45" s="93"/>
      <c r="F45" s="93"/>
      <c r="G45" s="93"/>
      <c r="H45" s="93"/>
      <c r="I45" s="93"/>
      <c r="J45" s="94"/>
      <c r="K45" s="37"/>
    </row>
    <row r="46" spans="1:11" ht="12.75" customHeight="1">
      <c r="A46" s="2">
        <v>2000</v>
      </c>
      <c r="B46" s="95" t="s">
        <v>31</v>
      </c>
      <c r="C46" s="96"/>
      <c r="D46" s="48"/>
      <c r="E46" s="49">
        <f>E47</f>
        <v>22104</v>
      </c>
      <c r="F46" s="49">
        <f aca="true" t="shared" si="5" ref="F46:J47">F47</f>
        <v>0</v>
      </c>
      <c r="G46" s="49">
        <f t="shared" si="5"/>
        <v>22104</v>
      </c>
      <c r="H46" s="49">
        <f t="shared" si="5"/>
        <v>10746</v>
      </c>
      <c r="I46" s="49">
        <f t="shared" si="5"/>
        <v>48.615635179153095</v>
      </c>
      <c r="J46" s="49">
        <f t="shared" si="5"/>
        <v>-11358</v>
      </c>
      <c r="K46" s="37"/>
    </row>
    <row r="47" spans="1:11" ht="19.5" customHeight="1">
      <c r="A47" s="1">
        <v>2200</v>
      </c>
      <c r="B47" s="60" t="s">
        <v>32</v>
      </c>
      <c r="C47" s="61"/>
      <c r="D47" s="5">
        <f>D48</f>
        <v>0</v>
      </c>
      <c r="E47" s="5">
        <f>E48</f>
        <v>22104</v>
      </c>
      <c r="F47" s="5"/>
      <c r="G47" s="5">
        <f>G48</f>
        <v>22104</v>
      </c>
      <c r="H47" s="5">
        <f t="shared" si="5"/>
        <v>10746</v>
      </c>
      <c r="I47" s="5">
        <f t="shared" si="5"/>
        <v>48.615635179153095</v>
      </c>
      <c r="J47" s="5">
        <f t="shared" si="5"/>
        <v>-11358</v>
      </c>
      <c r="K47" s="37"/>
    </row>
    <row r="48" spans="1:11" ht="12" customHeight="1" thickBot="1">
      <c r="A48" s="7">
        <v>2240</v>
      </c>
      <c r="B48" s="66" t="s">
        <v>8</v>
      </c>
      <c r="C48" s="67"/>
      <c r="D48" s="18"/>
      <c r="E48" s="18">
        <v>22104</v>
      </c>
      <c r="F48" s="18"/>
      <c r="G48" s="18">
        <v>22104</v>
      </c>
      <c r="H48" s="18">
        <v>10746</v>
      </c>
      <c r="I48" s="24">
        <f>H48/G48*100</f>
        <v>48.615635179153095</v>
      </c>
      <c r="J48" s="18">
        <f>H48-G48</f>
        <v>-11358</v>
      </c>
      <c r="K48" s="37"/>
    </row>
    <row r="49" spans="1:11" ht="21" customHeight="1" thickBot="1">
      <c r="A49" s="77" t="s">
        <v>44</v>
      </c>
      <c r="B49" s="82"/>
      <c r="C49" s="83"/>
      <c r="D49" s="23">
        <f>D47</f>
        <v>0</v>
      </c>
      <c r="E49" s="15">
        <f>E48</f>
        <v>22104</v>
      </c>
      <c r="F49" s="15">
        <f>F48</f>
        <v>0</v>
      </c>
      <c r="G49" s="15">
        <f>G48</f>
        <v>22104</v>
      </c>
      <c r="H49" s="22">
        <f>H48</f>
        <v>10746</v>
      </c>
      <c r="I49" s="20">
        <f>H49/G49*100</f>
        <v>48.615635179153095</v>
      </c>
      <c r="J49" s="21">
        <f>H49-G49</f>
        <v>-11358</v>
      </c>
      <c r="K49" s="37"/>
    </row>
    <row r="50" spans="1:11" ht="21.75" customHeight="1" thickBot="1">
      <c r="A50" s="86" t="s">
        <v>13</v>
      </c>
      <c r="B50" s="87"/>
      <c r="C50" s="88"/>
      <c r="D50" s="25">
        <f>D21+D26+D44+D49</f>
        <v>0</v>
      </c>
      <c r="E50" s="25">
        <f>E21+E26+E44+E49+E32</f>
        <v>1358499</v>
      </c>
      <c r="F50" s="25">
        <f>F21+F26+F44+F49+F32</f>
        <v>0</v>
      </c>
      <c r="G50" s="25">
        <f>G21+G26+G44+G49+G32</f>
        <v>1060784</v>
      </c>
      <c r="H50" s="25">
        <f>H21+H26+H44+H49+H32</f>
        <v>928330.15</v>
      </c>
      <c r="I50" s="52">
        <f>H50/G50*100</f>
        <v>87.51358900586736</v>
      </c>
      <c r="J50" s="25">
        <f>J21+J26+J44+J49+J32</f>
        <v>-132453.84999999995</v>
      </c>
      <c r="K50" s="37"/>
    </row>
    <row r="51" spans="1:11" ht="32.25" customHeight="1" hidden="1">
      <c r="A51" s="3">
        <v>2210</v>
      </c>
      <c r="B51" s="66" t="s">
        <v>7</v>
      </c>
      <c r="C51" s="67"/>
      <c r="D51" s="4">
        <f>D36+D23+D13</f>
        <v>0</v>
      </c>
      <c r="E51" s="4">
        <f>E36+E23+E13</f>
        <v>205889</v>
      </c>
      <c r="F51" s="4">
        <f>F36+F23+F13</f>
        <v>0</v>
      </c>
      <c r="G51" s="4">
        <f>G36+G23+G13</f>
        <v>152721</v>
      </c>
      <c r="H51" s="4">
        <f>H13</f>
        <v>90903.75</v>
      </c>
      <c r="I51" s="17">
        <f aca="true" t="shared" si="6" ref="I51:I57">H51/G51*100</f>
        <v>59.522757184670084</v>
      </c>
      <c r="J51" s="19">
        <f aca="true" t="shared" si="7" ref="J51:J57">H51-G51</f>
        <v>-61817.25</v>
      </c>
      <c r="K51" s="37"/>
    </row>
    <row r="52" spans="1:11" ht="21.75" customHeight="1" hidden="1">
      <c r="A52" s="1">
        <v>2240</v>
      </c>
      <c r="B52" s="60" t="s">
        <v>8</v>
      </c>
      <c r="C52" s="61"/>
      <c r="D52" s="4">
        <f>D45+D37+D24+D14</f>
        <v>0</v>
      </c>
      <c r="E52" s="4">
        <f>E45+E37+E24+E14</f>
        <v>40214</v>
      </c>
      <c r="F52" s="4">
        <f>F45+F37+F24+F14</f>
        <v>0</v>
      </c>
      <c r="G52" s="4">
        <f>G45+G37+G24+G14</f>
        <v>38714</v>
      </c>
      <c r="H52" s="4">
        <f>H45+H37+H24+H14</f>
        <v>20950.1</v>
      </c>
      <c r="I52" s="17">
        <f t="shared" si="6"/>
        <v>54.115048819548484</v>
      </c>
      <c r="J52" s="19">
        <f t="shared" si="7"/>
        <v>-17763.9</v>
      </c>
      <c r="K52" s="37"/>
    </row>
    <row r="53" spans="1:11" ht="12" customHeight="1" hidden="1">
      <c r="A53" s="2">
        <v>2270</v>
      </c>
      <c r="B53" s="64" t="s">
        <v>9</v>
      </c>
      <c r="C53" s="65"/>
      <c r="D53" s="6">
        <f>D54+D55+D56</f>
        <v>0</v>
      </c>
      <c r="E53" s="6">
        <f>E54+E55+E56</f>
        <v>209916</v>
      </c>
      <c r="F53" s="6">
        <f>F54+F55+F56</f>
        <v>0</v>
      </c>
      <c r="G53" s="6">
        <f>G54+G55+G56</f>
        <v>168428</v>
      </c>
      <c r="H53" s="6">
        <f>H54+H55+H56</f>
        <v>119208.35</v>
      </c>
      <c r="I53" s="26">
        <f t="shared" si="6"/>
        <v>70.77703825967178</v>
      </c>
      <c r="J53" s="27">
        <f t="shared" si="7"/>
        <v>-49219.649999999994</v>
      </c>
      <c r="K53" s="37"/>
    </row>
    <row r="54" spans="1:11" ht="20.25" customHeight="1" hidden="1">
      <c r="A54" s="1">
        <v>2272</v>
      </c>
      <c r="B54" s="60" t="s">
        <v>10</v>
      </c>
      <c r="C54" s="61"/>
      <c r="D54" s="5">
        <f aca="true" t="shared" si="8" ref="D54:H55">D39+D16</f>
        <v>0</v>
      </c>
      <c r="E54" s="5">
        <f t="shared" si="8"/>
        <v>101984</v>
      </c>
      <c r="F54" s="5">
        <f t="shared" si="8"/>
        <v>0</v>
      </c>
      <c r="G54" s="5">
        <f t="shared" si="8"/>
        <v>60608</v>
      </c>
      <c r="H54" s="5">
        <f t="shared" si="8"/>
        <v>37894.86</v>
      </c>
      <c r="I54" s="17">
        <f t="shared" si="6"/>
        <v>62.52451821541711</v>
      </c>
      <c r="J54" s="19">
        <f t="shared" si="7"/>
        <v>-22713.14</v>
      </c>
      <c r="K54" s="37"/>
    </row>
    <row r="55" spans="1:11" ht="12.75" hidden="1">
      <c r="A55" s="1">
        <v>2273</v>
      </c>
      <c r="B55" s="60" t="s">
        <v>11</v>
      </c>
      <c r="C55" s="61"/>
      <c r="D55" s="5">
        <f t="shared" si="8"/>
        <v>0</v>
      </c>
      <c r="E55" s="5">
        <f t="shared" si="8"/>
        <v>100978</v>
      </c>
      <c r="F55" s="5">
        <f t="shared" si="8"/>
        <v>0</v>
      </c>
      <c r="G55" s="5">
        <f t="shared" si="8"/>
        <v>100866</v>
      </c>
      <c r="H55" s="5">
        <f t="shared" si="8"/>
        <v>77647.93000000001</v>
      </c>
      <c r="I55" s="17">
        <f t="shared" si="6"/>
        <v>76.98127218289613</v>
      </c>
      <c r="J55" s="19">
        <f t="shared" si="7"/>
        <v>-23218.069999999992</v>
      </c>
      <c r="K55" s="37"/>
    </row>
    <row r="56" spans="1:11" ht="11.25" customHeight="1" hidden="1">
      <c r="A56" s="1">
        <v>2274</v>
      </c>
      <c r="B56" s="60" t="s">
        <v>12</v>
      </c>
      <c r="C56" s="61"/>
      <c r="D56" s="5">
        <f aca="true" t="shared" si="9" ref="D56:H57">D18</f>
        <v>0</v>
      </c>
      <c r="E56" s="5">
        <f t="shared" si="9"/>
        <v>6954</v>
      </c>
      <c r="F56" s="5">
        <f t="shared" si="9"/>
        <v>0</v>
      </c>
      <c r="G56" s="5">
        <f t="shared" si="9"/>
        <v>6954</v>
      </c>
      <c r="H56" s="5">
        <f t="shared" si="9"/>
        <v>3665.56</v>
      </c>
      <c r="I56" s="17">
        <f t="shared" si="6"/>
        <v>52.711532930687376</v>
      </c>
      <c r="J56" s="19">
        <f t="shared" si="7"/>
        <v>-3288.44</v>
      </c>
      <c r="K56" s="37"/>
    </row>
    <row r="57" spans="1:11" ht="13.5" hidden="1" thickBot="1">
      <c r="A57" s="30">
        <v>2800</v>
      </c>
      <c r="B57" s="85" t="s">
        <v>16</v>
      </c>
      <c r="C57" s="85"/>
      <c r="D57" s="31">
        <f t="shared" si="9"/>
        <v>0</v>
      </c>
      <c r="E57" s="31">
        <f t="shared" si="9"/>
        <v>94351</v>
      </c>
      <c r="F57" s="31">
        <f t="shared" si="9"/>
        <v>0</v>
      </c>
      <c r="G57" s="31">
        <f t="shared" si="9"/>
        <v>53087</v>
      </c>
      <c r="H57" s="31">
        <f t="shared" si="9"/>
        <v>33737.32</v>
      </c>
      <c r="I57" s="28">
        <f t="shared" si="6"/>
        <v>63.55100118673121</v>
      </c>
      <c r="J57" s="29">
        <f t="shared" si="7"/>
        <v>-19349.68</v>
      </c>
      <c r="K57" s="37"/>
    </row>
    <row r="58" spans="1:10" ht="13.5" customHeight="1">
      <c r="A58" s="47"/>
      <c r="B58" s="84"/>
      <c r="C58" s="84"/>
      <c r="D58" s="47"/>
      <c r="E58" s="47"/>
      <c r="F58" s="47"/>
      <c r="G58" s="47"/>
      <c r="H58" s="47"/>
      <c r="I58" s="8"/>
      <c r="J58" s="8"/>
    </row>
    <row r="59" spans="1:9" ht="12.75" customHeight="1">
      <c r="A59" s="32"/>
      <c r="B59" s="32"/>
      <c r="C59" s="32" t="s">
        <v>18</v>
      </c>
      <c r="D59" s="32"/>
      <c r="E59" s="53"/>
      <c r="F59" s="33"/>
      <c r="G59" s="33"/>
      <c r="H59" s="32" t="s">
        <v>19</v>
      </c>
      <c r="I59" s="53"/>
    </row>
    <row r="60" spans="1:9" ht="12.75">
      <c r="A60" s="32"/>
      <c r="B60" s="32"/>
      <c r="C60" s="32"/>
      <c r="D60" s="32"/>
      <c r="E60" s="32"/>
      <c r="F60" s="34"/>
      <c r="G60" s="34"/>
      <c r="H60" s="34"/>
      <c r="I60" s="34"/>
    </row>
    <row r="61" spans="1:9" ht="12.75">
      <c r="A61" s="32" t="s">
        <v>20</v>
      </c>
      <c r="B61" s="32"/>
      <c r="C61" s="32"/>
      <c r="D61" s="32"/>
      <c r="E61" s="32"/>
      <c r="F61" s="34"/>
      <c r="G61" s="34"/>
      <c r="H61" s="34"/>
      <c r="I61" s="34"/>
    </row>
  </sheetData>
  <sheetProtection/>
  <mergeCells count="57">
    <mergeCell ref="B46:C46"/>
    <mergeCell ref="B47:C47"/>
    <mergeCell ref="A32:C32"/>
    <mergeCell ref="B33:J33"/>
    <mergeCell ref="B41:C41"/>
    <mergeCell ref="B42:C42"/>
    <mergeCell ref="A3:J3"/>
    <mergeCell ref="A5:J5"/>
    <mergeCell ref="B37:C37"/>
    <mergeCell ref="B15:C15"/>
    <mergeCell ref="B19:C19"/>
    <mergeCell ref="B17:C17"/>
    <mergeCell ref="A4:J4"/>
    <mergeCell ref="B12:C12"/>
    <mergeCell ref="B13:C13"/>
    <mergeCell ref="B23:C23"/>
    <mergeCell ref="A50:C50"/>
    <mergeCell ref="B48:C48"/>
    <mergeCell ref="B56:C56"/>
    <mergeCell ref="B53:C53"/>
    <mergeCell ref="B51:C51"/>
    <mergeCell ref="B54:C54"/>
    <mergeCell ref="B58:C58"/>
    <mergeCell ref="B57:C57"/>
    <mergeCell ref="B55:C55"/>
    <mergeCell ref="B52:C52"/>
    <mergeCell ref="A49:C49"/>
    <mergeCell ref="B40:C40"/>
    <mergeCell ref="B38:C38"/>
    <mergeCell ref="B34:C34"/>
    <mergeCell ref="B36:C36"/>
    <mergeCell ref="B43:C43"/>
    <mergeCell ref="B35:C35"/>
    <mergeCell ref="B39:C39"/>
    <mergeCell ref="A44:C44"/>
    <mergeCell ref="B45:J45"/>
    <mergeCell ref="B24:C24"/>
    <mergeCell ref="B18:C18"/>
    <mergeCell ref="B30:C30"/>
    <mergeCell ref="B20:C20"/>
    <mergeCell ref="A21:C21"/>
    <mergeCell ref="B22:J22"/>
    <mergeCell ref="B25:C25"/>
    <mergeCell ref="A26:C26"/>
    <mergeCell ref="B27:J27"/>
    <mergeCell ref="B28:C28"/>
    <mergeCell ref="B31:C31"/>
    <mergeCell ref="H1:J1"/>
    <mergeCell ref="H2:J2"/>
    <mergeCell ref="B16:C16"/>
    <mergeCell ref="B6:C6"/>
    <mergeCell ref="B7:C7"/>
    <mergeCell ref="B14:C14"/>
    <mergeCell ref="B8:J8"/>
    <mergeCell ref="B9:C9"/>
    <mergeCell ref="B10:C10"/>
    <mergeCell ref="B11:C1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2018-02-07T09:03:55Z</cp:lastPrinted>
  <dcterms:created xsi:type="dcterms:W3CDTF">1996-10-08T23:32:33Z</dcterms:created>
  <dcterms:modified xsi:type="dcterms:W3CDTF">2018-10-18T10:45:14Z</dcterms:modified>
  <cp:category/>
  <cp:version/>
  <cp:contentType/>
  <cp:contentStatus/>
</cp:coreProperties>
</file>