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3250" windowHeight="12090" activeTab="0"/>
  </bookViews>
  <sheets>
    <sheet name="Розподіл на 2018-2020 рр" sheetId="1" r:id="rId1"/>
  </sheets>
  <definedNames>
    <definedName name="_xlnm.Print_Area" localSheetId="0">'Розподіл на 2018-2020 рр'!$A$1:$F$30</definedName>
  </definedNames>
  <calcPr fullCalcOnLoad="1" refMode="R1C1"/>
</workbook>
</file>

<file path=xl/comments1.xml><?xml version="1.0" encoding="utf-8"?>
<comments xmlns="http://schemas.openxmlformats.org/spreadsheetml/2006/main">
  <authors>
    <author>Belkina</author>
  </authors>
  <commentList>
    <comment ref="D15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D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E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- 0,1</t>
        </r>
      </text>
    </comment>
    <comment ref="F18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+ 0,1</t>
        </r>
      </text>
    </comment>
    <comment ref="F15" authorId="0">
      <text>
        <r>
          <rPr>
            <b/>
            <sz val="9"/>
            <rFont val="Tahoma"/>
            <family val="0"/>
          </rPr>
          <t>Belkina:</t>
        </r>
        <r>
          <rPr>
            <sz val="9"/>
            <rFont val="Tahoma"/>
            <family val="0"/>
          </rPr>
          <t xml:space="preserve">
+ 0,1</t>
        </r>
      </text>
    </comment>
  </commentList>
</comments>
</file>

<file path=xl/sharedStrings.xml><?xml version="1.0" encoding="utf-8"?>
<sst xmlns="http://schemas.openxmlformats.org/spreadsheetml/2006/main" count="38" uniqueCount="38">
  <si>
    <t>Вінницька</t>
  </si>
  <si>
    <t>Категорія дороги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</si>
  <si>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</si>
  <si>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</si>
  <si>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</si>
  <si>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</si>
  <si>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</si>
  <si>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</si>
  <si>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</si>
  <si>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</si>
  <si>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</si>
  <si>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</si>
  <si>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</si>
  <si>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</si>
  <si>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</si>
  <si>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</si>
  <si>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</si>
  <si>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</si>
  <si>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</si>
  <si>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</si>
  <si>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</si>
  <si>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</si>
  <si>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</si>
  <si>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</si>
  <si>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</si>
  <si>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 xml:space="preserve">Регіон (область), </t>
  </si>
  <si>
    <t>Розподіл фінансових ресурсів за протяжністю (згідно вимог Закону), %</t>
  </si>
  <si>
    <t>РАЗОМ</t>
  </si>
  <si>
    <t>Середньорічна добова  інтенсивність руху, транспортних одиниць на добу</t>
  </si>
  <si>
    <t>15 000 *</t>
  </si>
  <si>
    <t>2018 р</t>
  </si>
  <si>
    <t>2020 р</t>
  </si>
  <si>
    <t>2019 р</t>
  </si>
  <si>
    <t>Орієнтовний розподіл обсягу субвенції 
на дороги місцевого значення та комунальної власності</t>
  </si>
  <si>
    <t>Протяжність доріг місцевого значення, км</t>
  </si>
  <si>
    <t xml:space="preserve">Обсяг 35% доходів державного дорожнього фонду </t>
  </si>
  <si>
    <t>Орієнтовний обсяг доходів державного дорожнього фонду (прогноз Мінфіну)</t>
  </si>
  <si>
    <t>Обсяг субвенції на фінансування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</si>
</sst>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&quot;-&quot;??\ _г_р_н_._-;_-@_-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3" fillId="0" borderId="10" xfId="50" applyFont="1" applyBorder="1" applyAlignment="1">
      <alignment horizontal="center" vertical="top" wrapText="1"/>
      <protection/>
    </xf>
    <xf numFmtId="0" fontId="33" fillId="0" borderId="0" xfId="50" applyFont="1">
      <alignment/>
      <protection/>
    </xf>
    <xf numFmtId="0" fontId="33" fillId="0" borderId="10" xfId="0" applyFont="1" applyBorder="1" applyAlignment="1">
      <alignment horizontal="center"/>
    </xf>
    <xf numFmtId="165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33" fillId="33" borderId="10" xfId="0" applyFont="1" applyFill="1" applyBorder="1" applyAlignment="1">
      <alignment horizontal="center"/>
    </xf>
    <xf numFmtId="165" fontId="33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5" fontId="44" fillId="33" borderId="10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Звичайний 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29.421875" style="0" customWidth="1"/>
    <col min="2" max="2" width="18.00390625" style="0" customWidth="1"/>
    <col min="3" max="3" width="18.57421875" style="0" customWidth="1"/>
    <col min="4" max="4" width="20.140625" style="0" customWidth="1"/>
    <col min="5" max="6" width="20.140625" style="0" hidden="1" customWidth="1"/>
    <col min="9" max="11" width="11.421875" style="0" bestFit="1" customWidth="1"/>
  </cols>
  <sheetData>
    <row r="1" spans="1:6" ht="48.75" customHeight="1">
      <c r="A1" s="17" t="s">
        <v>33</v>
      </c>
      <c r="B1" s="18"/>
      <c r="C1" s="18"/>
      <c r="D1" s="18"/>
      <c r="E1" s="18"/>
      <c r="F1" s="18"/>
    </row>
    <row r="2" spans="1:6" ht="110.25" customHeight="1">
      <c r="A2" s="21" t="s">
        <v>25</v>
      </c>
      <c r="B2" s="21" t="s">
        <v>34</v>
      </c>
      <c r="C2" s="22" t="s">
        <v>26</v>
      </c>
      <c r="D2" s="23" t="s">
        <v>37</v>
      </c>
      <c r="E2" s="24"/>
      <c r="F2" s="24"/>
    </row>
    <row r="3" spans="1:6" ht="15.75">
      <c r="A3" s="21"/>
      <c r="B3" s="21"/>
      <c r="C3" s="22"/>
      <c r="D3" s="13" t="s">
        <v>30</v>
      </c>
      <c r="E3" s="3" t="s">
        <v>32</v>
      </c>
      <c r="F3" s="3" t="s">
        <v>31</v>
      </c>
    </row>
    <row r="4" spans="1:11" ht="15.75">
      <c r="A4" s="5" t="s">
        <v>0</v>
      </c>
      <c r="B4" s="6">
        <v>6967.3</v>
      </c>
      <c r="C4" s="7">
        <f>ROUND(B4/$B$28*100,8)</f>
        <v>6.01101382</v>
      </c>
      <c r="D4" s="14">
        <f aca="true" t="shared" si="0" ref="D4:F14">ROUND(D$30*$C4/100,1)</f>
        <v>685775.5</v>
      </c>
      <c r="E4" s="4">
        <f t="shared" si="0"/>
        <v>1076710.8</v>
      </c>
      <c r="F4" s="4">
        <f t="shared" si="0"/>
        <v>1468452.3</v>
      </c>
      <c r="I4" s="12"/>
      <c r="J4" s="12"/>
      <c r="K4" s="12"/>
    </row>
    <row r="5" spans="1:11" ht="15.75">
      <c r="A5" s="5" t="s">
        <v>2</v>
      </c>
      <c r="B5" s="6">
        <v>4399.6</v>
      </c>
      <c r="C5" s="7">
        <f aca="true" t="shared" si="1" ref="C5:C27">ROUND(B5/$B$28*100,8)</f>
        <v>3.79573959</v>
      </c>
      <c r="D5" s="14">
        <f t="shared" si="0"/>
        <v>433042.6</v>
      </c>
      <c r="E5" s="4">
        <f t="shared" si="0"/>
        <v>679904.3</v>
      </c>
      <c r="F5" s="4">
        <f t="shared" si="0"/>
        <v>927274.9</v>
      </c>
      <c r="I5" s="12"/>
      <c r="J5" s="12"/>
      <c r="K5" s="12"/>
    </row>
    <row r="6" spans="1:11" ht="15.75">
      <c r="A6" s="5" t="s">
        <v>3</v>
      </c>
      <c r="B6" s="6">
        <v>6181.4</v>
      </c>
      <c r="C6" s="7">
        <f t="shared" si="1"/>
        <v>5.33298133</v>
      </c>
      <c r="D6" s="14">
        <f t="shared" si="0"/>
        <v>608421.2</v>
      </c>
      <c r="E6" s="4">
        <f t="shared" si="0"/>
        <v>955259.6</v>
      </c>
      <c r="F6" s="4">
        <f t="shared" si="0"/>
        <v>1302813.3</v>
      </c>
      <c r="I6" s="12"/>
      <c r="J6" s="12"/>
      <c r="K6" s="12"/>
    </row>
    <row r="7" spans="1:11" ht="15.75">
      <c r="A7" s="5" t="s">
        <v>4</v>
      </c>
      <c r="B7" s="6">
        <v>6227.1</v>
      </c>
      <c r="C7" s="7">
        <f t="shared" si="1"/>
        <v>5.37240885</v>
      </c>
      <c r="D7" s="14">
        <f t="shared" si="0"/>
        <v>612919.3</v>
      </c>
      <c r="E7" s="4">
        <f t="shared" si="0"/>
        <v>962322</v>
      </c>
      <c r="F7" s="4">
        <f t="shared" si="0"/>
        <v>1312445.2</v>
      </c>
      <c r="I7" s="12"/>
      <c r="J7" s="12"/>
      <c r="K7" s="12"/>
    </row>
    <row r="8" spans="1:11" ht="15.75">
      <c r="A8" s="5" t="s">
        <v>5</v>
      </c>
      <c r="B8" s="6">
        <v>6893</v>
      </c>
      <c r="C8" s="7">
        <f t="shared" si="1"/>
        <v>5.94691176</v>
      </c>
      <c r="D8" s="14">
        <f t="shared" si="0"/>
        <v>678462.3</v>
      </c>
      <c r="E8" s="4">
        <f t="shared" si="0"/>
        <v>1065228.7</v>
      </c>
      <c r="F8" s="4">
        <f t="shared" si="0"/>
        <v>1452792.6</v>
      </c>
      <c r="I8" s="12"/>
      <c r="J8" s="12"/>
      <c r="K8" s="12"/>
    </row>
    <row r="9" spans="1:11" ht="15.75">
      <c r="A9" s="5" t="s">
        <v>6</v>
      </c>
      <c r="B9" s="6">
        <v>2443.1</v>
      </c>
      <c r="C9" s="7">
        <f t="shared" si="1"/>
        <v>2.10777602</v>
      </c>
      <c r="D9" s="14">
        <f t="shared" si="0"/>
        <v>240468.8</v>
      </c>
      <c r="E9" s="4">
        <f t="shared" si="0"/>
        <v>377551.2</v>
      </c>
      <c r="F9" s="4">
        <f t="shared" si="0"/>
        <v>514916.2</v>
      </c>
      <c r="I9" s="12"/>
      <c r="J9" s="12"/>
      <c r="K9" s="12"/>
    </row>
    <row r="10" spans="1:11" ht="15.75">
      <c r="A10" s="5" t="s">
        <v>7</v>
      </c>
      <c r="B10" s="6">
        <v>5357.8</v>
      </c>
      <c r="C10" s="7">
        <f t="shared" si="1"/>
        <v>4.6224233</v>
      </c>
      <c r="D10" s="14">
        <f t="shared" si="0"/>
        <v>527356.1</v>
      </c>
      <c r="E10" s="4">
        <f t="shared" si="0"/>
        <v>827982.3</v>
      </c>
      <c r="F10" s="4">
        <f t="shared" si="0"/>
        <v>1129228.5</v>
      </c>
      <c r="I10" s="12"/>
      <c r="J10" s="12"/>
      <c r="K10" s="12"/>
    </row>
    <row r="11" spans="1:11" ht="15.75">
      <c r="A11" s="5" t="s">
        <v>8</v>
      </c>
      <c r="B11" s="6">
        <v>3115.1</v>
      </c>
      <c r="C11" s="7">
        <f t="shared" si="1"/>
        <v>2.68754168</v>
      </c>
      <c r="D11" s="14">
        <f t="shared" si="0"/>
        <v>306612.2</v>
      </c>
      <c r="E11" s="4">
        <f t="shared" si="0"/>
        <v>481400.5</v>
      </c>
      <c r="F11" s="4">
        <f t="shared" si="0"/>
        <v>656549.3</v>
      </c>
      <c r="I11" s="12"/>
      <c r="J11" s="12"/>
      <c r="K11" s="12"/>
    </row>
    <row r="12" spans="1:11" ht="15.75">
      <c r="A12" s="5" t="s">
        <v>9</v>
      </c>
      <c r="B12" s="6">
        <v>6131.4</v>
      </c>
      <c r="C12" s="7">
        <f t="shared" si="1"/>
        <v>5.28984401</v>
      </c>
      <c r="D12" s="14">
        <f t="shared" si="0"/>
        <v>603499.8</v>
      </c>
      <c r="E12" s="4">
        <f t="shared" si="0"/>
        <v>947532.7</v>
      </c>
      <c r="F12" s="4">
        <f t="shared" si="0"/>
        <v>1292275.1</v>
      </c>
      <c r="I12" s="12"/>
      <c r="J12" s="12"/>
      <c r="K12" s="12"/>
    </row>
    <row r="13" spans="1:11" ht="15.75">
      <c r="A13" s="5" t="s">
        <v>10</v>
      </c>
      <c r="B13" s="6">
        <v>4262.6</v>
      </c>
      <c r="C13" s="7">
        <f t="shared" si="1"/>
        <v>3.67754331</v>
      </c>
      <c r="D13" s="14">
        <f t="shared" si="0"/>
        <v>419558</v>
      </c>
      <c r="E13" s="4">
        <f t="shared" si="0"/>
        <v>658732.6</v>
      </c>
      <c r="F13" s="4">
        <f t="shared" si="0"/>
        <v>898400.3</v>
      </c>
      <c r="I13" s="12"/>
      <c r="J13" s="12"/>
      <c r="K13" s="12"/>
    </row>
    <row r="14" spans="1:11" ht="15.75">
      <c r="A14" s="5" t="s">
        <v>11</v>
      </c>
      <c r="B14" s="6">
        <v>3938.4</v>
      </c>
      <c r="C14" s="7">
        <f t="shared" si="1"/>
        <v>3.39784089</v>
      </c>
      <c r="D14" s="14">
        <f t="shared" si="0"/>
        <v>387647.8</v>
      </c>
      <c r="E14" s="4">
        <f t="shared" si="0"/>
        <v>608631.5</v>
      </c>
      <c r="F14" s="4">
        <f t="shared" si="0"/>
        <v>830070.8</v>
      </c>
      <c r="I14" s="12"/>
      <c r="J14" s="12"/>
      <c r="K14" s="12"/>
    </row>
    <row r="15" spans="1:11" ht="15.75">
      <c r="A15" s="5" t="s">
        <v>12</v>
      </c>
      <c r="B15" s="6">
        <v>6513.9</v>
      </c>
      <c r="C15" s="7">
        <f t="shared" si="1"/>
        <v>5.61984455</v>
      </c>
      <c r="D15" s="15">
        <f>ROUND(D$30*$C15/100,1)-0.1</f>
        <v>641148.3</v>
      </c>
      <c r="E15" s="4">
        <f aca="true" t="shared" si="2" ref="E15:F17">ROUND(E$30*$C15/100,1)</f>
        <v>1006643.4</v>
      </c>
      <c r="F15" s="11">
        <f>ROUND(F$30*$C15/100,1)+0.1</f>
        <v>1372892.2000000002</v>
      </c>
      <c r="I15" s="12"/>
      <c r="J15" s="12"/>
      <c r="K15" s="12"/>
    </row>
    <row r="16" spans="1:11" ht="15.75">
      <c r="A16" s="5" t="s">
        <v>13</v>
      </c>
      <c r="B16" s="6">
        <v>3206.6</v>
      </c>
      <c r="C16" s="7">
        <f t="shared" si="1"/>
        <v>2.76648299</v>
      </c>
      <c r="D16" s="14">
        <f>ROUND(D$30*$C16/100,1)</f>
        <v>315618.4</v>
      </c>
      <c r="E16" s="4">
        <f t="shared" si="2"/>
        <v>495540.7</v>
      </c>
      <c r="F16" s="4">
        <f t="shared" si="2"/>
        <v>675834.1</v>
      </c>
      <c r="I16" s="12"/>
      <c r="J16" s="12"/>
      <c r="K16" s="12"/>
    </row>
    <row r="17" spans="1:11" ht="15.75">
      <c r="A17" s="5" t="s">
        <v>14</v>
      </c>
      <c r="B17" s="6">
        <v>4754.6</v>
      </c>
      <c r="C17" s="7">
        <f t="shared" si="1"/>
        <v>4.1020146</v>
      </c>
      <c r="D17" s="14">
        <f>ROUND(D$30*$C17/100,1)</f>
        <v>467984.5</v>
      </c>
      <c r="E17" s="4">
        <f t="shared" si="2"/>
        <v>734765.2</v>
      </c>
      <c r="F17" s="4">
        <f t="shared" si="2"/>
        <v>1002096</v>
      </c>
      <c r="I17" s="12"/>
      <c r="J17" s="12"/>
      <c r="K17" s="12"/>
    </row>
    <row r="18" spans="1:11" ht="15.75">
      <c r="A18" s="5" t="s">
        <v>15</v>
      </c>
      <c r="B18" s="6">
        <v>6571.4</v>
      </c>
      <c r="C18" s="7">
        <f t="shared" si="1"/>
        <v>5.66945248</v>
      </c>
      <c r="D18" s="15">
        <f>ROUND(D$30*$C18/100,1)-0.1</f>
        <v>646807.9</v>
      </c>
      <c r="E18" s="11">
        <f>ROUND(E$30*$C18/100,1)-0.1</f>
        <v>1015529.2000000001</v>
      </c>
      <c r="F18" s="11">
        <f>ROUND(F$30*$C18/100,1)+0.1</f>
        <v>1385011.1</v>
      </c>
      <c r="I18" s="12"/>
      <c r="J18" s="12"/>
      <c r="K18" s="12"/>
    </row>
    <row r="19" spans="1:11" ht="15.75">
      <c r="A19" s="5" t="s">
        <v>16</v>
      </c>
      <c r="B19" s="6">
        <v>3142.3</v>
      </c>
      <c r="C19" s="7">
        <f t="shared" si="1"/>
        <v>2.71100839</v>
      </c>
      <c r="D19" s="14">
        <f aca="true" t="shared" si="3" ref="D19:E27">ROUND(D$30*$C19/100,1)</f>
        <v>309289.5</v>
      </c>
      <c r="E19" s="4">
        <f t="shared" si="3"/>
        <v>485604</v>
      </c>
      <c r="F19" s="4">
        <f aca="true" t="shared" si="4" ref="F19:F27">ROUND(F$30*$C19/100,1)</f>
        <v>662282</v>
      </c>
      <c r="I19" s="12"/>
      <c r="J19" s="12"/>
      <c r="K19" s="12"/>
    </row>
    <row r="20" spans="1:11" ht="15.75">
      <c r="A20" s="5" t="s">
        <v>17</v>
      </c>
      <c r="B20" s="6">
        <v>5109.6</v>
      </c>
      <c r="C20" s="7">
        <f t="shared" si="1"/>
        <v>4.40828961</v>
      </c>
      <c r="D20" s="14">
        <f t="shared" si="3"/>
        <v>502926.3</v>
      </c>
      <c r="E20" s="4">
        <f t="shared" si="3"/>
        <v>789626.1</v>
      </c>
      <c r="F20" s="4">
        <f t="shared" si="4"/>
        <v>1076917</v>
      </c>
      <c r="I20" s="12"/>
      <c r="J20" s="12"/>
      <c r="K20" s="12"/>
    </row>
    <row r="21" spans="1:11" ht="15.75">
      <c r="A21" s="5" t="s">
        <v>18</v>
      </c>
      <c r="B21" s="6">
        <v>3519.4</v>
      </c>
      <c r="C21" s="7">
        <f t="shared" si="1"/>
        <v>3.0363501</v>
      </c>
      <c r="D21" s="14">
        <f t="shared" si="3"/>
        <v>346406.5</v>
      </c>
      <c r="E21" s="4">
        <f t="shared" si="3"/>
        <v>543880.1</v>
      </c>
      <c r="F21" s="4">
        <f t="shared" si="4"/>
        <v>741760.9</v>
      </c>
      <c r="I21" s="12"/>
      <c r="J21" s="12"/>
      <c r="K21" s="12"/>
    </row>
    <row r="22" spans="1:11" ht="15.75">
      <c r="A22" s="5" t="s">
        <v>19</v>
      </c>
      <c r="B22" s="6">
        <v>7328.9</v>
      </c>
      <c r="C22" s="7">
        <f t="shared" si="1"/>
        <v>6.32298296</v>
      </c>
      <c r="D22" s="14">
        <f t="shared" si="3"/>
        <v>721367</v>
      </c>
      <c r="E22" s="4">
        <f t="shared" si="3"/>
        <v>1132591.7</v>
      </c>
      <c r="F22" s="4">
        <f t="shared" si="4"/>
        <v>1544664.3</v>
      </c>
      <c r="I22" s="12"/>
      <c r="J22" s="12"/>
      <c r="K22" s="12"/>
    </row>
    <row r="23" spans="1:11" ht="15.75">
      <c r="A23" s="5" t="s">
        <v>20</v>
      </c>
      <c r="B23" s="6">
        <v>3571.6</v>
      </c>
      <c r="C23" s="7">
        <f t="shared" si="1"/>
        <v>3.08138547</v>
      </c>
      <c r="D23" s="14">
        <f t="shared" si="3"/>
        <v>351544.5</v>
      </c>
      <c r="E23" s="4">
        <f t="shared" si="3"/>
        <v>551947</v>
      </c>
      <c r="F23" s="4">
        <f t="shared" si="4"/>
        <v>752762.8</v>
      </c>
      <c r="I23" s="12"/>
      <c r="J23" s="12"/>
      <c r="K23" s="12"/>
    </row>
    <row r="24" spans="1:11" ht="15.75">
      <c r="A24" s="5" t="s">
        <v>21</v>
      </c>
      <c r="B24" s="6">
        <v>5099</v>
      </c>
      <c r="C24" s="7">
        <f t="shared" si="1"/>
        <v>4.3991445</v>
      </c>
      <c r="D24" s="14">
        <f t="shared" si="3"/>
        <v>501883</v>
      </c>
      <c r="E24" s="4">
        <f>ROUND(E$30*$C24/100,1)</f>
        <v>787988</v>
      </c>
      <c r="F24" s="4">
        <f t="shared" si="4"/>
        <v>1074682.9</v>
      </c>
      <c r="I24" s="12"/>
      <c r="J24" s="12"/>
      <c r="K24" s="12"/>
    </row>
    <row r="25" spans="1:11" ht="15.75">
      <c r="A25" s="5" t="s">
        <v>22</v>
      </c>
      <c r="B25" s="6">
        <v>4372.1</v>
      </c>
      <c r="C25" s="7">
        <f t="shared" si="1"/>
        <v>3.77201406</v>
      </c>
      <c r="D25" s="14">
        <f t="shared" si="3"/>
        <v>430335.9</v>
      </c>
      <c r="E25" s="4">
        <f t="shared" si="3"/>
        <v>675654.5</v>
      </c>
      <c r="F25" s="4">
        <f t="shared" si="4"/>
        <v>921478.9</v>
      </c>
      <c r="I25" s="12"/>
      <c r="J25" s="12"/>
      <c r="K25" s="12"/>
    </row>
    <row r="26" spans="1:11" ht="15.75">
      <c r="A26" s="5" t="s">
        <v>23</v>
      </c>
      <c r="B26" s="6">
        <v>2042.5</v>
      </c>
      <c r="C26" s="7">
        <f t="shared" si="1"/>
        <v>1.76215977</v>
      </c>
      <c r="D26" s="14">
        <f t="shared" si="3"/>
        <v>201038.6</v>
      </c>
      <c r="E26" s="4">
        <f t="shared" si="3"/>
        <v>315643.3</v>
      </c>
      <c r="F26" s="4">
        <f t="shared" si="4"/>
        <v>430484.4</v>
      </c>
      <c r="I26" s="12"/>
      <c r="J26" s="12"/>
      <c r="K26" s="12"/>
    </row>
    <row r="27" spans="1:11" ht="15.75">
      <c r="A27" s="5" t="s">
        <v>24</v>
      </c>
      <c r="B27" s="6">
        <v>4760.2</v>
      </c>
      <c r="C27" s="7">
        <f t="shared" si="1"/>
        <v>4.10684598</v>
      </c>
      <c r="D27" s="14">
        <f t="shared" si="3"/>
        <v>468535.7</v>
      </c>
      <c r="E27" s="4">
        <f t="shared" si="3"/>
        <v>735630.6</v>
      </c>
      <c r="F27" s="4">
        <f t="shared" si="4"/>
        <v>1003276.2</v>
      </c>
      <c r="I27" s="12"/>
      <c r="J27" s="12"/>
      <c r="K27" s="12"/>
    </row>
    <row r="28" spans="1:11" ht="15.75">
      <c r="A28" s="8" t="s">
        <v>27</v>
      </c>
      <c r="B28" s="6">
        <f>SUM(B4:B27)</f>
        <v>115908.90000000001</v>
      </c>
      <c r="C28" s="9">
        <f>SUM(C4:C27)</f>
        <v>100.00000002000003</v>
      </c>
      <c r="D28" s="16">
        <f>SUM(D4:D27)</f>
        <v>11408649.7</v>
      </c>
      <c r="E28" s="10">
        <f>SUM(E4:E27)</f>
        <v>17912299.999999996</v>
      </c>
      <c r="F28" s="10">
        <f>SUM(F4:F27)</f>
        <v>24429361.299999997</v>
      </c>
      <c r="I28" s="12"/>
      <c r="J28" s="12"/>
      <c r="K28" s="12"/>
    </row>
    <row r="29" spans="1:6" ht="46.5" customHeight="1">
      <c r="A29" s="19" t="s">
        <v>36</v>
      </c>
      <c r="B29" s="19"/>
      <c r="C29" s="19"/>
      <c r="D29" s="10">
        <v>32596142</v>
      </c>
      <c r="E29" s="10">
        <v>51178000</v>
      </c>
      <c r="F29" s="10">
        <v>69798175</v>
      </c>
    </row>
    <row r="30" spans="1:6" ht="37.5" customHeight="1">
      <c r="A30" s="20" t="s">
        <v>35</v>
      </c>
      <c r="B30" s="20"/>
      <c r="C30" s="20"/>
      <c r="D30" s="10">
        <f>D29*35%</f>
        <v>11408649.7</v>
      </c>
      <c r="E30" s="10">
        <f>E29*35%</f>
        <v>17912300</v>
      </c>
      <c r="F30" s="10">
        <f>F29*35%</f>
        <v>24429361.25</v>
      </c>
    </row>
    <row r="34" spans="1:3" ht="15.75">
      <c r="A34" s="2"/>
      <c r="B34" s="2"/>
      <c r="C34" s="2"/>
    </row>
    <row r="35" spans="1:3" ht="15.75">
      <c r="A35" s="2"/>
      <c r="B35" s="2"/>
      <c r="C35" s="2"/>
    </row>
    <row r="36" spans="1:3" ht="15.75">
      <c r="A36" s="2"/>
      <c r="B36" s="2"/>
      <c r="C36" s="2"/>
    </row>
    <row r="37" spans="1:3" ht="94.5" hidden="1">
      <c r="A37" s="1" t="s">
        <v>1</v>
      </c>
      <c r="B37" s="1" t="s">
        <v>28</v>
      </c>
      <c r="C37" s="2"/>
    </row>
    <row r="38" spans="1:3" ht="15.75" hidden="1">
      <c r="A38" s="1">
        <v>1</v>
      </c>
      <c r="B38" s="1" t="s">
        <v>29</v>
      </c>
      <c r="C38" s="2"/>
    </row>
    <row r="39" spans="1:3" ht="15.75" hidden="1">
      <c r="A39" s="1">
        <v>2</v>
      </c>
      <c r="B39" s="1">
        <v>7000</v>
      </c>
      <c r="C39" s="2"/>
    </row>
    <row r="40" spans="1:3" ht="15.75" hidden="1">
      <c r="A40" s="1">
        <v>3</v>
      </c>
      <c r="B40" s="1">
        <v>1500</v>
      </c>
      <c r="C40" s="2"/>
    </row>
    <row r="41" spans="1:3" ht="15.75" hidden="1">
      <c r="A41" s="1">
        <v>4</v>
      </c>
      <c r="B41" s="1">
        <v>575</v>
      </c>
      <c r="C41" s="2"/>
    </row>
    <row r="42" spans="1:3" ht="15.75" hidden="1">
      <c r="A42" s="1">
        <v>5</v>
      </c>
      <c r="B42" s="1">
        <v>75</v>
      </c>
      <c r="C42" s="2"/>
    </row>
    <row r="43" spans="1:3" ht="15.75" hidden="1">
      <c r="A43" s="2"/>
      <c r="B43" s="2"/>
      <c r="C43" s="2"/>
    </row>
  </sheetData>
  <sheetProtection/>
  <mergeCells count="7">
    <mergeCell ref="A1:F1"/>
    <mergeCell ref="A29:C29"/>
    <mergeCell ref="A30:C30"/>
    <mergeCell ref="A2:A3"/>
    <mergeCell ref="B2:B3"/>
    <mergeCell ref="C2:C3"/>
    <mergeCell ref="D2:F2"/>
  </mergeCells>
  <printOptions/>
  <pageMargins left="0.7480314960629921" right="0.1968503937007874" top="0.3937007874015748" bottom="0.4330708661417323" header="0.31496062992125984" footer="0.31496062992125984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2017-08-03T07:49:13Z</cp:lastPrinted>
  <dcterms:created xsi:type="dcterms:W3CDTF">2017-04-11T06:28:17Z</dcterms:created>
  <dcterms:modified xsi:type="dcterms:W3CDTF">2017-09-20T07:10:19Z</dcterms:modified>
  <cp:category/>
  <cp:version/>
  <cp:contentType/>
  <cp:contentStatus/>
</cp:coreProperties>
</file>