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90" yWindow="65371" windowWidth="12075" windowHeight="11760" activeTab="0"/>
  </bookViews>
  <sheets>
    <sheet name="зф" sheetId="1" r:id="rId1"/>
  </sheets>
  <definedNames>
    <definedName name="_xlnm.Print_Titles" localSheetId="0">'зф'!$A:$C</definedName>
    <definedName name="_xlnm.Print_Area" localSheetId="0">'зф'!$A$1:$I$64</definedName>
  </definedNames>
  <calcPr fullCalcOnLoad="1"/>
</workbook>
</file>

<file path=xl/sharedStrings.xml><?xml version="1.0" encoding="utf-8"?>
<sst xmlns="http://schemas.openxmlformats.org/spreadsheetml/2006/main" count="69" uniqueCount="59">
  <si>
    <t>грн.</t>
  </si>
  <si>
    <t>ККД</t>
  </si>
  <si>
    <t>Доходи</t>
  </si>
  <si>
    <t>селище Сиротине</t>
  </si>
  <si>
    <t>Поч.річн. план</t>
  </si>
  <si>
    <t>Уточн.річн. план</t>
  </si>
  <si>
    <t xml:space="preserve"> Уточ.пл. за період</t>
  </si>
  <si>
    <t>+/-</t>
  </si>
  <si>
    <t>% викон.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</si>
  <si>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</si>
  <si>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</si>
  <si>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</si>
  <si>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*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</si>
  <si>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</si>
  <si>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**</t>
  </si>
  <si>
    <t>Адміністративні збори та платежі, доходи від некомерційної господарської діяльності 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</si>
  <si>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</si>
  <si>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</si>
  <si>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</si>
  <si>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Всього без урахування трансферт</t>
  </si>
  <si>
    <t>Всього</t>
  </si>
  <si>
    <t>ЗВІТ</t>
  </si>
  <si>
    <t xml:space="preserve">про виконання доходної частини загального фонду бюджету </t>
  </si>
  <si>
    <t>Сиротинської селищної ради</t>
  </si>
  <si>
    <t>Внутрішні податки на товари та послуги</t>
  </si>
  <si>
    <t>Акцизний податок з реалізації суб"єктами господарювання роздрібної торгівлі підакцизних товарів</t>
  </si>
  <si>
    <t>Місцеві податки</t>
  </si>
  <si>
    <t>Податок на майно</t>
  </si>
  <si>
    <r>
      <t xml:space="preserve">Податок на майно, відмінне від земельної ділянки, сплачений </t>
    </r>
    <r>
      <rPr>
        <i/>
        <sz val="10"/>
        <color indexed="8"/>
        <rFont val="Arial Cyr"/>
        <family val="0"/>
      </rPr>
      <t>юридичними особами</t>
    </r>
    <r>
      <rPr>
        <sz val="10"/>
        <color indexed="8"/>
        <rFont val="Arial Cyr"/>
        <family val="0"/>
      </rPr>
      <t>, які є власниками об"єктів житлової нерухомості</t>
    </r>
  </si>
  <si>
    <r>
      <t xml:space="preserve">Податок на майно, відмінне від земельної ділянки, сплачений </t>
    </r>
    <r>
      <rPr>
        <i/>
        <sz val="10"/>
        <color indexed="8"/>
        <rFont val="Arial Cyr"/>
        <family val="0"/>
      </rPr>
      <t>фізичними особами</t>
    </r>
    <r>
      <rPr>
        <sz val="10"/>
        <color indexed="8"/>
        <rFont val="Arial Cyr"/>
        <family val="0"/>
      </rPr>
      <t>, які є власниками об"єктів житлової нерухомості</t>
    </r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</si>
  <si>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</si>
  <si>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</si>
  <si>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</si>
  <si>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</si>
  <si>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Єдиний податок з юридичних осіб</t>
  </si>
  <si>
    <t>Єдиний податок з фізичних осіб</t>
  </si>
  <si>
    <t>Екологічний податок</t>
  </si>
  <si>
    <t>Надходження від викидів забруднюючих речовин в атмосферне повітря стаціонарними джерелами забруднення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</si>
  <si>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</si>
  <si>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Державне мито</t>
  </si>
  <si>
    <t>Офіційні трансферти</t>
  </si>
  <si>
    <t>Від органів державного управління</t>
  </si>
  <si>
    <t>Інші субвенції</t>
  </si>
  <si>
    <t>Збір за провадження деяких видів підприємницької діяльності, що справлявся до 1 січня 2015 року</t>
  </si>
  <si>
    <t>Збір за провадження торговельної діяльності (роздрібна торгівля), сплачений фізичними особами, що справлявся до 1 січня 2015 року</t>
  </si>
  <si>
    <t>Збір за провадження торговельної діяльності (роздрібна торгівля), сплачений юридичними особами, що справлявся до 1 січня 2015 року</t>
  </si>
  <si>
    <t>Збір за провадження торговельної діяльності (оптова торгівля), сплачений юридичними особами, що справлявся до 1 січня 2015 року</t>
  </si>
  <si>
    <t>Єдиний податок  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</si>
  <si>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</t>
  </si>
  <si>
    <t>Неподаткові надходження</t>
  </si>
  <si>
    <t>Плата за надання інших адміністративних послуг</t>
  </si>
  <si>
    <t>Податок на нерухоме майно, відмінне від земельної ділянки, сплачений фізичними особами, які є власниками об'єктів нежитлової нерухомості</t>
  </si>
  <si>
    <t>за І квартал 2017 року</t>
  </si>
  <si>
    <t>Факт за період</t>
  </si>
  <si>
    <t>Плата за надання адміністративних послуг</t>
  </si>
  <si>
    <t>Додаток №1 до рішення сесії №1 від 26.05.2017р.</t>
  </si>
  <si>
    <t>Секретар ради</t>
  </si>
  <si>
    <t>Костиря Н. В.</t>
  </si>
  <si>
    <t>Підготував: головний бухгалтер ___________  Ярова М. С.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</si>
</sst>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0.0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31">
    <font>
      <sz val="10"/>
      <color indexed="8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sz val="10"/>
      <color indexed="17"/>
      <name val="Arial Cyr"/>
      <family val="2"/>
    </font>
    <font>
      <sz val="10"/>
      <color indexed="20"/>
      <name val="Arial Cyr"/>
      <family val="2"/>
    </font>
    <font>
      <sz val="10"/>
      <color indexed="60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sz val="10"/>
      <color indexed="52"/>
      <name val="Arial Cyr"/>
      <family val="2"/>
    </font>
    <font>
      <b/>
      <sz val="10"/>
      <color indexed="9"/>
      <name val="Arial Cyr"/>
      <family val="2"/>
    </font>
    <font>
      <sz val="10"/>
      <color indexed="10"/>
      <name val="Arial Cyr"/>
      <family val="2"/>
    </font>
    <font>
      <i/>
      <sz val="10"/>
      <color indexed="23"/>
      <name val="Arial Cyr"/>
      <family val="2"/>
    </font>
    <font>
      <b/>
      <sz val="10"/>
      <color indexed="8"/>
      <name val="Arial Cyr"/>
      <family val="2"/>
    </font>
    <font>
      <sz val="10"/>
      <color indexed="9"/>
      <name val="Arial Cyr"/>
      <family val="2"/>
    </font>
    <font>
      <b/>
      <sz val="18"/>
      <color indexed="8"/>
      <name val="Arial Cyr"/>
      <family val="0"/>
    </font>
    <font>
      <b/>
      <sz val="14"/>
      <color indexed="8"/>
      <name val="Arial Cyr"/>
      <family val="0"/>
    </font>
    <font>
      <sz val="8"/>
      <name val="Arial Cyr"/>
      <family val="2"/>
    </font>
    <font>
      <i/>
      <sz val="10"/>
      <color indexed="8"/>
      <name val="Arial Cyr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 Cyr"/>
      <family val="2"/>
    </font>
    <font>
      <b/>
      <sz val="10"/>
      <name val="Arial Cyr"/>
      <family val="0"/>
    </font>
    <font>
      <u val="single"/>
      <sz val="7.5"/>
      <color indexed="12"/>
      <name val="Arial Cyr"/>
      <family val="2"/>
    </font>
    <font>
      <u val="single"/>
      <sz val="7.5"/>
      <color indexed="36"/>
      <name val="Arial Cyr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 Cyr"/>
      <family val="0"/>
    </font>
    <font>
      <sz val="10"/>
      <color indexed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2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2" fillId="21" borderId="7" applyNumberFormat="0" applyAlignment="0" applyProtection="0"/>
    <xf numFmtId="0" fontId="1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26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1" fillId="0" borderId="9" applyNumberFormat="0" applyFill="0" applyAlignment="0" applyProtection="0"/>
    <xf numFmtId="0" fontId="1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64">
    <xf numFmtId="0" fontId="0" fillId="0" borderId="0" xfId="0" applyAlignment="1">
      <alignment/>
    </xf>
    <xf numFmtId="0" fontId="15" fillId="0" borderId="0" xfId="0" applyFont="1" applyAlignment="1">
      <alignment horizontal="center"/>
    </xf>
    <xf numFmtId="0" fontId="15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188" fontId="0" fillId="0" borderId="10" xfId="0" applyNumberFormat="1" applyBorder="1" applyAlignment="1">
      <alignment/>
    </xf>
    <xf numFmtId="188" fontId="15" fillId="24" borderId="10" xfId="0" applyNumberFormat="1" applyFont="1" applyFill="1" applyBorder="1" applyAlignment="1">
      <alignment/>
    </xf>
    <xf numFmtId="0" fontId="0" fillId="0" borderId="10" xfId="0" applyBorder="1" applyAlignment="1">
      <alignment wrapText="1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188" fontId="0" fillId="25" borderId="10" xfId="0" applyNumberFormat="1" applyFill="1" applyBorder="1" applyAlignment="1">
      <alignment/>
    </xf>
    <xf numFmtId="0" fontId="15" fillId="0" borderId="10" xfId="0" applyFont="1" applyBorder="1" applyAlignment="1">
      <alignment/>
    </xf>
    <xf numFmtId="0" fontId="15" fillId="0" borderId="10" xfId="0" applyFont="1" applyBorder="1" applyAlignment="1">
      <alignment wrapText="1"/>
    </xf>
    <xf numFmtId="188" fontId="15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188" fontId="0" fillId="0" borderId="10" xfId="0" applyNumberFormat="1" applyFont="1" applyBorder="1" applyAlignment="1">
      <alignment/>
    </xf>
    <xf numFmtId="0" fontId="15" fillId="4" borderId="10" xfId="0" applyFont="1" applyFill="1" applyBorder="1" applyAlignment="1">
      <alignment/>
    </xf>
    <xf numFmtId="0" fontId="15" fillId="4" borderId="10" xfId="0" applyFont="1" applyFill="1" applyBorder="1" applyAlignment="1">
      <alignment wrapText="1"/>
    </xf>
    <xf numFmtId="188" fontId="15" fillId="4" borderId="10" xfId="0" applyNumberFormat="1" applyFont="1" applyFill="1" applyBorder="1" applyAlignment="1">
      <alignment/>
    </xf>
    <xf numFmtId="0" fontId="21" fillId="0" borderId="10" xfId="0" applyFont="1" applyFill="1" applyBorder="1" applyAlignment="1">
      <alignment wrapText="1"/>
    </xf>
    <xf numFmtId="0" fontId="22" fillId="4" borderId="10" xfId="0" applyFont="1" applyFill="1" applyBorder="1" applyAlignment="1">
      <alignment wrapText="1"/>
    </xf>
    <xf numFmtId="0" fontId="22" fillId="0" borderId="10" xfId="0" applyFont="1" applyFill="1" applyBorder="1" applyAlignment="1">
      <alignment wrapText="1"/>
    </xf>
    <xf numFmtId="188" fontId="15" fillId="25" borderId="10" xfId="0" applyNumberFormat="1" applyFont="1" applyFill="1" applyBorder="1" applyAlignment="1">
      <alignment/>
    </xf>
    <xf numFmtId="0" fontId="15" fillId="0" borderId="10" xfId="0" applyFont="1" applyBorder="1" applyAlignment="1">
      <alignment/>
    </xf>
    <xf numFmtId="188" fontId="15" fillId="0" borderId="10" xfId="0" applyNumberFormat="1" applyFont="1" applyBorder="1" applyAlignment="1">
      <alignment/>
    </xf>
    <xf numFmtId="0" fontId="21" fillId="0" borderId="10" xfId="0" applyFont="1" applyBorder="1" applyAlignment="1">
      <alignment wrapText="1"/>
    </xf>
    <xf numFmtId="188" fontId="23" fillId="0" borderId="10" xfId="0" applyNumberFormat="1" applyFont="1" applyBorder="1" applyAlignment="1">
      <alignment/>
    </xf>
    <xf numFmtId="188" fontId="24" fillId="4" borderId="10" xfId="0" applyNumberFormat="1" applyFont="1" applyFill="1" applyBorder="1" applyAlignment="1">
      <alignment/>
    </xf>
    <xf numFmtId="0" fontId="28" fillId="0" borderId="10" xfId="0" applyFont="1" applyBorder="1" applyAlignment="1">
      <alignment wrapText="1"/>
    </xf>
    <xf numFmtId="0" fontId="27" fillId="0" borderId="10" xfId="0" applyFont="1" applyBorder="1" applyAlignment="1">
      <alignment wrapText="1"/>
    </xf>
    <xf numFmtId="0" fontId="23" fillId="0" borderId="0" xfId="0" applyFont="1" applyAlignment="1">
      <alignment/>
    </xf>
    <xf numFmtId="188" fontId="24" fillId="4" borderId="10" xfId="0" applyNumberFormat="1" applyFont="1" applyFill="1" applyBorder="1" applyAlignment="1">
      <alignment/>
    </xf>
    <xf numFmtId="188" fontId="24" fillId="0" borderId="10" xfId="0" applyNumberFormat="1" applyFont="1" applyBorder="1" applyAlignment="1">
      <alignment/>
    </xf>
    <xf numFmtId="188" fontId="24" fillId="25" borderId="10" xfId="0" applyNumberFormat="1" applyFont="1" applyFill="1" applyBorder="1" applyAlignment="1">
      <alignment/>
    </xf>
    <xf numFmtId="188" fontId="24" fillId="24" borderId="10" xfId="0" applyNumberFormat="1" applyFont="1" applyFill="1" applyBorder="1" applyAlignment="1">
      <alignment/>
    </xf>
    <xf numFmtId="0" fontId="15" fillId="7" borderId="10" xfId="0" applyFont="1" applyFill="1" applyBorder="1" applyAlignment="1">
      <alignment/>
    </xf>
    <xf numFmtId="0" fontId="22" fillId="7" borderId="11" xfId="0" applyFont="1" applyFill="1" applyBorder="1" applyAlignment="1">
      <alignment wrapText="1"/>
    </xf>
    <xf numFmtId="188" fontId="15" fillId="7" borderId="12" xfId="0" applyNumberFormat="1" applyFont="1" applyFill="1" applyBorder="1" applyAlignment="1">
      <alignment/>
    </xf>
    <xf numFmtId="188" fontId="15" fillId="7" borderId="10" xfId="0" applyNumberFormat="1" applyFont="1" applyFill="1" applyBorder="1" applyAlignment="1">
      <alignment/>
    </xf>
    <xf numFmtId="188" fontId="15" fillId="7" borderId="13" xfId="0" applyNumberFormat="1" applyFont="1" applyFill="1" applyBorder="1" applyAlignment="1">
      <alignment/>
    </xf>
    <xf numFmtId="188" fontId="23" fillId="0" borderId="12" xfId="0" applyNumberFormat="1" applyFont="1" applyBorder="1" applyAlignment="1">
      <alignment/>
    </xf>
    <xf numFmtId="188" fontId="0" fillId="0" borderId="13" xfId="0" applyNumberFormat="1" applyBorder="1" applyAlignment="1">
      <alignment/>
    </xf>
    <xf numFmtId="0" fontId="21" fillId="0" borderId="0" xfId="0" applyFont="1" applyAlignment="1">
      <alignment/>
    </xf>
    <xf numFmtId="188" fontId="0" fillId="0" borderId="12" xfId="0" applyNumberFormat="1" applyBorder="1" applyAlignment="1">
      <alignment/>
    </xf>
    <xf numFmtId="0" fontId="21" fillId="0" borderId="11" xfId="0" applyFont="1" applyBorder="1" applyAlignment="1">
      <alignment wrapText="1"/>
    </xf>
    <xf numFmtId="0" fontId="21" fillId="0" borderId="10" xfId="0" applyFont="1" applyBorder="1" applyAlignment="1">
      <alignment wrapText="1"/>
    </xf>
    <xf numFmtId="14" fontId="23" fillId="0" borderId="0" xfId="0" applyNumberFormat="1" applyFont="1" applyAlignment="1">
      <alignment/>
    </xf>
    <xf numFmtId="0" fontId="24" fillId="0" borderId="10" xfId="0" applyFont="1" applyBorder="1" applyAlignment="1">
      <alignment horizontal="center" vertical="center" wrapText="1"/>
    </xf>
    <xf numFmtId="188" fontId="23" fillId="0" borderId="0" xfId="0" applyNumberFormat="1" applyFont="1" applyAlignment="1">
      <alignment/>
    </xf>
    <xf numFmtId="188" fontId="23" fillId="0" borderId="10" xfId="0" applyNumberFormat="1" applyFont="1" applyFill="1" applyBorder="1" applyAlignment="1">
      <alignment/>
    </xf>
    <xf numFmtId="0" fontId="22" fillId="0" borderId="11" xfId="0" applyFont="1" applyFill="1" applyBorder="1" applyAlignment="1">
      <alignment wrapText="1"/>
    </xf>
    <xf numFmtId="188" fontId="0" fillId="0" borderId="0" xfId="0" applyNumberFormat="1" applyAlignment="1">
      <alignment/>
    </xf>
    <xf numFmtId="0" fontId="29" fillId="0" borderId="0" xfId="0" applyFont="1" applyAlignment="1">
      <alignment wrapText="1"/>
    </xf>
    <xf numFmtId="0" fontId="15" fillId="0" borderId="0" xfId="0" applyFont="1" applyAlignment="1">
      <alignment horizontal="center"/>
    </xf>
    <xf numFmtId="0" fontId="15" fillId="24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0" fontId="15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30" fillId="0" borderId="0" xfId="0" applyFont="1" applyAlignment="1">
      <alignment/>
    </xf>
    <xf numFmtId="0" fontId="27" fillId="0" borderId="0" xfId="0" applyFont="1" applyAlignment="1">
      <alignment/>
    </xf>
    <xf numFmtId="0" fontId="27" fillId="0" borderId="0" xfId="0" applyFont="1" applyBorder="1" applyAlignment="1">
      <alignment/>
    </xf>
    <xf numFmtId="2" fontId="27" fillId="0" borderId="0" xfId="0" applyNumberFormat="1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7"/>
  <sheetViews>
    <sheetView tabSelected="1" view="pageBreakPreview" zoomScale="75" zoomScaleSheetLayoutView="75" workbookViewId="0" topLeftCell="A1">
      <selection activeCell="E63" sqref="E63"/>
    </sheetView>
  </sheetViews>
  <sheetFormatPr defaultColWidth="9.00390625" defaultRowHeight="12.75"/>
  <cols>
    <col min="1" max="1" width="6.875" style="0" customWidth="1"/>
    <col min="2" max="2" width="10.375" style="0" bestFit="1" customWidth="1"/>
    <col min="3" max="3" width="49.625" style="0" customWidth="1"/>
    <col min="4" max="6" width="13.875" style="0" customWidth="1"/>
    <col min="7" max="7" width="13.75390625" style="31" customWidth="1"/>
    <col min="8" max="8" width="11.625" style="0" customWidth="1"/>
    <col min="9" max="9" width="9.25390625" style="0" bestFit="1" customWidth="1"/>
  </cols>
  <sheetData>
    <row r="1" spans="7:9" ht="48.75" customHeight="1">
      <c r="G1" s="53" t="s">
        <v>55</v>
      </c>
      <c r="H1" s="53"/>
      <c r="I1" s="53"/>
    </row>
    <row r="2" spans="1:12" ht="12.75">
      <c r="A2" s="1"/>
      <c r="B2" s="54" t="s">
        <v>21</v>
      </c>
      <c r="C2" s="54"/>
      <c r="D2" s="54"/>
      <c r="E2" s="54"/>
      <c r="F2" s="54"/>
      <c r="G2" s="54"/>
      <c r="H2" s="54"/>
      <c r="I2" s="1"/>
      <c r="J2" s="1"/>
      <c r="K2" s="1"/>
      <c r="L2" s="1"/>
    </row>
    <row r="3" spans="1:12" ht="23.25">
      <c r="A3" s="8"/>
      <c r="B3" s="54" t="s">
        <v>22</v>
      </c>
      <c r="C3" s="54"/>
      <c r="D3" s="54"/>
      <c r="E3" s="54"/>
      <c r="F3" s="54"/>
      <c r="G3" s="54"/>
      <c r="H3" s="54"/>
      <c r="I3" s="1"/>
      <c r="J3" s="1"/>
      <c r="K3" s="1"/>
      <c r="L3" s="1"/>
    </row>
    <row r="4" spans="1:12" ht="12.75">
      <c r="A4" s="1"/>
      <c r="B4" s="54" t="s">
        <v>23</v>
      </c>
      <c r="C4" s="54"/>
      <c r="D4" s="54"/>
      <c r="E4" s="54"/>
      <c r="F4" s="54"/>
      <c r="G4" s="54"/>
      <c r="H4" s="54"/>
      <c r="I4" s="1"/>
      <c r="J4" s="1"/>
      <c r="K4" s="1"/>
      <c r="L4" s="1"/>
    </row>
    <row r="5" spans="1:12" ht="18">
      <c r="A5" s="9"/>
      <c r="B5" s="54" t="s">
        <v>52</v>
      </c>
      <c r="C5" s="54"/>
      <c r="D5" s="54"/>
      <c r="E5" s="54"/>
      <c r="F5" s="54"/>
      <c r="G5" s="54"/>
      <c r="H5" s="54"/>
      <c r="I5" s="1"/>
      <c r="J5" s="1"/>
      <c r="K5" s="1"/>
      <c r="L5" s="1"/>
    </row>
    <row r="6" ht="12.75">
      <c r="G6" s="31" t="s">
        <v>0</v>
      </c>
    </row>
    <row r="7" spans="1:9" ht="12.75">
      <c r="A7" s="57"/>
      <c r="B7" s="58" t="s">
        <v>1</v>
      </c>
      <c r="C7" s="58" t="s">
        <v>2</v>
      </c>
      <c r="D7" s="58" t="s">
        <v>3</v>
      </c>
      <c r="E7" s="59"/>
      <c r="F7" s="59"/>
      <c r="G7" s="59"/>
      <c r="H7" s="59"/>
      <c r="I7" s="59"/>
    </row>
    <row r="8" spans="1:9" ht="40.5" customHeight="1">
      <c r="A8" s="57"/>
      <c r="B8" s="59"/>
      <c r="C8" s="59"/>
      <c r="D8" s="2" t="s">
        <v>4</v>
      </c>
      <c r="E8" s="2" t="s">
        <v>5</v>
      </c>
      <c r="F8" s="2" t="s">
        <v>6</v>
      </c>
      <c r="G8" s="48" t="s">
        <v>53</v>
      </c>
      <c r="H8" s="3" t="s">
        <v>7</v>
      </c>
      <c r="I8" s="3" t="s">
        <v>8</v>
      </c>
    </row>
    <row r="9" spans="1:9" ht="0.75" customHeight="1">
      <c r="A9" s="4"/>
      <c r="B9" s="4">
        <v>10000000</v>
      </c>
      <c r="C9" s="7" t="s">
        <v>9</v>
      </c>
      <c r="D9" s="5"/>
      <c r="E9" s="5"/>
      <c r="F9" s="5"/>
      <c r="G9" s="27"/>
      <c r="H9" s="5">
        <f aca="true" t="shared" si="0" ref="H9:H49">G9-F9</f>
        <v>0</v>
      </c>
      <c r="I9" s="5">
        <f aca="true" t="shared" si="1" ref="I9:I49">IF(F9=0,0,G9/F9*100)</f>
        <v>0</v>
      </c>
    </row>
    <row r="10" spans="1:9" ht="35.25" customHeight="1" hidden="1">
      <c r="A10" s="4"/>
      <c r="B10" s="4">
        <v>11000000</v>
      </c>
      <c r="C10" s="7" t="s">
        <v>10</v>
      </c>
      <c r="D10" s="10"/>
      <c r="E10" s="5"/>
      <c r="F10" s="5"/>
      <c r="G10" s="27"/>
      <c r="H10" s="5">
        <f t="shared" si="0"/>
        <v>0</v>
      </c>
      <c r="I10" s="5">
        <f t="shared" si="1"/>
        <v>0</v>
      </c>
    </row>
    <row r="11" spans="1:9" ht="12.75" hidden="1">
      <c r="A11" s="4"/>
      <c r="B11" s="4">
        <v>11010000</v>
      </c>
      <c r="C11" s="7" t="s">
        <v>11</v>
      </c>
      <c r="D11" s="10"/>
      <c r="E11" s="5"/>
      <c r="F11" s="5"/>
      <c r="G11" s="27"/>
      <c r="H11" s="5">
        <f t="shared" si="0"/>
        <v>0</v>
      </c>
      <c r="I11" s="5">
        <f t="shared" si="1"/>
        <v>0</v>
      </c>
    </row>
    <row r="12" spans="1:9" ht="44.25" customHeight="1" hidden="1">
      <c r="A12" s="4" t="s">
        <v>12</v>
      </c>
      <c r="B12" s="4">
        <v>11010100</v>
      </c>
      <c r="C12" s="7" t="s">
        <v>13</v>
      </c>
      <c r="D12" s="10"/>
      <c r="E12" s="5"/>
      <c r="F12" s="5"/>
      <c r="G12" s="27"/>
      <c r="H12" s="5">
        <f t="shared" si="0"/>
        <v>0</v>
      </c>
      <c r="I12" s="5">
        <f t="shared" si="1"/>
        <v>0</v>
      </c>
    </row>
    <row r="13" spans="1:9" ht="12.75">
      <c r="A13" s="17"/>
      <c r="B13" s="17">
        <v>14000000</v>
      </c>
      <c r="C13" s="18" t="s">
        <v>24</v>
      </c>
      <c r="D13" s="28">
        <f>D14</f>
        <v>103378</v>
      </c>
      <c r="E13" s="28">
        <f>E14</f>
        <v>103378</v>
      </c>
      <c r="F13" s="28">
        <f>F14</f>
        <v>25845</v>
      </c>
      <c r="G13" s="32">
        <f>G14</f>
        <v>16921.16</v>
      </c>
      <c r="H13" s="19">
        <f t="shared" si="0"/>
        <v>-8923.84</v>
      </c>
      <c r="I13" s="19">
        <f t="shared" si="1"/>
        <v>65.47169665312438</v>
      </c>
    </row>
    <row r="14" spans="1:9" ht="38.25">
      <c r="A14" s="14"/>
      <c r="B14" s="14">
        <v>14040000</v>
      </c>
      <c r="C14" s="15" t="s">
        <v>25</v>
      </c>
      <c r="D14" s="16">
        <v>103378</v>
      </c>
      <c r="E14" s="16">
        <v>103378</v>
      </c>
      <c r="F14" s="16">
        <v>25845</v>
      </c>
      <c r="G14" s="50">
        <v>16921.16</v>
      </c>
      <c r="H14" s="16">
        <f t="shared" si="0"/>
        <v>-8923.84</v>
      </c>
      <c r="I14" s="16">
        <f t="shared" si="1"/>
        <v>65.47169665312438</v>
      </c>
    </row>
    <row r="15" spans="1:9" ht="17.25" customHeight="1">
      <c r="A15" s="17" t="s">
        <v>14</v>
      </c>
      <c r="B15" s="17">
        <v>18000000</v>
      </c>
      <c r="C15" s="18" t="s">
        <v>26</v>
      </c>
      <c r="D15" s="19">
        <f>D16+D29+D25</f>
        <v>587992</v>
      </c>
      <c r="E15" s="19">
        <f>E16+E25+E29</f>
        <v>587992</v>
      </c>
      <c r="F15" s="19">
        <f>F16+F25+F29</f>
        <v>157323</v>
      </c>
      <c r="G15" s="32">
        <f>G16+G29+G25</f>
        <v>194932.14</v>
      </c>
      <c r="H15" s="19">
        <f t="shared" si="0"/>
        <v>37609.140000000014</v>
      </c>
      <c r="I15" s="19">
        <f t="shared" si="1"/>
        <v>123.90568448351482</v>
      </c>
    </row>
    <row r="16" spans="1:9" ht="15" customHeight="1">
      <c r="A16" s="11" t="s">
        <v>14</v>
      </c>
      <c r="B16" s="11">
        <v>18010000</v>
      </c>
      <c r="C16" s="12" t="s">
        <v>27</v>
      </c>
      <c r="D16" s="13">
        <f>SUM(D17:D24)</f>
        <v>382333</v>
      </c>
      <c r="E16" s="13">
        <f>SUM(E17:E24)</f>
        <v>382333</v>
      </c>
      <c r="F16" s="13">
        <f>SUM(F17:F24)</f>
        <v>76046</v>
      </c>
      <c r="G16" s="13">
        <f>SUM(G17:G24)</f>
        <v>112605.06000000001</v>
      </c>
      <c r="H16" s="13">
        <f t="shared" si="0"/>
        <v>36559.06000000001</v>
      </c>
      <c r="I16" s="13">
        <f t="shared" si="1"/>
        <v>148.0749283328512</v>
      </c>
    </row>
    <row r="17" spans="1:9" ht="40.5" customHeight="1">
      <c r="A17" s="4" t="s">
        <v>14</v>
      </c>
      <c r="B17" s="4">
        <v>18010100</v>
      </c>
      <c r="C17" s="7" t="s">
        <v>28</v>
      </c>
      <c r="D17" s="5">
        <v>3718</v>
      </c>
      <c r="E17" s="5">
        <v>3718</v>
      </c>
      <c r="F17" s="5">
        <v>930</v>
      </c>
      <c r="G17" s="50">
        <v>1005.94</v>
      </c>
      <c r="H17" s="5">
        <f t="shared" si="0"/>
        <v>75.94000000000005</v>
      </c>
      <c r="I17" s="5">
        <f t="shared" si="1"/>
        <v>108.16559139784947</v>
      </c>
    </row>
    <row r="18" spans="1:9" ht="42" customHeight="1" hidden="1">
      <c r="A18" s="4" t="s">
        <v>14</v>
      </c>
      <c r="B18" s="4">
        <v>18010200</v>
      </c>
      <c r="C18" s="7" t="s">
        <v>29</v>
      </c>
      <c r="D18" s="5"/>
      <c r="E18" s="5"/>
      <c r="F18" s="5"/>
      <c r="G18" s="50">
        <v>0</v>
      </c>
      <c r="H18" s="5">
        <f t="shared" si="0"/>
        <v>0</v>
      </c>
      <c r="I18" s="5">
        <f t="shared" si="1"/>
        <v>0</v>
      </c>
    </row>
    <row r="19" spans="1:9" ht="42" customHeight="1">
      <c r="A19" s="4"/>
      <c r="B19" s="4">
        <v>18010300</v>
      </c>
      <c r="C19" s="46" t="s">
        <v>51</v>
      </c>
      <c r="D19" s="5">
        <v>924</v>
      </c>
      <c r="E19" s="5">
        <v>924</v>
      </c>
      <c r="F19" s="5">
        <v>231</v>
      </c>
      <c r="G19" s="50">
        <v>0</v>
      </c>
      <c r="H19" s="5">
        <f t="shared" si="0"/>
        <v>-231</v>
      </c>
      <c r="I19" s="5">
        <f t="shared" si="1"/>
        <v>0</v>
      </c>
    </row>
    <row r="20" spans="1:9" ht="52.5" customHeight="1">
      <c r="A20" s="4" t="s">
        <v>14</v>
      </c>
      <c r="B20" s="4">
        <v>18010400</v>
      </c>
      <c r="C20" s="7" t="s">
        <v>48</v>
      </c>
      <c r="D20" s="5">
        <v>16109</v>
      </c>
      <c r="E20" s="5">
        <v>16109</v>
      </c>
      <c r="F20" s="5">
        <v>5370</v>
      </c>
      <c r="G20" s="50">
        <v>3769.95</v>
      </c>
      <c r="H20" s="5">
        <f t="shared" si="0"/>
        <v>-1600.0500000000002</v>
      </c>
      <c r="I20" s="5">
        <f t="shared" si="1"/>
        <v>70.20391061452513</v>
      </c>
    </row>
    <row r="21" spans="1:9" ht="12.75">
      <c r="A21" s="4"/>
      <c r="B21" s="4">
        <v>18010500</v>
      </c>
      <c r="C21" s="7" t="s">
        <v>30</v>
      </c>
      <c r="D21" s="27">
        <v>125270</v>
      </c>
      <c r="E21" s="5">
        <v>125270</v>
      </c>
      <c r="F21" s="5">
        <v>21000</v>
      </c>
      <c r="G21" s="50">
        <f>38106.38+7257.33</f>
        <v>45363.71</v>
      </c>
      <c r="H21" s="5">
        <f t="shared" si="0"/>
        <v>24363.71</v>
      </c>
      <c r="I21" s="5">
        <f t="shared" si="1"/>
        <v>216.01766666666666</v>
      </c>
    </row>
    <row r="22" spans="1:9" ht="16.5" customHeight="1">
      <c r="A22" s="4"/>
      <c r="B22" s="4">
        <v>18010600</v>
      </c>
      <c r="C22" s="7" t="s">
        <v>31</v>
      </c>
      <c r="D22" s="5">
        <v>27028</v>
      </c>
      <c r="E22" s="5">
        <v>27028</v>
      </c>
      <c r="F22" s="5">
        <v>6400</v>
      </c>
      <c r="G22" s="50">
        <v>42100.01</v>
      </c>
      <c r="H22" s="5">
        <f t="shared" si="0"/>
        <v>35700.01</v>
      </c>
      <c r="I22" s="5">
        <f t="shared" si="1"/>
        <v>657.81265625</v>
      </c>
    </row>
    <row r="23" spans="1:9" ht="18" customHeight="1">
      <c r="A23" s="4" t="s">
        <v>14</v>
      </c>
      <c r="B23" s="4">
        <v>18010700</v>
      </c>
      <c r="C23" s="7" t="s">
        <v>32</v>
      </c>
      <c r="D23" s="5">
        <v>112124</v>
      </c>
      <c r="E23" s="5">
        <v>112124</v>
      </c>
      <c r="F23" s="5">
        <v>17824</v>
      </c>
      <c r="G23" s="50">
        <f>7491.96+363.64</f>
        <v>7855.6</v>
      </c>
      <c r="H23" s="5">
        <f t="shared" si="0"/>
        <v>-9968.4</v>
      </c>
      <c r="I23" s="5">
        <f t="shared" si="1"/>
        <v>44.07315978456015</v>
      </c>
    </row>
    <row r="24" spans="1:9" ht="20.25" customHeight="1">
      <c r="A24" s="4" t="s">
        <v>14</v>
      </c>
      <c r="B24" s="4">
        <v>18010900</v>
      </c>
      <c r="C24" s="7" t="s">
        <v>33</v>
      </c>
      <c r="D24" s="5">
        <v>97160</v>
      </c>
      <c r="E24" s="5">
        <v>97160</v>
      </c>
      <c r="F24" s="5">
        <v>24291</v>
      </c>
      <c r="G24" s="50">
        <v>12509.85</v>
      </c>
      <c r="H24" s="5">
        <f t="shared" si="0"/>
        <v>-11781.15</v>
      </c>
      <c r="I24" s="5">
        <f t="shared" si="1"/>
        <v>51.499938248734104</v>
      </c>
    </row>
    <row r="25" spans="1:9" ht="41.25" customHeight="1" hidden="1">
      <c r="A25" s="11"/>
      <c r="B25" s="11">
        <v>18040000</v>
      </c>
      <c r="C25" s="29" t="s">
        <v>43</v>
      </c>
      <c r="D25" s="13">
        <v>0</v>
      </c>
      <c r="E25" s="13">
        <v>0</v>
      </c>
      <c r="F25" s="13">
        <v>0</v>
      </c>
      <c r="G25" s="33">
        <f>G26</f>
        <v>0</v>
      </c>
      <c r="H25" s="13">
        <f t="shared" si="0"/>
        <v>0</v>
      </c>
      <c r="I25" s="13">
        <f t="shared" si="1"/>
        <v>0</v>
      </c>
    </row>
    <row r="26" spans="1:9" ht="37.5" customHeight="1" hidden="1">
      <c r="A26" s="4"/>
      <c r="B26" s="4">
        <v>18040100</v>
      </c>
      <c r="C26" s="30" t="s">
        <v>44</v>
      </c>
      <c r="D26" s="5"/>
      <c r="E26" s="5"/>
      <c r="F26" s="5"/>
      <c r="G26" s="27"/>
      <c r="H26" s="5">
        <f t="shared" si="0"/>
        <v>0</v>
      </c>
      <c r="I26" s="5">
        <f t="shared" si="1"/>
        <v>0</v>
      </c>
    </row>
    <row r="27" spans="1:9" ht="44.25" customHeight="1" hidden="1">
      <c r="A27" s="4"/>
      <c r="B27" s="4">
        <v>18040200</v>
      </c>
      <c r="C27" s="30" t="s">
        <v>45</v>
      </c>
      <c r="D27" s="5">
        <v>0</v>
      </c>
      <c r="E27" s="5">
        <v>0</v>
      </c>
      <c r="F27" s="5">
        <v>0</v>
      </c>
      <c r="G27" s="27">
        <v>0</v>
      </c>
      <c r="H27" s="5">
        <f t="shared" si="0"/>
        <v>0</v>
      </c>
      <c r="I27" s="5">
        <f t="shared" si="1"/>
        <v>0</v>
      </c>
    </row>
    <row r="28" spans="1:9" ht="41.25" customHeight="1" hidden="1">
      <c r="A28" s="4"/>
      <c r="B28" s="4">
        <v>18040700</v>
      </c>
      <c r="C28" s="30" t="s">
        <v>46</v>
      </c>
      <c r="D28" s="5">
        <v>0</v>
      </c>
      <c r="E28" s="5">
        <v>0</v>
      </c>
      <c r="F28" s="5">
        <v>0</v>
      </c>
      <c r="G28" s="27">
        <v>0</v>
      </c>
      <c r="H28" s="5">
        <f t="shared" si="0"/>
        <v>0</v>
      </c>
      <c r="I28" s="5">
        <f t="shared" si="1"/>
        <v>0</v>
      </c>
    </row>
    <row r="29" spans="1:9" ht="21" customHeight="1">
      <c r="A29" s="4" t="s">
        <v>14</v>
      </c>
      <c r="B29" s="11">
        <v>18050000</v>
      </c>
      <c r="C29" s="22" t="s">
        <v>47</v>
      </c>
      <c r="D29" s="13">
        <f>D30+D31</f>
        <v>205659</v>
      </c>
      <c r="E29" s="13">
        <f>E31</f>
        <v>205659</v>
      </c>
      <c r="F29" s="13">
        <f>F31</f>
        <v>81277</v>
      </c>
      <c r="G29" s="13">
        <f>G30+G31</f>
        <v>82327.08</v>
      </c>
      <c r="H29" s="13">
        <f t="shared" si="0"/>
        <v>1050.0800000000017</v>
      </c>
      <c r="I29" s="13">
        <f t="shared" si="1"/>
        <v>101.29197682001059</v>
      </c>
    </row>
    <row r="30" spans="1:9" ht="18.75" customHeight="1" hidden="1">
      <c r="A30" s="4"/>
      <c r="B30" s="4">
        <v>18050300</v>
      </c>
      <c r="C30" s="7" t="s">
        <v>34</v>
      </c>
      <c r="D30" s="5">
        <v>0</v>
      </c>
      <c r="E30" s="5">
        <v>0</v>
      </c>
      <c r="F30" s="5">
        <v>0</v>
      </c>
      <c r="G30" s="27"/>
      <c r="H30" s="5">
        <f t="shared" si="0"/>
        <v>0</v>
      </c>
      <c r="I30" s="5">
        <f t="shared" si="1"/>
        <v>0</v>
      </c>
    </row>
    <row r="31" spans="1:9" ht="18" customHeight="1">
      <c r="A31" s="4"/>
      <c r="B31" s="4">
        <v>18050400</v>
      </c>
      <c r="C31" s="7" t="s">
        <v>35</v>
      </c>
      <c r="D31" s="5">
        <v>205659</v>
      </c>
      <c r="E31" s="5">
        <v>205659</v>
      </c>
      <c r="F31" s="5">
        <v>81277</v>
      </c>
      <c r="G31" s="27">
        <v>82327.08</v>
      </c>
      <c r="H31" s="5">
        <f t="shared" si="0"/>
        <v>1050.0800000000017</v>
      </c>
      <c r="I31" s="5">
        <f t="shared" si="1"/>
        <v>101.29197682001059</v>
      </c>
    </row>
    <row r="32" spans="1:9" ht="12.75" hidden="1">
      <c r="A32" s="17"/>
      <c r="B32" s="17">
        <v>19000000</v>
      </c>
      <c r="C32" s="18" t="s">
        <v>36</v>
      </c>
      <c r="D32" s="19">
        <f>D33+D34</f>
        <v>0</v>
      </c>
      <c r="E32" s="19">
        <f>E33+E34</f>
        <v>0</v>
      </c>
      <c r="F32" s="19">
        <f>F33+F34</f>
        <v>0</v>
      </c>
      <c r="G32" s="32">
        <f>G33+G34</f>
        <v>0</v>
      </c>
      <c r="H32" s="19">
        <f t="shared" si="0"/>
        <v>0</v>
      </c>
      <c r="I32" s="19">
        <f t="shared" si="1"/>
        <v>0</v>
      </c>
    </row>
    <row r="33" spans="1:9" ht="42.75" customHeight="1" hidden="1">
      <c r="A33" s="4" t="s">
        <v>14</v>
      </c>
      <c r="B33" s="4">
        <v>19010100</v>
      </c>
      <c r="C33" s="20" t="s">
        <v>37</v>
      </c>
      <c r="D33" s="5">
        <v>0</v>
      </c>
      <c r="E33" s="5">
        <v>0</v>
      </c>
      <c r="F33" s="5">
        <v>0</v>
      </c>
      <c r="G33" s="27">
        <v>0</v>
      </c>
      <c r="H33" s="5">
        <f t="shared" si="0"/>
        <v>0</v>
      </c>
      <c r="I33" s="5">
        <f t="shared" si="1"/>
        <v>0</v>
      </c>
    </row>
    <row r="34" spans="1:9" ht="51" customHeight="1" hidden="1">
      <c r="A34" s="4"/>
      <c r="B34" s="4">
        <v>19010300</v>
      </c>
      <c r="C34" s="20" t="s">
        <v>38</v>
      </c>
      <c r="D34" s="5">
        <v>0</v>
      </c>
      <c r="E34" s="5">
        <v>0</v>
      </c>
      <c r="F34" s="5">
        <v>0</v>
      </c>
      <c r="G34" s="27">
        <v>0</v>
      </c>
      <c r="H34" s="5">
        <f t="shared" si="0"/>
        <v>0</v>
      </c>
      <c r="I34" s="5">
        <f t="shared" si="1"/>
        <v>0</v>
      </c>
    </row>
    <row r="35" spans="1:9" ht="51" customHeight="1">
      <c r="A35" s="36"/>
      <c r="B35" s="36">
        <v>20000000</v>
      </c>
      <c r="C35" s="37" t="s">
        <v>49</v>
      </c>
      <c r="D35" s="38">
        <f>D36</f>
        <v>28967</v>
      </c>
      <c r="E35" s="38">
        <f>E36</f>
        <v>28967</v>
      </c>
      <c r="F35" s="38">
        <f>F36</f>
        <v>7237</v>
      </c>
      <c r="G35" s="38">
        <f>G36</f>
        <v>7594.16</v>
      </c>
      <c r="H35" s="39">
        <f t="shared" si="0"/>
        <v>357.15999999999985</v>
      </c>
      <c r="I35" s="40">
        <f t="shared" si="1"/>
        <v>104.93519414121874</v>
      </c>
    </row>
    <row r="36" spans="1:9" ht="31.5" customHeight="1">
      <c r="A36" s="17"/>
      <c r="B36" s="17">
        <v>22000000</v>
      </c>
      <c r="C36" s="21" t="s">
        <v>15</v>
      </c>
      <c r="D36" s="28">
        <f>D37+D39+D41</f>
        <v>28967</v>
      </c>
      <c r="E36" s="28">
        <f>E37+E39+E41</f>
        <v>28967</v>
      </c>
      <c r="F36" s="28">
        <f>F37+F39+F41</f>
        <v>7237</v>
      </c>
      <c r="G36" s="28">
        <f>G37+G39+G41</f>
        <v>7594.16</v>
      </c>
      <c r="H36" s="28">
        <f t="shared" si="0"/>
        <v>357.15999999999985</v>
      </c>
      <c r="I36" s="28">
        <f t="shared" si="1"/>
        <v>104.93519414121874</v>
      </c>
    </row>
    <row r="37" spans="1:9" ht="31.5" customHeight="1">
      <c r="A37" s="4"/>
      <c r="B37" s="24">
        <v>22010000</v>
      </c>
      <c r="C37" s="51" t="s">
        <v>54</v>
      </c>
      <c r="D37" s="41">
        <f>D38</f>
        <v>2516</v>
      </c>
      <c r="E37" s="41">
        <f>E38</f>
        <v>2516</v>
      </c>
      <c r="F37" s="41">
        <f>F38</f>
        <v>627</v>
      </c>
      <c r="G37" s="41">
        <f>G38</f>
        <v>992.8</v>
      </c>
      <c r="H37" s="5">
        <f t="shared" si="0"/>
        <v>365.79999999999995</v>
      </c>
      <c r="I37" s="42">
        <f t="shared" si="1"/>
        <v>158.34130781499204</v>
      </c>
    </row>
    <row r="38" spans="1:9" ht="31.5" customHeight="1">
      <c r="A38" s="4"/>
      <c r="B38" s="4">
        <v>22012500</v>
      </c>
      <c r="C38" s="43" t="s">
        <v>50</v>
      </c>
      <c r="D38" s="44">
        <v>2516</v>
      </c>
      <c r="E38" s="5">
        <v>2516</v>
      </c>
      <c r="F38" s="44">
        <v>627</v>
      </c>
      <c r="G38" s="27">
        <f>924.8+54.4+13.6</f>
        <v>992.8</v>
      </c>
      <c r="H38" s="5">
        <f t="shared" si="0"/>
        <v>365.79999999999995</v>
      </c>
      <c r="I38" s="42">
        <f t="shared" si="1"/>
        <v>158.34130781499204</v>
      </c>
    </row>
    <row r="39" spans="1:9" ht="45" customHeight="1">
      <c r="A39" s="24" t="s">
        <v>14</v>
      </c>
      <c r="B39" s="24">
        <v>22080000</v>
      </c>
      <c r="C39" s="22" t="s">
        <v>16</v>
      </c>
      <c r="D39" s="25">
        <f>D40</f>
        <v>26401</v>
      </c>
      <c r="E39" s="25">
        <f>E40</f>
        <v>26401</v>
      </c>
      <c r="F39" s="25">
        <f>F40</f>
        <v>6600</v>
      </c>
      <c r="G39" s="33">
        <f>G40</f>
        <v>6600</v>
      </c>
      <c r="H39" s="25">
        <f t="shared" si="0"/>
        <v>0</v>
      </c>
      <c r="I39" s="25">
        <f t="shared" si="1"/>
        <v>100</v>
      </c>
    </row>
    <row r="40" spans="1:9" ht="38.25">
      <c r="A40" s="4"/>
      <c r="B40" s="4">
        <v>22080402</v>
      </c>
      <c r="C40" s="20" t="s">
        <v>17</v>
      </c>
      <c r="D40" s="10">
        <v>26401</v>
      </c>
      <c r="E40" s="5">
        <v>26401</v>
      </c>
      <c r="F40" s="5">
        <v>6600</v>
      </c>
      <c r="G40" s="27">
        <v>6600</v>
      </c>
      <c r="H40" s="5">
        <f t="shared" si="0"/>
        <v>0</v>
      </c>
      <c r="I40" s="5">
        <f t="shared" si="1"/>
        <v>100</v>
      </c>
    </row>
    <row r="41" spans="1:9" ht="18" customHeight="1">
      <c r="A41" s="11" t="s">
        <v>12</v>
      </c>
      <c r="B41" s="11">
        <v>22090000</v>
      </c>
      <c r="C41" s="12" t="s">
        <v>39</v>
      </c>
      <c r="D41" s="23">
        <f>D42</f>
        <v>50</v>
      </c>
      <c r="E41" s="23">
        <f>E42</f>
        <v>50</v>
      </c>
      <c r="F41" s="23">
        <f>F42</f>
        <v>10</v>
      </c>
      <c r="G41" s="34">
        <f>G42</f>
        <v>1.36</v>
      </c>
      <c r="H41" s="13">
        <f t="shared" si="0"/>
        <v>-8.64</v>
      </c>
      <c r="I41" s="13">
        <f t="shared" si="1"/>
        <v>13.600000000000001</v>
      </c>
    </row>
    <row r="42" spans="1:9" ht="39" customHeight="1">
      <c r="A42" s="4"/>
      <c r="B42" s="4">
        <v>22090100</v>
      </c>
      <c r="C42" s="26" t="s">
        <v>18</v>
      </c>
      <c r="D42" s="5">
        <v>50</v>
      </c>
      <c r="E42" s="5">
        <v>50</v>
      </c>
      <c r="F42" s="5">
        <v>10</v>
      </c>
      <c r="G42" s="27">
        <v>1.36</v>
      </c>
      <c r="H42" s="5">
        <f t="shared" si="0"/>
        <v>-8.64</v>
      </c>
      <c r="I42" s="5">
        <f t="shared" si="1"/>
        <v>13.600000000000001</v>
      </c>
    </row>
    <row r="43" spans="1:9" ht="39" customHeight="1" hidden="1">
      <c r="A43" s="4"/>
      <c r="B43" s="4"/>
      <c r="C43" s="45"/>
      <c r="D43" s="5"/>
      <c r="E43" s="5"/>
      <c r="F43" s="5"/>
      <c r="G43" s="27"/>
      <c r="H43" s="5">
        <f t="shared" si="0"/>
        <v>0</v>
      </c>
      <c r="I43" s="5">
        <f t="shared" si="1"/>
        <v>0</v>
      </c>
    </row>
    <row r="44" spans="1:9" ht="19.5" customHeight="1">
      <c r="A44" s="17"/>
      <c r="B44" s="17">
        <v>40000000</v>
      </c>
      <c r="C44" s="18" t="s">
        <v>40</v>
      </c>
      <c r="D44" s="19">
        <f aca="true" t="shared" si="2" ref="D44:G45">D45</f>
        <v>172461</v>
      </c>
      <c r="E44" s="19">
        <f t="shared" si="2"/>
        <v>310411</v>
      </c>
      <c r="F44" s="19">
        <f t="shared" si="2"/>
        <v>78000</v>
      </c>
      <c r="G44" s="32">
        <f t="shared" si="2"/>
        <v>78000</v>
      </c>
      <c r="H44" s="19">
        <f t="shared" si="0"/>
        <v>0</v>
      </c>
      <c r="I44" s="19">
        <f t="shared" si="1"/>
        <v>100</v>
      </c>
    </row>
    <row r="45" spans="1:9" ht="12.75">
      <c r="A45" s="4"/>
      <c r="B45" s="4">
        <v>41000000</v>
      </c>
      <c r="C45" s="7" t="s">
        <v>41</v>
      </c>
      <c r="D45" s="5">
        <f t="shared" si="2"/>
        <v>172461</v>
      </c>
      <c r="E45" s="5">
        <f t="shared" si="2"/>
        <v>310411</v>
      </c>
      <c r="F45" s="5">
        <f t="shared" si="2"/>
        <v>78000</v>
      </c>
      <c r="G45" s="5">
        <f t="shared" si="2"/>
        <v>78000</v>
      </c>
      <c r="H45" s="5">
        <f t="shared" si="0"/>
        <v>0</v>
      </c>
      <c r="I45" s="5">
        <f t="shared" si="1"/>
        <v>100</v>
      </c>
    </row>
    <row r="46" spans="1:9" ht="17.25" customHeight="1">
      <c r="A46" s="4"/>
      <c r="B46" s="4">
        <v>41035003</v>
      </c>
      <c r="C46" s="7" t="s">
        <v>42</v>
      </c>
      <c r="D46" s="5">
        <v>172461</v>
      </c>
      <c r="E46" s="5">
        <v>310411</v>
      </c>
      <c r="F46" s="5">
        <v>78000</v>
      </c>
      <c r="G46" s="27">
        <v>78000</v>
      </c>
      <c r="H46" s="5">
        <f t="shared" si="0"/>
        <v>0</v>
      </c>
      <c r="I46" s="5">
        <f t="shared" si="1"/>
        <v>100</v>
      </c>
    </row>
    <row r="47" spans="1:9" ht="12.75">
      <c r="A47" s="4"/>
      <c r="B47" s="4"/>
      <c r="C47" s="7"/>
      <c r="D47" s="5"/>
      <c r="E47" s="5"/>
      <c r="F47" s="5"/>
      <c r="G47" s="27"/>
      <c r="H47" s="5">
        <f t="shared" si="0"/>
        <v>0</v>
      </c>
      <c r="I47" s="5">
        <f t="shared" si="1"/>
        <v>0</v>
      </c>
    </row>
    <row r="48" spans="1:9" ht="12.75">
      <c r="A48" s="55" t="s">
        <v>19</v>
      </c>
      <c r="B48" s="56"/>
      <c r="C48" s="56"/>
      <c r="D48" s="6">
        <f>D9+D13+D15+D32+D35</f>
        <v>720337</v>
      </c>
      <c r="E48" s="6">
        <f>E35+E15+E13</f>
        <v>720337</v>
      </c>
      <c r="F48" s="6">
        <f>F35+F15+F13</f>
        <v>190405</v>
      </c>
      <c r="G48" s="35">
        <f>G9+G13+G15+G32+G36</f>
        <v>219447.46000000002</v>
      </c>
      <c r="H48" s="6">
        <f t="shared" si="0"/>
        <v>29042.46000000002</v>
      </c>
      <c r="I48" s="6">
        <f t="shared" si="1"/>
        <v>115.25299230587433</v>
      </c>
    </row>
    <row r="49" spans="1:9" ht="12.75">
      <c r="A49" s="55" t="s">
        <v>20</v>
      </c>
      <c r="B49" s="56"/>
      <c r="C49" s="56"/>
      <c r="D49" s="6">
        <f>D48+D44</f>
        <v>892798</v>
      </c>
      <c r="E49" s="6">
        <f>E48+E44</f>
        <v>1030748</v>
      </c>
      <c r="F49" s="6">
        <f>F48+F44</f>
        <v>268405</v>
      </c>
      <c r="G49" s="35">
        <f>G48+G44</f>
        <v>297447.46</v>
      </c>
      <c r="H49" s="6">
        <f t="shared" si="0"/>
        <v>29042.46000000002</v>
      </c>
      <c r="I49" s="6">
        <f t="shared" si="1"/>
        <v>110.82038710158157</v>
      </c>
    </row>
    <row r="51" spans="1:9" ht="12.75">
      <c r="A51" s="60"/>
      <c r="B51" s="60"/>
      <c r="C51" s="60" t="s">
        <v>56</v>
      </c>
      <c r="D51" s="60"/>
      <c r="E51" s="61"/>
      <c r="F51" s="62"/>
      <c r="G51" s="60" t="s">
        <v>57</v>
      </c>
      <c r="I51" s="61"/>
    </row>
    <row r="52" spans="1:9" ht="12.75">
      <c r="A52" s="60"/>
      <c r="B52" s="60"/>
      <c r="C52" s="60"/>
      <c r="D52" s="60"/>
      <c r="E52" s="60"/>
      <c r="F52" s="63"/>
      <c r="G52" s="63"/>
      <c r="H52" s="63"/>
      <c r="I52" s="63"/>
    </row>
    <row r="53" spans="1:9" ht="12.75">
      <c r="A53" s="60"/>
      <c r="B53" s="60"/>
      <c r="C53" s="60"/>
      <c r="D53" s="60"/>
      <c r="E53" s="60"/>
      <c r="F53" s="63"/>
      <c r="G53" s="63"/>
      <c r="H53" s="63"/>
      <c r="I53" s="63"/>
    </row>
    <row r="54" spans="1:9" ht="12.75">
      <c r="A54" s="60" t="s">
        <v>58</v>
      </c>
      <c r="B54" s="60"/>
      <c r="C54" s="60"/>
      <c r="D54" s="60"/>
      <c r="E54" s="60"/>
      <c r="F54" s="63"/>
      <c r="G54" s="63"/>
      <c r="H54" s="63"/>
      <c r="I54" s="63"/>
    </row>
    <row r="55" ht="12.75">
      <c r="G55" s="49"/>
    </row>
    <row r="56" ht="12.75">
      <c r="G56" s="47"/>
    </row>
    <row r="57" spans="5:7" ht="12.75">
      <c r="E57" s="52"/>
      <c r="F57" s="52"/>
      <c r="G57" s="47"/>
    </row>
  </sheetData>
  <sheetProtection/>
  <mergeCells count="11">
    <mergeCell ref="A48:C48"/>
    <mergeCell ref="A49:C49"/>
    <mergeCell ref="B5:H5"/>
    <mergeCell ref="A7:A8"/>
    <mergeCell ref="B7:B8"/>
    <mergeCell ref="C7:C8"/>
    <mergeCell ref="D7:I7"/>
    <mergeCell ref="G1:I1"/>
    <mergeCell ref="B2:H2"/>
    <mergeCell ref="B3:H3"/>
    <mergeCell ref="B4:H4"/>
  </mergeCells>
  <printOptions/>
  <pageMargins left="0.1968503937007874" right="0.1968503937007874" top="0.3937007874015748" bottom="0.3937007874015748" header="0" footer="0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admin</cp:lastModifiedBy>
  <cp:lastPrinted>2017-05-22T10:18:04Z</cp:lastPrinted>
  <dcterms:created xsi:type="dcterms:W3CDTF">2015-01-16T13:33:04Z</dcterms:created>
  <dcterms:modified xsi:type="dcterms:W3CDTF">2017-05-22T10:23:32Z</dcterms:modified>
  <cp:category/>
  <cp:version/>
  <cp:contentType/>
  <cp:contentStatus/>
</cp:coreProperties>
</file>