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0896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<sst xmlns="http://schemas.openxmlformats.org/spreadsheetml/2006/main" count="138" uniqueCount="131">
  <si>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</si>
  <si>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</si>
  <si>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</si>
  <si>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</si>
  <si>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</si>
  <si>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</si>
  <si>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</si>
  <si>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</si>
  <si>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</si>
  <si>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</si>
  <si>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</si>
  <si>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</si>
  <si>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</si>
  <si>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</si>
  <si>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</si>
  <si>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</si>
  <si>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</si>
  <si>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</si>
  <si>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</si>
  <si>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</si>
  <si>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</si>
  <si>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</si>
  <si>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</si>
  <si>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</si>
  <si>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</si>
  <si>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</si>
  <si>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</si>
  <si>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</si>
  <si>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</si>
  <si>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</si>
  <si>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</si>
  <si>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</si>
  <si>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</si>
  <si>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</si>
  <si>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</si>
  <si>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</si>
  <si>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</si>
  <si>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</si>
  <si>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</si>
  <si>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</si>
  <si>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</si>
  <si>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</si>
  <si>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</si>
  <si>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</si>
  <si>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</si>
  <si>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</si>
  <si>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</si>
  <si>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</si>
  <si>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</si>
  <si>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</si>
  <si>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</si>
  <si>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</si>
  <si>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</si>
  <si>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</si>
  <si>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</si>
  <si>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</si>
  <si>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</si>
  <si>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</si>
  <si>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</si>
  <si>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</si>
  <si>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</si>
  <si>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Податок на доходи фізичних осіб на дивіденди та роялті</t>
  </si>
  <si>
    <t>Відсотки за користування позиками, які надавалися з місцевих бюджетів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</si>
  <si>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</si>
  <si>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</si>
  <si>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</si>
  <si>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на вирівнювання фінансової забезпеченості місцевих бюджетів</t>
  </si>
  <si>
    <t>Кошти від відчуження майна, що  перебуває в комунальній власності</t>
  </si>
  <si>
    <t>Надходження від орендної плати майна, що перебуває в комунальній власності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</si>
  <si>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</si>
  <si>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Єкологічний податок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</si>
  <si>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</si>
  <si>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</si>
  <si>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</si>
  <si>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</si>
  <si>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</si>
  <si>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</si>
  <si>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</si>
  <si>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</si>
  <si>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</si>
  <si>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</si>
  <si>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</si>
  <si>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</si>
  <si>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Інші надходження </t>
  </si>
  <si>
    <t>Рентна плата за використання природних ресурсів</t>
  </si>
  <si>
    <t>тис.грн.</t>
  </si>
  <si>
    <t>Плата за надання адміністративних послуг</t>
  </si>
  <si>
    <t>Збір за забруднення навколишнього природного середовища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</si>
  <si>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</si>
  <si>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</si>
  <si>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Офіційні трансферти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</si>
  <si>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</si>
  <si>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</si>
  <si>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</si>
  <si>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</si>
  <si>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</si>
  <si>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Факт виконання за 2019 рік</t>
  </si>
  <si>
    <t>План на 2019 рік з урахуванням внесених змін</t>
  </si>
  <si>
    <t>Факт виконання за 2018 рік</t>
  </si>
  <si>
    <t>% виконан  ня до 2018 року</t>
  </si>
  <si>
    <t xml:space="preserve"> 
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</si>
  <si>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Стабілізаційна дотація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</si>
  <si>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</si>
  <si>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</si>
  <si>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</si>
  <si>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</si>
  <si>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</si>
  <si>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</si>
  <si>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</si>
  <si>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</si>
  <si>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</si>
  <si>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</si>
  <si>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</si>
  <si>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</si>
  <si>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</si>
  <si>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</si>
  <si>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</si>
  <si>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</si>
  <si>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</si>
  <si>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 xml:space="preserve"> 
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</si>
  <si>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</si>
  <si>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 
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</si>
  <si>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
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</si>
  <si>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</si>
  <si>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Екологічний податок </t>
  </si>
  <si>
    <t>Плата за гарантії, надані Верховною Радою Автономної Республіки Крим та міськими радами  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</si>
  <si>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</si>
  <si>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</si>
  <si>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 № 1 до рішення виконкому від _______________ №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</si>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</sst>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82" fontId="4" fillId="33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0" fontId="45" fillId="0" borderId="10" xfId="84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46" fillId="0" borderId="0" xfId="0" applyFont="1" applyAlignment="1">
      <alignment wrapText="1"/>
    </xf>
    <xf numFmtId="182" fontId="3" fillId="0" borderId="0" xfId="0" applyNumberFormat="1" applyFont="1" applyFill="1" applyAlignment="1">
      <alignment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="70" zoomScaleNormal="70" zoomScalePageLayoutView="0" workbookViewId="0" topLeftCell="A126">
      <selection activeCell="G20" sqref="G20"/>
    </sheetView>
  </sheetViews>
  <sheetFormatPr defaultColWidth="9.140625" defaultRowHeight="15"/>
  <cols>
    <col min="1" max="1" width="10.28125" style="10" customWidth="1"/>
    <col min="2" max="2" width="44.00390625" style="36" customWidth="1"/>
    <col min="3" max="3" width="11.8515625" style="9" customWidth="1"/>
    <col min="4" max="4" width="12.140625" style="9" customWidth="1"/>
    <col min="5" max="5" width="12.00390625" style="9" customWidth="1"/>
    <col min="6" max="6" width="11.421875" style="9" customWidth="1"/>
    <col min="7" max="7" width="11.57421875" style="8" customWidth="1"/>
    <col min="8" max="8" width="9.421875" style="8" customWidth="1"/>
    <col min="9" max="16384" width="8.8515625" style="10" customWidth="1"/>
  </cols>
  <sheetData>
    <row r="1" spans="1:8" ht="50.25" customHeight="1">
      <c r="A1" s="6"/>
      <c r="B1" s="7"/>
      <c r="C1" s="8"/>
      <c r="E1" s="7"/>
      <c r="F1" s="45" t="s">
        <v>128</v>
      </c>
      <c r="G1" s="45"/>
      <c r="H1" s="45"/>
    </row>
    <row r="2" spans="1:9" ht="15" customHeight="1">
      <c r="A2" s="11"/>
      <c r="B2" s="12"/>
      <c r="C2" s="13"/>
      <c r="D2" s="13"/>
      <c r="E2" s="13"/>
      <c r="F2" s="13"/>
      <c r="G2" s="13"/>
      <c r="H2" s="13"/>
      <c r="I2" s="14"/>
    </row>
    <row r="3" spans="1:9" ht="15" customHeight="1">
      <c r="A3" s="15"/>
      <c r="B3" s="15"/>
      <c r="C3" s="11"/>
      <c r="D3" s="13"/>
      <c r="E3" s="13"/>
      <c r="F3" s="13"/>
      <c r="G3" s="13"/>
      <c r="H3" s="13"/>
      <c r="I3" s="16"/>
    </row>
    <row r="4" spans="1:8" ht="13.5">
      <c r="A4" s="6"/>
      <c r="B4" s="7"/>
      <c r="C4" s="8"/>
      <c r="D4" s="8"/>
      <c r="E4" s="8"/>
      <c r="F4" s="8"/>
      <c r="H4" s="8" t="s">
        <v>85</v>
      </c>
    </row>
    <row r="5" spans="1:8" ht="15" customHeight="1">
      <c r="A5" s="47" t="s">
        <v>0</v>
      </c>
      <c r="B5" s="49" t="s">
        <v>1</v>
      </c>
      <c r="C5" s="51" t="s">
        <v>97</v>
      </c>
      <c r="D5" s="42" t="s">
        <v>96</v>
      </c>
      <c r="E5" s="44" t="s">
        <v>3</v>
      </c>
      <c r="F5" s="44" t="s">
        <v>2</v>
      </c>
      <c r="G5" s="42" t="s">
        <v>98</v>
      </c>
      <c r="H5" s="46" t="s">
        <v>99</v>
      </c>
    </row>
    <row r="6" spans="1:8" ht="93" customHeight="1">
      <c r="A6" s="48"/>
      <c r="B6" s="50"/>
      <c r="C6" s="52"/>
      <c r="D6" s="43"/>
      <c r="E6" s="44"/>
      <c r="F6" s="44"/>
      <c r="G6" s="43"/>
      <c r="H6" s="46"/>
    </row>
    <row r="7" spans="1:8" ht="21" customHeight="1">
      <c r="A7" s="39" t="s">
        <v>35</v>
      </c>
      <c r="B7" s="39"/>
      <c r="C7" s="39"/>
      <c r="D7" s="39"/>
      <c r="E7" s="39"/>
      <c r="F7" s="39"/>
      <c r="G7" s="17"/>
      <c r="H7" s="18"/>
    </row>
    <row r="8" spans="1:8" ht="13.5">
      <c r="A8" s="19">
        <v>10000000</v>
      </c>
      <c r="B8" s="20" t="s">
        <v>4</v>
      </c>
      <c r="C8" s="25">
        <f>SUM(C10:C48)</f>
        <v>772608.474</v>
      </c>
      <c r="D8" s="25">
        <f>SUM(D10:D48)</f>
        <v>811337.0231299999</v>
      </c>
      <c r="E8" s="26">
        <f>D8/C8*100</f>
        <v>105.01270053763348</v>
      </c>
      <c r="F8" s="26">
        <f>D8-C8</f>
        <v>38728.549129999825</v>
      </c>
      <c r="G8" s="26">
        <f>SUM(G10:G48)</f>
        <v>689869.5810000002</v>
      </c>
      <c r="H8" s="26">
        <f>D8/G8*100</f>
        <v>117.60730513061999</v>
      </c>
    </row>
    <row r="9" spans="1:8" ht="46.5" customHeight="1" hidden="1">
      <c r="A9" s="21">
        <v>11000000</v>
      </c>
      <c r="B9" s="2" t="s">
        <v>5</v>
      </c>
      <c r="C9" s="31"/>
      <c r="D9" s="32"/>
      <c r="E9" s="30" t="e">
        <f aca="true" t="shared" si="0" ref="E9:E84">D9/C9*100</f>
        <v>#DIV/0!</v>
      </c>
      <c r="F9" s="30">
        <f aca="true" t="shared" si="1" ref="F9:F87">D9-C9</f>
        <v>0</v>
      </c>
      <c r="G9" s="30"/>
      <c r="H9" s="30" t="e">
        <f aca="true" t="shared" si="2" ref="H9:H76">D9/G9*100</f>
        <v>#DIV/0!</v>
      </c>
    </row>
    <row r="10" spans="1:8" ht="13.5">
      <c r="A10" s="21">
        <v>11010000</v>
      </c>
      <c r="B10" s="4" t="s">
        <v>6</v>
      </c>
      <c r="C10" s="30">
        <v>575252.92</v>
      </c>
      <c r="D10" s="30">
        <v>594099.93036</v>
      </c>
      <c r="E10" s="30">
        <f t="shared" si="0"/>
        <v>103.27629981608783</v>
      </c>
      <c r="F10" s="30">
        <f t="shared" si="1"/>
        <v>18847.010359999957</v>
      </c>
      <c r="G10" s="30">
        <v>513190.48</v>
      </c>
      <c r="H10" s="30">
        <f t="shared" si="2"/>
        <v>115.76596868281734</v>
      </c>
    </row>
    <row r="11" spans="1:8" ht="30.75" customHeight="1" hidden="1">
      <c r="A11" s="21">
        <v>11010100</v>
      </c>
      <c r="B11" s="4" t="s">
        <v>7</v>
      </c>
      <c r="C11" s="30"/>
      <c r="D11" s="30"/>
      <c r="E11" s="30" t="e">
        <f t="shared" si="0"/>
        <v>#DIV/0!</v>
      </c>
      <c r="F11" s="30">
        <f t="shared" si="1"/>
        <v>0</v>
      </c>
      <c r="G11" s="30"/>
      <c r="H11" s="30" t="e">
        <f t="shared" si="2"/>
        <v>#DIV/0!</v>
      </c>
    </row>
    <row r="12" spans="1:8" ht="46.5" customHeight="1" hidden="1">
      <c r="A12" s="21">
        <v>11010200</v>
      </c>
      <c r="B12" s="4" t="s">
        <v>8</v>
      </c>
      <c r="C12" s="30"/>
      <c r="D12" s="30"/>
      <c r="E12" s="30" t="e">
        <f t="shared" si="0"/>
        <v>#DIV/0!</v>
      </c>
      <c r="F12" s="30">
        <f t="shared" si="1"/>
        <v>0</v>
      </c>
      <c r="G12" s="30"/>
      <c r="H12" s="30" t="e">
        <f t="shared" si="2"/>
        <v>#DIV/0!</v>
      </c>
    </row>
    <row r="13" spans="1:8" ht="15" customHeight="1" hidden="1">
      <c r="A13" s="1">
        <v>11010300</v>
      </c>
      <c r="B13" s="3" t="s">
        <v>61</v>
      </c>
      <c r="C13" s="30"/>
      <c r="D13" s="30"/>
      <c r="E13" s="30"/>
      <c r="F13" s="30"/>
      <c r="G13" s="30"/>
      <c r="H13" s="30" t="e">
        <f t="shared" si="2"/>
        <v>#DIV/0!</v>
      </c>
    </row>
    <row r="14" spans="1:8" ht="62.25" customHeight="1" hidden="1">
      <c r="A14" s="21">
        <v>11010400</v>
      </c>
      <c r="B14" s="4" t="s">
        <v>9</v>
      </c>
      <c r="C14" s="30"/>
      <c r="D14" s="30"/>
      <c r="E14" s="30" t="e">
        <f t="shared" si="0"/>
        <v>#DIV/0!</v>
      </c>
      <c r="F14" s="30">
        <f t="shared" si="1"/>
        <v>0</v>
      </c>
      <c r="G14" s="30"/>
      <c r="H14" s="30" t="e">
        <f t="shared" si="2"/>
        <v>#DIV/0!</v>
      </c>
    </row>
    <row r="15" spans="1:8" ht="46.5" customHeight="1" hidden="1">
      <c r="A15" s="21">
        <v>11010500</v>
      </c>
      <c r="B15" s="4" t="s">
        <v>55</v>
      </c>
      <c r="C15" s="30"/>
      <c r="D15" s="30"/>
      <c r="E15" s="30" t="e">
        <f t="shared" si="0"/>
        <v>#DIV/0!</v>
      </c>
      <c r="F15" s="30">
        <f t="shared" si="1"/>
        <v>0</v>
      </c>
      <c r="G15" s="30"/>
      <c r="H15" s="30" t="e">
        <f t="shared" si="2"/>
        <v>#DIV/0!</v>
      </c>
    </row>
    <row r="16" spans="1:8" ht="62.25" customHeight="1" hidden="1">
      <c r="A16" s="21">
        <v>11010600</v>
      </c>
      <c r="B16" s="4" t="s">
        <v>56</v>
      </c>
      <c r="C16" s="30"/>
      <c r="D16" s="30"/>
      <c r="E16" s="30"/>
      <c r="F16" s="30">
        <f t="shared" si="1"/>
        <v>0</v>
      </c>
      <c r="G16" s="30"/>
      <c r="H16" s="30" t="e">
        <f t="shared" si="2"/>
        <v>#DIV/0!</v>
      </c>
    </row>
    <row r="17" spans="1:8" ht="36.75" customHeight="1">
      <c r="A17" s="21">
        <v>11020200</v>
      </c>
      <c r="B17" s="4" t="s">
        <v>10</v>
      </c>
      <c r="C17" s="30">
        <v>5000</v>
      </c>
      <c r="D17" s="30">
        <v>3519.263</v>
      </c>
      <c r="E17" s="30">
        <f t="shared" si="0"/>
        <v>70.38525999999999</v>
      </c>
      <c r="F17" s="30">
        <f t="shared" si="1"/>
        <v>-1480.737</v>
      </c>
      <c r="G17" s="30">
        <v>5196.803</v>
      </c>
      <c r="H17" s="30">
        <f t="shared" si="2"/>
        <v>67.71976925044109</v>
      </c>
    </row>
    <row r="18" spans="1:8" ht="33.75" customHeight="1">
      <c r="A18" s="21">
        <v>13000000</v>
      </c>
      <c r="B18" s="4" t="s">
        <v>84</v>
      </c>
      <c r="C18" s="30">
        <v>0</v>
      </c>
      <c r="D18" s="30">
        <v>56.32014</v>
      </c>
      <c r="E18" s="30">
        <v>0</v>
      </c>
      <c r="F18" s="30">
        <f>D18-C18</f>
        <v>56.32014</v>
      </c>
      <c r="G18" s="30">
        <v>14.37</v>
      </c>
      <c r="H18" s="30">
        <f t="shared" si="2"/>
        <v>391.9286012526096</v>
      </c>
    </row>
    <row r="19" spans="1:8" ht="36" customHeight="1">
      <c r="A19" s="21">
        <v>14020000</v>
      </c>
      <c r="B19" s="4" t="s">
        <v>91</v>
      </c>
      <c r="C19" s="30">
        <v>3800</v>
      </c>
      <c r="D19" s="32">
        <v>3588.0790899999997</v>
      </c>
      <c r="E19" s="30">
        <f>D19/C19*100</f>
        <v>94.42313394736841</v>
      </c>
      <c r="F19" s="30">
        <f>D19-C19</f>
        <v>-211.92091000000028</v>
      </c>
      <c r="G19" s="30">
        <v>3806.96</v>
      </c>
      <c r="H19" s="30">
        <f t="shared" si="2"/>
        <v>94.25050670351145</v>
      </c>
    </row>
    <row r="20" spans="1:16" ht="45" customHeight="1">
      <c r="A20" s="21">
        <v>14030000</v>
      </c>
      <c r="B20" s="4" t="s">
        <v>92</v>
      </c>
      <c r="C20" s="30">
        <v>15700</v>
      </c>
      <c r="D20" s="32">
        <v>14753.010900000001</v>
      </c>
      <c r="E20" s="30">
        <f>D20/C20*100</f>
        <v>93.96822229299364</v>
      </c>
      <c r="F20" s="30">
        <f>D20-C20</f>
        <v>-946.9890999999989</v>
      </c>
      <c r="G20" s="30">
        <v>15591.63</v>
      </c>
      <c r="H20" s="30">
        <f t="shared" si="2"/>
        <v>94.62135068623358</v>
      </c>
      <c r="M20" s="53"/>
      <c r="P20" s="53"/>
    </row>
    <row r="21" spans="1:13" ht="53.25" customHeight="1">
      <c r="A21" s="21">
        <v>14040000</v>
      </c>
      <c r="B21" s="4" t="s">
        <v>72</v>
      </c>
      <c r="C21" s="30">
        <v>29500</v>
      </c>
      <c r="D21" s="32">
        <v>26310.49998</v>
      </c>
      <c r="E21" s="30">
        <f>D21/C21*100</f>
        <v>89.18813552542373</v>
      </c>
      <c r="F21" s="30">
        <f>D21-C21</f>
        <v>-3189.5000199999995</v>
      </c>
      <c r="G21" s="30">
        <v>29223.957</v>
      </c>
      <c r="H21" s="30">
        <f t="shared" si="2"/>
        <v>90.03058682299596</v>
      </c>
      <c r="M21" s="53"/>
    </row>
    <row r="22" spans="1:8" ht="61.5" customHeight="1">
      <c r="A22" s="21">
        <v>18010100</v>
      </c>
      <c r="B22" s="4" t="s">
        <v>73</v>
      </c>
      <c r="C22" s="30">
        <v>630</v>
      </c>
      <c r="D22" s="32">
        <v>449.31134000000003</v>
      </c>
      <c r="E22" s="30">
        <f t="shared" si="0"/>
        <v>71.31926031746032</v>
      </c>
      <c r="F22" s="30">
        <f t="shared" si="1"/>
        <v>-180.68865999999997</v>
      </c>
      <c r="G22" s="32">
        <v>359.31</v>
      </c>
      <c r="H22" s="30">
        <f t="shared" si="2"/>
        <v>125.04838162032786</v>
      </c>
    </row>
    <row r="23" spans="1:8" ht="59.25" customHeight="1">
      <c r="A23" s="21">
        <v>18010200</v>
      </c>
      <c r="B23" s="4" t="s">
        <v>74</v>
      </c>
      <c r="C23" s="30">
        <v>1030</v>
      </c>
      <c r="D23" s="32">
        <v>1101.28198</v>
      </c>
      <c r="E23" s="30">
        <f t="shared" si="0"/>
        <v>106.92058058252427</v>
      </c>
      <c r="F23" s="30">
        <f t="shared" si="1"/>
        <v>71.28197999999998</v>
      </c>
      <c r="G23" s="32">
        <v>811.28</v>
      </c>
      <c r="H23" s="30">
        <f t="shared" si="2"/>
        <v>135.74622571738487</v>
      </c>
    </row>
    <row r="24" spans="1:8" ht="65.25" customHeight="1">
      <c r="A24" s="21">
        <v>18010300</v>
      </c>
      <c r="B24" s="5" t="s">
        <v>75</v>
      </c>
      <c r="C24" s="30">
        <v>1800</v>
      </c>
      <c r="D24" s="32">
        <v>1857.02765</v>
      </c>
      <c r="E24" s="30">
        <v>0</v>
      </c>
      <c r="F24" s="30">
        <f>D24-C24</f>
        <v>57.027649999999994</v>
      </c>
      <c r="G24" s="32">
        <v>1584.98</v>
      </c>
      <c r="H24" s="30">
        <f t="shared" si="2"/>
        <v>117.16410617168671</v>
      </c>
    </row>
    <row r="25" spans="1:9" ht="60" customHeight="1">
      <c r="A25" s="21">
        <v>18010400</v>
      </c>
      <c r="B25" s="5" t="s">
        <v>76</v>
      </c>
      <c r="C25" s="30">
        <v>8431</v>
      </c>
      <c r="D25" s="32">
        <v>9052.29517</v>
      </c>
      <c r="E25" s="30">
        <f t="shared" si="0"/>
        <v>107.36917530542047</v>
      </c>
      <c r="F25" s="30">
        <f>D25-C25</f>
        <v>621.2951699999994</v>
      </c>
      <c r="G25" s="32">
        <v>7981.03</v>
      </c>
      <c r="H25" s="30">
        <f t="shared" si="2"/>
        <v>113.42264306737351</v>
      </c>
      <c r="I25" s="22"/>
    </row>
    <row r="26" spans="1:8" ht="15" customHeight="1">
      <c r="A26" s="21">
        <v>18010500</v>
      </c>
      <c r="B26" s="23" t="s">
        <v>77</v>
      </c>
      <c r="C26" s="30">
        <v>43331</v>
      </c>
      <c r="D26" s="32">
        <v>56008.35024</v>
      </c>
      <c r="E26" s="30">
        <f t="shared" si="0"/>
        <v>129.25699900763888</v>
      </c>
      <c r="F26" s="30">
        <f t="shared" si="1"/>
        <v>12677.35024</v>
      </c>
      <c r="G26" s="32">
        <v>33156.085</v>
      </c>
      <c r="H26" s="30">
        <f t="shared" si="2"/>
        <v>168.92329187839877</v>
      </c>
    </row>
    <row r="27" spans="1:8" ht="15" customHeight="1">
      <c r="A27" s="21">
        <v>18010600</v>
      </c>
      <c r="B27" s="23" t="s">
        <v>78</v>
      </c>
      <c r="C27" s="30">
        <v>15303</v>
      </c>
      <c r="D27" s="32">
        <v>16579.44282</v>
      </c>
      <c r="E27" s="30">
        <f t="shared" si="0"/>
        <v>108.34112801411489</v>
      </c>
      <c r="F27" s="30">
        <f t="shared" si="1"/>
        <v>1276.4428200000002</v>
      </c>
      <c r="G27" s="32">
        <v>16865.52</v>
      </c>
      <c r="H27" s="30">
        <f t="shared" si="2"/>
        <v>98.30377492066654</v>
      </c>
    </row>
    <row r="28" spans="1:8" ht="15" customHeight="1">
      <c r="A28" s="21">
        <v>18010700</v>
      </c>
      <c r="B28" s="4" t="s">
        <v>79</v>
      </c>
      <c r="C28" s="30">
        <v>1166.554</v>
      </c>
      <c r="D28" s="32">
        <v>1466.24632</v>
      </c>
      <c r="E28" s="30">
        <f t="shared" si="0"/>
        <v>125.69039410091602</v>
      </c>
      <c r="F28" s="30">
        <f t="shared" si="1"/>
        <v>299.6923199999999</v>
      </c>
      <c r="G28" s="32">
        <v>855.31</v>
      </c>
      <c r="H28" s="30">
        <f t="shared" si="2"/>
        <v>171.4286422466708</v>
      </c>
    </row>
    <row r="29" spans="1:8" ht="15" customHeight="1">
      <c r="A29" s="21">
        <v>18010900</v>
      </c>
      <c r="B29" s="4" t="s">
        <v>80</v>
      </c>
      <c r="C29" s="30">
        <v>5700</v>
      </c>
      <c r="D29" s="32">
        <v>5986.052019999999</v>
      </c>
      <c r="E29" s="30">
        <f t="shared" si="0"/>
        <v>105.01845649122805</v>
      </c>
      <c r="F29" s="30">
        <f t="shared" si="1"/>
        <v>286.0520199999992</v>
      </c>
      <c r="G29" s="32">
        <v>4942</v>
      </c>
      <c r="H29" s="30">
        <f t="shared" si="2"/>
        <v>121.1261031970862</v>
      </c>
    </row>
    <row r="30" spans="1:8" ht="15" customHeight="1">
      <c r="A30" s="21">
        <v>18011000</v>
      </c>
      <c r="B30" s="4" t="s">
        <v>81</v>
      </c>
      <c r="C30" s="30">
        <v>200</v>
      </c>
      <c r="D30" s="32">
        <v>213.34935000000002</v>
      </c>
      <c r="E30" s="30">
        <f>D30/C30*100</f>
        <v>106.67467500000001</v>
      </c>
      <c r="F30" s="30">
        <f>D30-C30</f>
        <v>13.349350000000015</v>
      </c>
      <c r="G30" s="32">
        <v>210.25</v>
      </c>
      <c r="H30" s="30">
        <f t="shared" si="2"/>
        <v>101.47412604042808</v>
      </c>
    </row>
    <row r="31" spans="1:8" ht="15" customHeight="1">
      <c r="A31" s="21">
        <v>18011100</v>
      </c>
      <c r="B31" s="5" t="s">
        <v>82</v>
      </c>
      <c r="C31" s="30">
        <v>175</v>
      </c>
      <c r="D31" s="32">
        <v>361.40956</v>
      </c>
      <c r="E31" s="30">
        <f>D31/C31*100</f>
        <v>206.51974857142855</v>
      </c>
      <c r="F31" s="30">
        <f>D31-C31</f>
        <v>186.40956</v>
      </c>
      <c r="G31" s="32">
        <v>246.276</v>
      </c>
      <c r="H31" s="30">
        <f t="shared" si="2"/>
        <v>146.74980915720573</v>
      </c>
    </row>
    <row r="32" spans="1:8" ht="13.5">
      <c r="A32" s="21">
        <v>18030000</v>
      </c>
      <c r="B32" s="4" t="s">
        <v>57</v>
      </c>
      <c r="C32" s="30">
        <v>96</v>
      </c>
      <c r="D32" s="30">
        <v>884.57272</v>
      </c>
      <c r="E32" s="30">
        <f t="shared" si="0"/>
        <v>921.4299166666667</v>
      </c>
      <c r="F32" s="30">
        <f>D32-C32</f>
        <v>788.57272</v>
      </c>
      <c r="G32" s="30">
        <v>106.478</v>
      </c>
      <c r="H32" s="30">
        <f t="shared" si="2"/>
        <v>830.7563252502865</v>
      </c>
    </row>
    <row r="33" spans="1:8" ht="30.75" customHeight="1" hidden="1">
      <c r="A33" s="21">
        <v>18030100</v>
      </c>
      <c r="B33" s="4" t="s">
        <v>58</v>
      </c>
      <c r="C33" s="30"/>
      <c r="D33" s="30"/>
      <c r="E33" s="30"/>
      <c r="F33" s="30">
        <f t="shared" si="1"/>
        <v>0</v>
      </c>
      <c r="G33" s="30"/>
      <c r="H33" s="30" t="e">
        <f t="shared" si="2"/>
        <v>#DIV/0!</v>
      </c>
    </row>
    <row r="34" spans="1:8" ht="30.75" customHeight="1" hidden="1">
      <c r="A34" s="21">
        <v>18030200</v>
      </c>
      <c r="B34" s="4" t="s">
        <v>59</v>
      </c>
      <c r="C34" s="30"/>
      <c r="D34" s="30"/>
      <c r="E34" s="30"/>
      <c r="F34" s="30">
        <f t="shared" si="1"/>
        <v>0</v>
      </c>
      <c r="G34" s="30"/>
      <c r="H34" s="30" t="e">
        <f t="shared" si="2"/>
        <v>#DIV/0!</v>
      </c>
    </row>
    <row r="35" spans="1:8" ht="27.75" customHeight="1">
      <c r="A35" s="21">
        <v>18040000</v>
      </c>
      <c r="B35" s="2" t="s">
        <v>11</v>
      </c>
      <c r="C35" s="30">
        <v>0</v>
      </c>
      <c r="D35" s="30">
        <v>0</v>
      </c>
      <c r="E35" s="30">
        <v>0</v>
      </c>
      <c r="F35" s="30">
        <f t="shared" si="1"/>
        <v>0</v>
      </c>
      <c r="G35" s="30">
        <v>-2.808</v>
      </c>
      <c r="H35" s="30">
        <f t="shared" si="2"/>
        <v>0</v>
      </c>
    </row>
    <row r="36" spans="1:8" ht="46.5" customHeight="1" hidden="1">
      <c r="A36" s="21">
        <v>18040200</v>
      </c>
      <c r="B36" s="4" t="s">
        <v>12</v>
      </c>
      <c r="C36" s="30"/>
      <c r="D36" s="30"/>
      <c r="E36" s="30" t="e">
        <f t="shared" si="0"/>
        <v>#DIV/0!</v>
      </c>
      <c r="F36" s="30">
        <f t="shared" si="1"/>
        <v>0</v>
      </c>
      <c r="G36" s="30"/>
      <c r="H36" s="30" t="e">
        <f t="shared" si="2"/>
        <v>#DIV/0!</v>
      </c>
    </row>
    <row r="37" spans="1:8" ht="46.5" customHeight="1" hidden="1">
      <c r="A37" s="21">
        <v>18040500</v>
      </c>
      <c r="B37" s="4" t="s">
        <v>13</v>
      </c>
      <c r="C37" s="30"/>
      <c r="D37" s="30"/>
      <c r="E37" s="30" t="e">
        <f t="shared" si="0"/>
        <v>#DIV/0!</v>
      </c>
      <c r="F37" s="30">
        <f t="shared" si="1"/>
        <v>0</v>
      </c>
      <c r="G37" s="30"/>
      <c r="H37" s="30" t="e">
        <f t="shared" si="2"/>
        <v>#DIV/0!</v>
      </c>
    </row>
    <row r="38" spans="1:8" ht="46.5" customHeight="1" hidden="1">
      <c r="A38" s="21">
        <v>18040600</v>
      </c>
      <c r="B38" s="4" t="s">
        <v>14</v>
      </c>
      <c r="C38" s="30"/>
      <c r="D38" s="30"/>
      <c r="E38" s="30" t="e">
        <f t="shared" si="0"/>
        <v>#DIV/0!</v>
      </c>
      <c r="F38" s="30">
        <f t="shared" si="1"/>
        <v>0</v>
      </c>
      <c r="G38" s="30"/>
      <c r="H38" s="30" t="e">
        <f t="shared" si="2"/>
        <v>#DIV/0!</v>
      </c>
    </row>
    <row r="39" spans="1:8" ht="46.5" customHeight="1" hidden="1">
      <c r="A39" s="21">
        <v>18040700</v>
      </c>
      <c r="B39" s="4" t="s">
        <v>15</v>
      </c>
      <c r="C39" s="30"/>
      <c r="D39" s="30"/>
      <c r="E39" s="30" t="e">
        <f t="shared" si="0"/>
        <v>#DIV/0!</v>
      </c>
      <c r="F39" s="30">
        <f t="shared" si="1"/>
        <v>0</v>
      </c>
      <c r="G39" s="30"/>
      <c r="H39" s="30" t="e">
        <f t="shared" si="2"/>
        <v>#DIV/0!</v>
      </c>
    </row>
    <row r="40" spans="1:8" ht="46.5" customHeight="1" hidden="1">
      <c r="A40" s="21">
        <v>18040800</v>
      </c>
      <c r="B40" s="4" t="s">
        <v>16</v>
      </c>
      <c r="C40" s="30"/>
      <c r="D40" s="30"/>
      <c r="E40" s="30" t="e">
        <f t="shared" si="0"/>
        <v>#DIV/0!</v>
      </c>
      <c r="F40" s="30">
        <f t="shared" si="1"/>
        <v>0</v>
      </c>
      <c r="G40" s="30"/>
      <c r="H40" s="30" t="e">
        <f t="shared" si="2"/>
        <v>#DIV/0!</v>
      </c>
    </row>
    <row r="41" spans="1:8" ht="46.5" customHeight="1" hidden="1">
      <c r="A41" s="21">
        <v>18040900</v>
      </c>
      <c r="B41" s="4" t="s">
        <v>17</v>
      </c>
      <c r="C41" s="30"/>
      <c r="D41" s="30"/>
      <c r="E41" s="30" t="e">
        <f t="shared" si="0"/>
        <v>#DIV/0!</v>
      </c>
      <c r="F41" s="30">
        <f t="shared" si="1"/>
        <v>0</v>
      </c>
      <c r="G41" s="30"/>
      <c r="H41" s="30" t="e">
        <f t="shared" si="2"/>
        <v>#DIV/0!</v>
      </c>
    </row>
    <row r="42" spans="1:8" ht="46.5" customHeight="1" hidden="1">
      <c r="A42" s="21">
        <v>18041000</v>
      </c>
      <c r="B42" s="4" t="s">
        <v>18</v>
      </c>
      <c r="C42" s="30"/>
      <c r="D42" s="30"/>
      <c r="E42" s="30" t="e">
        <f t="shared" si="0"/>
        <v>#DIV/0!</v>
      </c>
      <c r="F42" s="30">
        <f t="shared" si="1"/>
        <v>0</v>
      </c>
      <c r="G42" s="30"/>
      <c r="H42" s="30" t="e">
        <f t="shared" si="2"/>
        <v>#DIV/0!</v>
      </c>
    </row>
    <row r="43" spans="1:8" ht="46.5" customHeight="1" hidden="1">
      <c r="A43" s="21">
        <v>18041300</v>
      </c>
      <c r="B43" s="4" t="s">
        <v>19</v>
      </c>
      <c r="C43" s="30"/>
      <c r="D43" s="30"/>
      <c r="E43" s="30" t="e">
        <f t="shared" si="0"/>
        <v>#DIV/0!</v>
      </c>
      <c r="F43" s="30">
        <f t="shared" si="1"/>
        <v>0</v>
      </c>
      <c r="G43" s="30"/>
      <c r="H43" s="30" t="e">
        <f t="shared" si="2"/>
        <v>#DIV/0!</v>
      </c>
    </row>
    <row r="44" spans="1:8" ht="46.5" customHeight="1" hidden="1">
      <c r="A44" s="21">
        <v>18041400</v>
      </c>
      <c r="B44" s="4" t="s">
        <v>20</v>
      </c>
      <c r="C44" s="30"/>
      <c r="D44" s="30"/>
      <c r="E44" s="30" t="e">
        <f t="shared" si="0"/>
        <v>#DIV/0!</v>
      </c>
      <c r="F44" s="30">
        <f t="shared" si="1"/>
        <v>0</v>
      </c>
      <c r="G44" s="30"/>
      <c r="H44" s="30" t="e">
        <f t="shared" si="2"/>
        <v>#DIV/0!</v>
      </c>
    </row>
    <row r="45" spans="1:8" ht="30.75" customHeight="1" hidden="1">
      <c r="A45" s="21">
        <v>18041700</v>
      </c>
      <c r="B45" s="4" t="s">
        <v>21</v>
      </c>
      <c r="C45" s="30"/>
      <c r="D45" s="30"/>
      <c r="E45" s="30" t="e">
        <f t="shared" si="0"/>
        <v>#DIV/0!</v>
      </c>
      <c r="F45" s="30">
        <f t="shared" si="1"/>
        <v>0</v>
      </c>
      <c r="G45" s="30"/>
      <c r="H45" s="30" t="e">
        <f t="shared" si="2"/>
        <v>#DIV/0!</v>
      </c>
    </row>
    <row r="46" spans="1:8" ht="30.75" customHeight="1" hidden="1">
      <c r="A46" s="21">
        <v>18041800</v>
      </c>
      <c r="B46" s="4" t="s">
        <v>22</v>
      </c>
      <c r="C46" s="30"/>
      <c r="D46" s="30"/>
      <c r="E46" s="30" t="e">
        <f t="shared" si="0"/>
        <v>#DIV/0!</v>
      </c>
      <c r="F46" s="30">
        <f t="shared" si="1"/>
        <v>0</v>
      </c>
      <c r="G46" s="30"/>
      <c r="H46" s="30" t="e">
        <f t="shared" si="2"/>
        <v>#DIV/0!</v>
      </c>
    </row>
    <row r="47" spans="1:8" s="22" customFormat="1" ht="15" customHeight="1">
      <c r="A47" s="21">
        <v>18050000</v>
      </c>
      <c r="B47" s="4" t="s">
        <v>39</v>
      </c>
      <c r="C47" s="30">
        <v>65493</v>
      </c>
      <c r="D47" s="30">
        <v>75050.58049000001</v>
      </c>
      <c r="E47" s="30">
        <f t="shared" si="0"/>
        <v>114.59328552669751</v>
      </c>
      <c r="F47" s="30">
        <f t="shared" si="1"/>
        <v>9557.580490000008</v>
      </c>
      <c r="G47" s="30">
        <v>55729.67</v>
      </c>
      <c r="H47" s="30">
        <f t="shared" si="2"/>
        <v>134.66898420536134</v>
      </c>
    </row>
    <row r="48" spans="1:8" s="22" customFormat="1" ht="15" customHeight="1" hidden="1">
      <c r="A48" s="21">
        <v>19010000</v>
      </c>
      <c r="B48" s="4" t="s">
        <v>70</v>
      </c>
      <c r="C48" s="32"/>
      <c r="D48" s="32"/>
      <c r="E48" s="30" t="e">
        <f>D48/C48*100</f>
        <v>#DIV/0!</v>
      </c>
      <c r="F48" s="30">
        <f>D48-C48</f>
        <v>0</v>
      </c>
      <c r="G48" s="30"/>
      <c r="H48" s="30" t="e">
        <f t="shared" si="2"/>
        <v>#DIV/0!</v>
      </c>
    </row>
    <row r="49" spans="1:8" ht="13.5">
      <c r="A49" s="19">
        <v>20000000</v>
      </c>
      <c r="B49" s="20" t="s">
        <v>23</v>
      </c>
      <c r="C49" s="25">
        <f>SUM(C50:C64)</f>
        <v>10784.2</v>
      </c>
      <c r="D49" s="25">
        <f>SUM(D50:D64)</f>
        <v>10515.953889999999</v>
      </c>
      <c r="E49" s="26">
        <f t="shared" si="0"/>
        <v>97.51260074924424</v>
      </c>
      <c r="F49" s="26">
        <f t="shared" si="1"/>
        <v>-268.24611000000186</v>
      </c>
      <c r="G49" s="25">
        <f>SUM(G50:G64)</f>
        <v>12102.296999999999</v>
      </c>
      <c r="H49" s="26">
        <f t="shared" si="2"/>
        <v>86.89221467627178</v>
      </c>
    </row>
    <row r="50" spans="1:8" ht="45.75" customHeight="1">
      <c r="A50" s="21">
        <v>21010300</v>
      </c>
      <c r="B50" s="2" t="s">
        <v>60</v>
      </c>
      <c r="C50" s="30">
        <v>61.2</v>
      </c>
      <c r="D50" s="30">
        <v>0.17</v>
      </c>
      <c r="E50" s="30">
        <v>0</v>
      </c>
      <c r="F50" s="30">
        <f t="shared" si="1"/>
        <v>-61.03</v>
      </c>
      <c r="G50" s="30">
        <v>1.02</v>
      </c>
      <c r="H50" s="30">
        <f t="shared" si="2"/>
        <v>16.666666666666668</v>
      </c>
    </row>
    <row r="51" spans="1:8" ht="15" customHeight="1" hidden="1">
      <c r="A51" s="21">
        <v>21080500</v>
      </c>
      <c r="B51" s="2" t="s">
        <v>24</v>
      </c>
      <c r="C51" s="30"/>
      <c r="D51" s="30"/>
      <c r="E51" s="30"/>
      <c r="F51" s="30">
        <f t="shared" si="1"/>
        <v>0</v>
      </c>
      <c r="G51" s="30"/>
      <c r="H51" s="30" t="e">
        <f t="shared" si="2"/>
        <v>#DIV/0!</v>
      </c>
    </row>
    <row r="52" spans="1:8" ht="13.5" hidden="1">
      <c r="A52" s="21">
        <v>21080500</v>
      </c>
      <c r="B52" s="2" t="s">
        <v>83</v>
      </c>
      <c r="C52" s="30"/>
      <c r="D52" s="30"/>
      <c r="E52" s="30">
        <v>0</v>
      </c>
      <c r="F52" s="30">
        <f>D52-C52</f>
        <v>0</v>
      </c>
      <c r="G52" s="30"/>
      <c r="H52" s="30">
        <v>0</v>
      </c>
    </row>
    <row r="53" spans="1:8" ht="21" customHeight="1">
      <c r="A53" s="21">
        <v>21081100</v>
      </c>
      <c r="B53" s="2" t="s">
        <v>25</v>
      </c>
      <c r="C53" s="30">
        <v>203.4</v>
      </c>
      <c r="D53" s="30">
        <v>155.99947</v>
      </c>
      <c r="E53" s="30">
        <f>D53/C53*100</f>
        <v>76.6959046214356</v>
      </c>
      <c r="F53" s="30">
        <f>D53-C53</f>
        <v>-47.40053</v>
      </c>
      <c r="G53" s="30">
        <v>199.419</v>
      </c>
      <c r="H53" s="30">
        <f>D53/G53*100</f>
        <v>78.22698438965193</v>
      </c>
    </row>
    <row r="54" spans="1:8" ht="56.25" customHeight="1">
      <c r="A54" s="21">
        <v>21081500</v>
      </c>
      <c r="B54" s="2" t="s">
        <v>93</v>
      </c>
      <c r="C54" s="30">
        <v>215.1</v>
      </c>
      <c r="D54" s="30">
        <v>315.76858000000004</v>
      </c>
      <c r="E54" s="30">
        <f>D54/C54*100</f>
        <v>146.80082752208276</v>
      </c>
      <c r="F54" s="30">
        <f>D54-C54</f>
        <v>100.66858000000005</v>
      </c>
      <c r="G54" s="30">
        <v>218.186</v>
      </c>
      <c r="H54" s="30">
        <f>D54/G54*100</f>
        <v>144.72449194723768</v>
      </c>
    </row>
    <row r="55" spans="1:8" s="22" customFormat="1" ht="26.25" customHeight="1">
      <c r="A55" s="21">
        <v>22010000</v>
      </c>
      <c r="B55" s="24" t="s">
        <v>86</v>
      </c>
      <c r="C55" s="30">
        <v>5000</v>
      </c>
      <c r="D55" s="30">
        <v>5763.973249999999</v>
      </c>
      <c r="E55" s="30">
        <f>D55/C55*100</f>
        <v>115.27946499999999</v>
      </c>
      <c r="F55" s="30">
        <f t="shared" si="1"/>
        <v>763.9732499999991</v>
      </c>
      <c r="G55" s="30">
        <v>5019</v>
      </c>
      <c r="H55" s="30">
        <v>0</v>
      </c>
    </row>
    <row r="56" spans="1:8" ht="30.75" customHeight="1" hidden="1">
      <c r="A56" s="21">
        <v>22010300</v>
      </c>
      <c r="B56" s="2" t="s">
        <v>63</v>
      </c>
      <c r="C56" s="30"/>
      <c r="D56" s="30"/>
      <c r="E56" s="30"/>
      <c r="F56" s="30"/>
      <c r="G56" s="30"/>
      <c r="H56" s="30"/>
    </row>
    <row r="57" spans="1:8" ht="30" customHeight="1">
      <c r="A57" s="21">
        <v>22080400</v>
      </c>
      <c r="B57" s="2" t="s">
        <v>68</v>
      </c>
      <c r="C57" s="30">
        <v>2500</v>
      </c>
      <c r="D57" s="30">
        <v>2509.70219</v>
      </c>
      <c r="E57" s="30">
        <f>D57/C57*100</f>
        <v>100.38808759999999</v>
      </c>
      <c r="F57" s="30">
        <f t="shared" si="1"/>
        <v>9.702189999999973</v>
      </c>
      <c r="G57" s="30">
        <v>2523.93</v>
      </c>
      <c r="H57" s="30">
        <f t="shared" si="2"/>
        <v>99.43628349439169</v>
      </c>
    </row>
    <row r="58" spans="1:8" ht="13.5">
      <c r="A58" s="21">
        <v>22090000</v>
      </c>
      <c r="B58" s="2" t="s">
        <v>26</v>
      </c>
      <c r="C58" s="30">
        <v>154.5</v>
      </c>
      <c r="D58" s="30">
        <v>153.84263</v>
      </c>
      <c r="E58" s="30">
        <f t="shared" si="0"/>
        <v>99.57451779935276</v>
      </c>
      <c r="F58" s="30">
        <f t="shared" si="1"/>
        <v>-0.657369999999986</v>
      </c>
      <c r="G58" s="30">
        <v>153.346</v>
      </c>
      <c r="H58" s="30">
        <f t="shared" si="2"/>
        <v>100.32386237658628</v>
      </c>
    </row>
    <row r="59" spans="1:8" ht="62.25" customHeight="1" hidden="1">
      <c r="A59" s="21">
        <v>22090100</v>
      </c>
      <c r="B59" s="2" t="s">
        <v>27</v>
      </c>
      <c r="C59" s="30"/>
      <c r="D59" s="30"/>
      <c r="E59" s="30" t="e">
        <f>D59/C59*100</f>
        <v>#DIV/0!</v>
      </c>
      <c r="F59" s="30">
        <f>D59-C59</f>
        <v>0</v>
      </c>
      <c r="G59" s="30"/>
      <c r="H59" s="30" t="e">
        <f t="shared" si="2"/>
        <v>#DIV/0!</v>
      </c>
    </row>
    <row r="60" spans="1:8" ht="62.25" customHeight="1" hidden="1">
      <c r="A60" s="21">
        <v>22090400</v>
      </c>
      <c r="B60" s="2" t="s">
        <v>28</v>
      </c>
      <c r="C60" s="30"/>
      <c r="D60" s="30"/>
      <c r="E60" s="30" t="e">
        <f t="shared" si="0"/>
        <v>#DIV/0!</v>
      </c>
      <c r="F60" s="30">
        <f t="shared" si="1"/>
        <v>0</v>
      </c>
      <c r="G60" s="30"/>
      <c r="H60" s="30" t="e">
        <f t="shared" si="2"/>
        <v>#DIV/0!</v>
      </c>
    </row>
    <row r="61" spans="1:8" ht="13.5">
      <c r="A61" s="21">
        <v>24060300</v>
      </c>
      <c r="B61" s="2" t="s">
        <v>24</v>
      </c>
      <c r="C61" s="30">
        <v>150</v>
      </c>
      <c r="D61" s="30">
        <v>442.98146999999994</v>
      </c>
      <c r="E61" s="30">
        <f t="shared" si="0"/>
        <v>295.32097999999996</v>
      </c>
      <c r="F61" s="30">
        <f t="shared" si="1"/>
        <v>292.98146999999994</v>
      </c>
      <c r="G61" s="30">
        <v>568.79</v>
      </c>
      <c r="H61" s="30">
        <f t="shared" si="2"/>
        <v>77.88137449673869</v>
      </c>
    </row>
    <row r="62" spans="1:8" ht="77.25" customHeight="1">
      <c r="A62" s="21">
        <v>24061900</v>
      </c>
      <c r="B62" s="2" t="s">
        <v>94</v>
      </c>
      <c r="C62" s="30">
        <v>0</v>
      </c>
      <c r="D62" s="30">
        <v>39.729620000000004</v>
      </c>
      <c r="E62" s="30">
        <v>0</v>
      </c>
      <c r="F62" s="30">
        <f>D62-C62</f>
        <v>39.729620000000004</v>
      </c>
      <c r="G62" s="30">
        <v>0</v>
      </c>
      <c r="H62" s="30">
        <v>0</v>
      </c>
    </row>
    <row r="63" spans="1:8" ht="157.5" customHeight="1">
      <c r="A63" s="21">
        <v>24062200</v>
      </c>
      <c r="B63" s="2" t="s">
        <v>100</v>
      </c>
      <c r="C63" s="30">
        <v>0</v>
      </c>
      <c r="D63" s="30">
        <v>23.64</v>
      </c>
      <c r="E63" s="30">
        <v>0</v>
      </c>
      <c r="F63" s="30">
        <f>D63-C63</f>
        <v>23.64</v>
      </c>
      <c r="G63" s="30">
        <v>310.046</v>
      </c>
      <c r="H63" s="30">
        <f>D63/G63*100</f>
        <v>7.624675048218651</v>
      </c>
    </row>
    <row r="64" spans="1:8" ht="27">
      <c r="A64" s="21">
        <v>24160100</v>
      </c>
      <c r="B64" s="2" t="s">
        <v>64</v>
      </c>
      <c r="C64" s="30">
        <v>2500</v>
      </c>
      <c r="D64" s="30">
        <v>1110.1466799999998</v>
      </c>
      <c r="E64" s="30">
        <f t="shared" si="0"/>
        <v>44.405867199999996</v>
      </c>
      <c r="F64" s="30">
        <f t="shared" si="1"/>
        <v>-1389.8533200000002</v>
      </c>
      <c r="G64" s="30">
        <v>3108.56</v>
      </c>
      <c r="H64" s="30">
        <f t="shared" si="2"/>
        <v>35.71257045062665</v>
      </c>
    </row>
    <row r="65" spans="1:8" ht="13.5">
      <c r="A65" s="21">
        <v>31010200</v>
      </c>
      <c r="B65" s="2" t="s">
        <v>65</v>
      </c>
      <c r="C65" s="32">
        <v>0</v>
      </c>
      <c r="D65" s="32">
        <v>1</v>
      </c>
      <c r="E65" s="30">
        <v>0</v>
      </c>
      <c r="F65" s="30">
        <f t="shared" si="1"/>
        <v>1</v>
      </c>
      <c r="G65" s="30">
        <v>0</v>
      </c>
      <c r="H65" s="30">
        <v>0</v>
      </c>
    </row>
    <row r="66" spans="1:8" ht="13.5">
      <c r="A66" s="19">
        <v>40000000</v>
      </c>
      <c r="B66" s="20" t="s">
        <v>31</v>
      </c>
      <c r="C66" s="25">
        <f>C67+C70+C76+C79</f>
        <v>499792.69509999995</v>
      </c>
      <c r="D66" s="25">
        <f>D67+D70+D76+D79</f>
        <v>464148.21892</v>
      </c>
      <c r="E66" s="26">
        <f t="shared" si="0"/>
        <v>92.86814782819744</v>
      </c>
      <c r="F66" s="26">
        <f t="shared" si="1"/>
        <v>-35644.47617999994</v>
      </c>
      <c r="G66" s="26">
        <f>G67+G70+G76+G79</f>
        <v>610548.6737</v>
      </c>
      <c r="H66" s="26">
        <f t="shared" si="2"/>
        <v>76.02149327541812</v>
      </c>
    </row>
    <row r="67" spans="1:8" ht="13.5" hidden="1">
      <c r="A67" s="21">
        <v>41020000</v>
      </c>
      <c r="B67" s="2" t="s">
        <v>32</v>
      </c>
      <c r="C67" s="32"/>
      <c r="D67" s="32"/>
      <c r="E67" s="30" t="e">
        <f t="shared" si="0"/>
        <v>#DIV/0!</v>
      </c>
      <c r="F67" s="30">
        <f t="shared" si="1"/>
        <v>0</v>
      </c>
      <c r="G67" s="30"/>
      <c r="H67" s="30" t="e">
        <f t="shared" si="2"/>
        <v>#DIV/0!</v>
      </c>
    </row>
    <row r="68" spans="1:8" ht="29.25" customHeight="1" hidden="1">
      <c r="A68" s="21">
        <v>41020600</v>
      </c>
      <c r="B68" s="2" t="s">
        <v>101</v>
      </c>
      <c r="C68" s="32"/>
      <c r="D68" s="32"/>
      <c r="E68" s="30" t="e">
        <f t="shared" si="0"/>
        <v>#DIV/0!</v>
      </c>
      <c r="F68" s="30">
        <f t="shared" si="1"/>
        <v>0</v>
      </c>
      <c r="G68" s="30"/>
      <c r="H68" s="30" t="e">
        <f t="shared" si="2"/>
        <v>#DIV/0!</v>
      </c>
    </row>
    <row r="69" spans="1:8" ht="45.75" customHeight="1" hidden="1">
      <c r="A69" s="21">
        <v>41020600</v>
      </c>
      <c r="B69" s="2" t="s">
        <v>66</v>
      </c>
      <c r="C69" s="32"/>
      <c r="D69" s="32"/>
      <c r="E69" s="30">
        <v>0</v>
      </c>
      <c r="F69" s="30">
        <f t="shared" si="1"/>
        <v>0</v>
      </c>
      <c r="G69" s="30"/>
      <c r="H69" s="30">
        <v>0</v>
      </c>
    </row>
    <row r="70" spans="1:8" ht="27">
      <c r="A70" s="21">
        <v>41030000</v>
      </c>
      <c r="B70" s="2" t="s">
        <v>102</v>
      </c>
      <c r="C70" s="30">
        <f>SUM(C71:C75)</f>
        <v>211704.114</v>
      </c>
      <c r="D70" s="30">
        <f>SUM(D71:D75)</f>
        <v>210875.42304</v>
      </c>
      <c r="E70" s="30">
        <f t="shared" si="0"/>
        <v>99.60856171174831</v>
      </c>
      <c r="F70" s="30">
        <f t="shared" si="1"/>
        <v>-828.6909600000072</v>
      </c>
      <c r="G70" s="30">
        <f>SUM(G71:G75)</f>
        <v>203537.37900000002</v>
      </c>
      <c r="H70" s="30">
        <f t="shared" si="2"/>
        <v>103.60525623158388</v>
      </c>
    </row>
    <row r="71" spans="1:8" ht="58.5" customHeight="1">
      <c r="A71" s="21">
        <v>41031400</v>
      </c>
      <c r="B71" s="24" t="s">
        <v>103</v>
      </c>
      <c r="C71" s="30">
        <v>2342.414</v>
      </c>
      <c r="D71" s="30">
        <v>1534.12304</v>
      </c>
      <c r="E71" s="30">
        <f t="shared" si="0"/>
        <v>65.49324927190496</v>
      </c>
      <c r="F71" s="30">
        <f t="shared" si="1"/>
        <v>-808.2909600000003</v>
      </c>
      <c r="G71" s="30">
        <v>1038.679</v>
      </c>
      <c r="H71" s="30">
        <f t="shared" si="2"/>
        <v>147.69943745854107</v>
      </c>
    </row>
    <row r="72" spans="1:8" ht="36" customHeight="1">
      <c r="A72" s="21">
        <v>41033900</v>
      </c>
      <c r="B72" s="24" t="s">
        <v>104</v>
      </c>
      <c r="C72" s="30">
        <v>123548.3</v>
      </c>
      <c r="D72" s="30">
        <v>123548.3</v>
      </c>
      <c r="E72" s="30">
        <f t="shared" si="0"/>
        <v>100</v>
      </c>
      <c r="F72" s="30">
        <f t="shared" si="1"/>
        <v>0</v>
      </c>
      <c r="G72" s="30">
        <v>94425.8</v>
      </c>
      <c r="H72" s="30">
        <f t="shared" si="2"/>
        <v>130.84167674512685</v>
      </c>
    </row>
    <row r="73" spans="1:8" ht="37.5" customHeight="1">
      <c r="A73" s="21">
        <v>41034200</v>
      </c>
      <c r="B73" s="24" t="s">
        <v>105</v>
      </c>
      <c r="C73" s="30">
        <v>85711.4</v>
      </c>
      <c r="D73" s="30">
        <v>85711.4</v>
      </c>
      <c r="E73" s="30">
        <f t="shared" si="0"/>
        <v>100</v>
      </c>
      <c r="F73" s="30">
        <f t="shared" si="1"/>
        <v>0</v>
      </c>
      <c r="G73" s="30">
        <v>103072.9</v>
      </c>
      <c r="H73" s="30">
        <f t="shared" si="2"/>
        <v>83.15609631629653</v>
      </c>
    </row>
    <row r="74" spans="1:8" ht="48" customHeight="1">
      <c r="A74" s="21">
        <v>41034500</v>
      </c>
      <c r="B74" s="37" t="s">
        <v>127</v>
      </c>
      <c r="C74" s="30">
        <v>0</v>
      </c>
      <c r="D74" s="30">
        <v>0</v>
      </c>
      <c r="E74" s="30">
        <v>0</v>
      </c>
      <c r="F74" s="30">
        <f t="shared" si="1"/>
        <v>0</v>
      </c>
      <c r="G74" s="30">
        <v>5000</v>
      </c>
      <c r="H74" s="30">
        <f t="shared" si="2"/>
        <v>0</v>
      </c>
    </row>
    <row r="75" spans="1:8" ht="60.75" customHeight="1">
      <c r="A75" s="21">
        <v>41034600</v>
      </c>
      <c r="B75" s="24" t="s">
        <v>95</v>
      </c>
      <c r="C75" s="30">
        <v>102</v>
      </c>
      <c r="D75" s="30">
        <v>81.6</v>
      </c>
      <c r="E75" s="30">
        <f t="shared" si="0"/>
        <v>80</v>
      </c>
      <c r="F75" s="30">
        <f t="shared" si="1"/>
        <v>-20.400000000000006</v>
      </c>
      <c r="G75" s="30">
        <v>0</v>
      </c>
      <c r="H75" s="30">
        <v>0</v>
      </c>
    </row>
    <row r="76" spans="1:8" ht="33.75" customHeight="1">
      <c r="A76" s="21">
        <v>41040000</v>
      </c>
      <c r="B76" s="24" t="s">
        <v>106</v>
      </c>
      <c r="C76" s="30">
        <f>SUM(C77:C78)</f>
        <v>17353.01</v>
      </c>
      <c r="D76" s="30">
        <f>SUM(D77:D78)</f>
        <v>17353.01</v>
      </c>
      <c r="E76" s="30">
        <f t="shared" si="0"/>
        <v>100</v>
      </c>
      <c r="F76" s="30">
        <f t="shared" si="1"/>
        <v>0</v>
      </c>
      <c r="G76" s="30">
        <f>SUM(G77:G78)</f>
        <v>36.5</v>
      </c>
      <c r="H76" s="30">
        <f t="shared" si="2"/>
        <v>47542.493150684924</v>
      </c>
    </row>
    <row r="77" spans="1:8" ht="36.75" customHeight="1">
      <c r="A77" s="21">
        <v>41040100</v>
      </c>
      <c r="B77" s="24" t="s">
        <v>107</v>
      </c>
      <c r="C77" s="30">
        <v>23.71</v>
      </c>
      <c r="D77" s="30">
        <v>23.71</v>
      </c>
      <c r="E77" s="30">
        <f t="shared" si="0"/>
        <v>100</v>
      </c>
      <c r="F77" s="30">
        <f t="shared" si="1"/>
        <v>0</v>
      </c>
      <c r="G77" s="30">
        <v>36.5</v>
      </c>
      <c r="H77" s="30">
        <f>D77/G77*100</f>
        <v>64.95890410958904</v>
      </c>
    </row>
    <row r="78" spans="1:8" ht="69.75" customHeight="1">
      <c r="A78" s="21">
        <v>41040200</v>
      </c>
      <c r="B78" s="24" t="s">
        <v>108</v>
      </c>
      <c r="C78" s="30">
        <v>17329.3</v>
      </c>
      <c r="D78" s="30">
        <v>17329.3</v>
      </c>
      <c r="E78" s="30">
        <f t="shared" si="0"/>
        <v>100</v>
      </c>
      <c r="F78" s="30">
        <f t="shared" si="1"/>
        <v>0</v>
      </c>
      <c r="G78" s="30">
        <v>0</v>
      </c>
      <c r="H78" s="30">
        <v>0</v>
      </c>
    </row>
    <row r="79" spans="1:8" ht="34.5" customHeight="1">
      <c r="A79" s="21">
        <v>41050000</v>
      </c>
      <c r="B79" s="24" t="s">
        <v>109</v>
      </c>
      <c r="C79" s="30">
        <f>SUM(C80:C94)</f>
        <v>270735.57109999994</v>
      </c>
      <c r="D79" s="30">
        <f>SUM(D80:D94)</f>
        <v>235919.78588</v>
      </c>
      <c r="E79" s="30">
        <f t="shared" si="0"/>
        <v>87.14029889809336</v>
      </c>
      <c r="F79" s="30">
        <f t="shared" si="1"/>
        <v>-34815.78521999993</v>
      </c>
      <c r="G79" s="30">
        <f>SUM(G80:G94)</f>
        <v>406974.7947</v>
      </c>
      <c r="H79" s="30">
        <v>0</v>
      </c>
    </row>
    <row r="80" spans="1:8" ht="227.25" customHeight="1">
      <c r="A80" s="21">
        <v>41050100</v>
      </c>
      <c r="B80" s="24" t="s">
        <v>117</v>
      </c>
      <c r="C80" s="30">
        <v>94314.295</v>
      </c>
      <c r="D80" s="30">
        <v>93469.95756</v>
      </c>
      <c r="E80" s="30">
        <f t="shared" si="0"/>
        <v>99.10476196635939</v>
      </c>
      <c r="F80" s="30">
        <f t="shared" si="1"/>
        <v>-844.337440000003</v>
      </c>
      <c r="G80" s="30">
        <v>270710.15</v>
      </c>
      <c r="H80" s="30">
        <v>0</v>
      </c>
    </row>
    <row r="81" spans="1:8" ht="77.25" customHeight="1">
      <c r="A81" s="21">
        <v>41050200</v>
      </c>
      <c r="B81" s="24" t="s">
        <v>110</v>
      </c>
      <c r="C81" s="30">
        <v>473.556</v>
      </c>
      <c r="D81" s="30">
        <v>295.50632</v>
      </c>
      <c r="E81" s="30">
        <f t="shared" si="0"/>
        <v>62.401557577139776</v>
      </c>
      <c r="F81" s="30">
        <f t="shared" si="1"/>
        <v>-178.04967999999997</v>
      </c>
      <c r="G81" s="30">
        <v>493.366</v>
      </c>
      <c r="H81" s="30">
        <v>0</v>
      </c>
    </row>
    <row r="82" spans="1:8" ht="220.5" customHeight="1">
      <c r="A82" s="21">
        <v>41050300</v>
      </c>
      <c r="B82" s="24" t="s">
        <v>118</v>
      </c>
      <c r="C82" s="30">
        <v>149123.834</v>
      </c>
      <c r="D82" s="30">
        <v>116586.08174</v>
      </c>
      <c r="E82" s="30">
        <f>D82/C82*100</f>
        <v>78.18071639708512</v>
      </c>
      <c r="F82" s="30">
        <f>D82-C82</f>
        <v>-32537.75226000001</v>
      </c>
      <c r="G82" s="30">
        <v>111531.1237</v>
      </c>
      <c r="H82" s="30">
        <v>0</v>
      </c>
    </row>
    <row r="83" spans="1:8" ht="281.25" customHeight="1">
      <c r="A83" s="21">
        <v>41050400</v>
      </c>
      <c r="B83" s="24" t="s">
        <v>119</v>
      </c>
      <c r="C83" s="30">
        <v>664.3081</v>
      </c>
      <c r="D83" s="30">
        <v>664.3081</v>
      </c>
      <c r="E83" s="30">
        <f t="shared" si="0"/>
        <v>100</v>
      </c>
      <c r="F83" s="30">
        <f t="shared" si="1"/>
        <v>0</v>
      </c>
      <c r="G83" s="30">
        <v>654.091</v>
      </c>
      <c r="H83" s="30">
        <f>D83/G83*100</f>
        <v>101.56203035969</v>
      </c>
    </row>
    <row r="84" spans="1:8" ht="181.5" customHeight="1">
      <c r="A84" s="21">
        <v>41050700</v>
      </c>
      <c r="B84" s="54" t="s">
        <v>120</v>
      </c>
      <c r="C84" s="30">
        <v>647.972</v>
      </c>
      <c r="D84" s="30">
        <v>629.96801</v>
      </c>
      <c r="E84" s="30">
        <f t="shared" si="0"/>
        <v>97.22148642225282</v>
      </c>
      <c r="F84" s="30">
        <f t="shared" si="1"/>
        <v>-18.00398999999993</v>
      </c>
      <c r="G84" s="30">
        <v>490.45</v>
      </c>
      <c r="H84" s="30">
        <f>D84/G84*100</f>
        <v>128.44693852584362</v>
      </c>
    </row>
    <row r="85" spans="1:8" ht="114.75" customHeight="1">
      <c r="A85" s="21">
        <v>41050900</v>
      </c>
      <c r="B85" s="24" t="s">
        <v>121</v>
      </c>
      <c r="C85" s="30">
        <v>1321.415</v>
      </c>
      <c r="D85" s="30">
        <v>1320.9425</v>
      </c>
      <c r="E85" s="30">
        <f aca="true" t="shared" si="3" ref="E85:E94">D85/C85*100</f>
        <v>99.96424287600793</v>
      </c>
      <c r="F85" s="30">
        <f t="shared" si="1"/>
        <v>-0.4724999999998545</v>
      </c>
      <c r="G85" s="30">
        <v>0</v>
      </c>
      <c r="H85" s="30">
        <v>0</v>
      </c>
    </row>
    <row r="86" spans="1:8" ht="51" customHeight="1">
      <c r="A86" s="21">
        <v>41051000</v>
      </c>
      <c r="B86" s="24" t="s">
        <v>111</v>
      </c>
      <c r="C86" s="30">
        <v>666.816</v>
      </c>
      <c r="D86" s="30">
        <v>666.816</v>
      </c>
      <c r="E86" s="30">
        <f t="shared" si="3"/>
        <v>100</v>
      </c>
      <c r="F86" s="30">
        <f t="shared" si="1"/>
        <v>0</v>
      </c>
      <c r="G86" s="30">
        <v>865.8</v>
      </c>
      <c r="H86" s="30">
        <f>D86/G86*100</f>
        <v>77.01732501732502</v>
      </c>
    </row>
    <row r="87" spans="1:8" ht="48" customHeight="1">
      <c r="A87" s="21">
        <v>41051100</v>
      </c>
      <c r="B87" s="24" t="s">
        <v>112</v>
      </c>
      <c r="C87" s="30">
        <v>1627.191</v>
      </c>
      <c r="D87" s="30">
        <v>1627.191</v>
      </c>
      <c r="E87" s="30">
        <f t="shared" si="3"/>
        <v>100</v>
      </c>
      <c r="F87" s="30">
        <f t="shared" si="1"/>
        <v>0</v>
      </c>
      <c r="G87" s="30">
        <v>1024.606</v>
      </c>
      <c r="H87" s="30">
        <v>0</v>
      </c>
    </row>
    <row r="88" spans="1:8" ht="61.5" customHeight="1">
      <c r="A88" s="21">
        <v>41051200</v>
      </c>
      <c r="B88" s="24" t="s">
        <v>113</v>
      </c>
      <c r="C88" s="30">
        <v>1849.279</v>
      </c>
      <c r="D88" s="30">
        <v>1849.279</v>
      </c>
      <c r="E88" s="30">
        <f t="shared" si="3"/>
        <v>100</v>
      </c>
      <c r="F88" s="30">
        <f aca="true" t="shared" si="4" ref="F88:F134">D88-C88</f>
        <v>0</v>
      </c>
      <c r="G88" s="30">
        <v>909.285</v>
      </c>
      <c r="H88" s="30">
        <f>D88/G88*100</f>
        <v>203.37726895307853</v>
      </c>
    </row>
    <row r="89" spans="1:8" ht="74.25" customHeight="1">
      <c r="A89" s="21">
        <v>41051400</v>
      </c>
      <c r="B89" s="24" t="s">
        <v>114</v>
      </c>
      <c r="C89" s="30">
        <v>2026.087</v>
      </c>
      <c r="D89" s="30">
        <v>2023.68474</v>
      </c>
      <c r="E89" s="30">
        <f t="shared" si="3"/>
        <v>99.88143352185764</v>
      </c>
      <c r="F89" s="30">
        <f t="shared" si="4"/>
        <v>-2.4022600000000693</v>
      </c>
      <c r="G89" s="30">
        <v>2180.744</v>
      </c>
      <c r="H89" s="30">
        <v>0</v>
      </c>
    </row>
    <row r="90" spans="1:8" ht="46.5" customHeight="1">
      <c r="A90" s="21">
        <v>41051500</v>
      </c>
      <c r="B90" s="24" t="s">
        <v>122</v>
      </c>
      <c r="C90" s="30">
        <v>16053.504</v>
      </c>
      <c r="D90" s="30">
        <v>16053.504</v>
      </c>
      <c r="E90" s="30">
        <f t="shared" si="3"/>
        <v>100</v>
      </c>
      <c r="F90" s="30">
        <f t="shared" si="4"/>
        <v>0</v>
      </c>
      <c r="G90" s="30">
        <v>12480.91</v>
      </c>
      <c r="H90" s="30">
        <v>0</v>
      </c>
    </row>
    <row r="91" spans="1:8" ht="46.5" customHeight="1">
      <c r="A91" s="21">
        <v>41051600</v>
      </c>
      <c r="B91" s="24" t="s">
        <v>126</v>
      </c>
      <c r="C91" s="30">
        <v>0</v>
      </c>
      <c r="D91" s="30">
        <v>0</v>
      </c>
      <c r="E91" s="30">
        <v>0</v>
      </c>
      <c r="F91" s="30">
        <f t="shared" si="4"/>
        <v>0</v>
      </c>
      <c r="G91" s="30">
        <v>2687.4</v>
      </c>
      <c r="H91" s="30">
        <f>D91/G91*100</f>
        <v>0</v>
      </c>
    </row>
    <row r="92" spans="1:8" ht="60" customHeight="1">
      <c r="A92" s="21">
        <v>41052000</v>
      </c>
      <c r="B92" s="24" t="s">
        <v>123</v>
      </c>
      <c r="C92" s="30">
        <v>597.796</v>
      </c>
      <c r="D92" s="30">
        <v>595.69144</v>
      </c>
      <c r="E92" s="30">
        <f t="shared" si="3"/>
        <v>99.64794679121304</v>
      </c>
      <c r="F92" s="30">
        <f t="shared" si="4"/>
        <v>-2.104560000000106</v>
      </c>
      <c r="G92" s="30">
        <v>2876</v>
      </c>
      <c r="H92" s="30">
        <v>0</v>
      </c>
    </row>
    <row r="93" spans="1:8" ht="25.5" customHeight="1">
      <c r="A93" s="21">
        <v>41053900</v>
      </c>
      <c r="B93" s="24" t="s">
        <v>115</v>
      </c>
      <c r="C93" s="30">
        <v>136.974</v>
      </c>
      <c r="D93" s="30">
        <v>136.85547</v>
      </c>
      <c r="E93" s="30">
        <f t="shared" si="3"/>
        <v>99.91346532918656</v>
      </c>
      <c r="F93" s="30">
        <f t="shared" si="4"/>
        <v>-0.1185299999999927</v>
      </c>
      <c r="G93" s="30">
        <v>70.869</v>
      </c>
      <c r="H93" s="30">
        <v>0</v>
      </c>
    </row>
    <row r="94" spans="1:8" ht="60" customHeight="1">
      <c r="A94" s="21">
        <v>41054300</v>
      </c>
      <c r="B94" s="24" t="s">
        <v>116</v>
      </c>
      <c r="C94" s="30">
        <v>1232.544</v>
      </c>
      <c r="D94" s="30">
        <v>0</v>
      </c>
      <c r="E94" s="30">
        <f t="shared" si="3"/>
        <v>0</v>
      </c>
      <c r="F94" s="30">
        <f t="shared" si="4"/>
        <v>-1232.544</v>
      </c>
      <c r="G94" s="30">
        <v>0</v>
      </c>
      <c r="H94" s="30">
        <v>0</v>
      </c>
    </row>
    <row r="95" spans="1:8" ht="21" customHeight="1">
      <c r="A95" s="40" t="s">
        <v>34</v>
      </c>
      <c r="B95" s="41"/>
      <c r="C95" s="25">
        <f>C8+C49+C65</f>
        <v>783392.674</v>
      </c>
      <c r="D95" s="25">
        <f>D8+D49+D65</f>
        <v>821853.9770199999</v>
      </c>
      <c r="E95" s="26">
        <f>D95/C95*100</f>
        <v>104.90958165636354</v>
      </c>
      <c r="F95" s="26">
        <f t="shared" si="4"/>
        <v>38461.303019999876</v>
      </c>
      <c r="G95" s="26">
        <f>G8+G49+G65</f>
        <v>701971.8780000003</v>
      </c>
      <c r="H95" s="26">
        <f aca="true" t="shared" si="5" ref="H95:H134">D95/G95*100</f>
        <v>117.07790622062493</v>
      </c>
    </row>
    <row r="96" spans="1:13" ht="21" customHeight="1">
      <c r="A96" s="40" t="s">
        <v>33</v>
      </c>
      <c r="B96" s="41"/>
      <c r="C96" s="25">
        <f>C8+C49+C65+C66</f>
        <v>1283185.3691</v>
      </c>
      <c r="D96" s="25">
        <f>D8+D49+D65+D66</f>
        <v>1286002.19594</v>
      </c>
      <c r="E96" s="26">
        <f>D96/C96*100</f>
        <v>100.21951831027933</v>
      </c>
      <c r="F96" s="26">
        <f t="shared" si="4"/>
        <v>2816.8268399999943</v>
      </c>
      <c r="G96" s="26">
        <f>G8+G49+G65+G66</f>
        <v>1312520.5517000002</v>
      </c>
      <c r="H96" s="26">
        <f>D96/G96*100</f>
        <v>97.97958548339277</v>
      </c>
      <c r="M96" s="55"/>
    </row>
    <row r="97" spans="1:10" ht="13.5">
      <c r="A97" s="39" t="s">
        <v>51</v>
      </c>
      <c r="B97" s="39"/>
      <c r="C97" s="39"/>
      <c r="D97" s="39"/>
      <c r="E97" s="39"/>
      <c r="F97" s="39"/>
      <c r="G97" s="17"/>
      <c r="H97" s="18"/>
      <c r="J97" s="22"/>
    </row>
    <row r="98" spans="1:8" s="28" customFormat="1" ht="13.5">
      <c r="A98" s="19">
        <v>10000000</v>
      </c>
      <c r="B98" s="27" t="s">
        <v>4</v>
      </c>
      <c r="C98" s="25">
        <f>+C101+C106+C107</f>
        <v>182</v>
      </c>
      <c r="D98" s="25">
        <f>+D101+D106+D107</f>
        <v>366.14192</v>
      </c>
      <c r="E98" s="17">
        <f>D98/C98*100</f>
        <v>201.17687912087914</v>
      </c>
      <c r="F98" s="26">
        <f t="shared" si="4"/>
        <v>184.14192000000003</v>
      </c>
      <c r="G98" s="25">
        <f>+G101+G106+G107</f>
        <v>314.72</v>
      </c>
      <c r="H98" s="26">
        <f t="shared" si="5"/>
        <v>116.33894255210981</v>
      </c>
    </row>
    <row r="99" spans="1:8" ht="15" customHeight="1" hidden="1">
      <c r="A99" s="21">
        <v>12000000</v>
      </c>
      <c r="B99" s="29" t="s">
        <v>36</v>
      </c>
      <c r="C99" s="31"/>
      <c r="D99" s="31"/>
      <c r="E99" s="18" t="e">
        <f>D99/C99*100</f>
        <v>#DIV/0!</v>
      </c>
      <c r="F99" s="30">
        <f t="shared" si="4"/>
        <v>0</v>
      </c>
      <c r="G99" s="32"/>
      <c r="H99" s="30" t="e">
        <f t="shared" si="5"/>
        <v>#DIV/0!</v>
      </c>
    </row>
    <row r="100" spans="1:8" ht="46.5" customHeight="1" hidden="1">
      <c r="A100" s="21">
        <v>12020000</v>
      </c>
      <c r="B100" s="29" t="s">
        <v>37</v>
      </c>
      <c r="C100" s="31"/>
      <c r="D100" s="31"/>
      <c r="E100" s="18" t="e">
        <f>D100/C100*100</f>
        <v>#DIV/0!</v>
      </c>
      <c r="F100" s="30">
        <f t="shared" si="4"/>
        <v>0</v>
      </c>
      <c r="G100" s="32"/>
      <c r="H100" s="30" t="e">
        <f t="shared" si="5"/>
        <v>#DIV/0!</v>
      </c>
    </row>
    <row r="101" spans="1:8" ht="69" hidden="1">
      <c r="A101" s="21">
        <v>18041500</v>
      </c>
      <c r="B101" s="29" t="s">
        <v>38</v>
      </c>
      <c r="C101" s="32"/>
      <c r="D101" s="32"/>
      <c r="E101" s="18" t="e">
        <f>D101/C101*100</f>
        <v>#DIV/0!</v>
      </c>
      <c r="F101" s="30">
        <f t="shared" si="4"/>
        <v>0</v>
      </c>
      <c r="G101" s="32"/>
      <c r="H101" s="30">
        <v>0</v>
      </c>
    </row>
    <row r="102" spans="1:8" ht="30.75" customHeight="1" hidden="1">
      <c r="A102" s="21">
        <v>18050100</v>
      </c>
      <c r="B102" s="29" t="s">
        <v>40</v>
      </c>
      <c r="C102" s="32"/>
      <c r="D102" s="32"/>
      <c r="E102" s="18" t="e">
        <f aca="true" t="shared" si="6" ref="E102:E107">D102/C102*100</f>
        <v>#DIV/0!</v>
      </c>
      <c r="F102" s="30">
        <f t="shared" si="4"/>
        <v>0</v>
      </c>
      <c r="G102" s="32"/>
      <c r="H102" s="30" t="e">
        <f t="shared" si="5"/>
        <v>#DIV/0!</v>
      </c>
    </row>
    <row r="103" spans="1:8" ht="30.75" customHeight="1" hidden="1">
      <c r="A103" s="21">
        <v>18050200</v>
      </c>
      <c r="B103" s="29" t="s">
        <v>41</v>
      </c>
      <c r="C103" s="32"/>
      <c r="D103" s="32"/>
      <c r="E103" s="18" t="e">
        <f t="shared" si="6"/>
        <v>#DIV/0!</v>
      </c>
      <c r="F103" s="30">
        <f t="shared" si="4"/>
        <v>0</v>
      </c>
      <c r="G103" s="32"/>
      <c r="H103" s="30" t="e">
        <f t="shared" si="5"/>
        <v>#DIV/0!</v>
      </c>
    </row>
    <row r="104" spans="1:8" ht="15" customHeight="1" hidden="1">
      <c r="A104" s="21">
        <v>18050300</v>
      </c>
      <c r="B104" s="29" t="s">
        <v>42</v>
      </c>
      <c r="C104" s="32"/>
      <c r="D104" s="32"/>
      <c r="E104" s="18" t="e">
        <f t="shared" si="6"/>
        <v>#DIV/0!</v>
      </c>
      <c r="F104" s="30">
        <f t="shared" si="4"/>
        <v>0</v>
      </c>
      <c r="G104" s="32"/>
      <c r="H104" s="30" t="e">
        <f t="shared" si="5"/>
        <v>#DIV/0!</v>
      </c>
    </row>
    <row r="105" spans="1:8" ht="15" customHeight="1" hidden="1">
      <c r="A105" s="21">
        <v>18050400</v>
      </c>
      <c r="B105" s="29" t="s">
        <v>43</v>
      </c>
      <c r="C105" s="32"/>
      <c r="D105" s="32"/>
      <c r="E105" s="18" t="e">
        <f t="shared" si="6"/>
        <v>#DIV/0!</v>
      </c>
      <c r="F105" s="30">
        <f t="shared" si="4"/>
        <v>0</v>
      </c>
      <c r="G105" s="32"/>
      <c r="H105" s="30" t="e">
        <f t="shared" si="5"/>
        <v>#DIV/0!</v>
      </c>
    </row>
    <row r="106" spans="1:8" ht="13.5">
      <c r="A106" s="21">
        <v>19010000</v>
      </c>
      <c r="B106" s="29" t="s">
        <v>124</v>
      </c>
      <c r="C106" s="32">
        <v>182</v>
      </c>
      <c r="D106" s="32">
        <v>366.14192</v>
      </c>
      <c r="E106" s="18">
        <f t="shared" si="6"/>
        <v>201.17687912087914</v>
      </c>
      <c r="F106" s="30">
        <f>D106-C106</f>
        <v>184.14192000000003</v>
      </c>
      <c r="G106" s="32">
        <v>314.72</v>
      </c>
      <c r="H106" s="30">
        <f>D106/G106*100</f>
        <v>116.33894255210981</v>
      </c>
    </row>
    <row r="107" spans="1:8" ht="33" customHeight="1" hidden="1">
      <c r="A107" s="21">
        <v>19050000</v>
      </c>
      <c r="B107" s="29" t="s">
        <v>87</v>
      </c>
      <c r="C107" s="32"/>
      <c r="D107" s="32"/>
      <c r="E107" s="18" t="e">
        <f t="shared" si="6"/>
        <v>#DIV/0!</v>
      </c>
      <c r="F107" s="30">
        <f t="shared" si="4"/>
        <v>0</v>
      </c>
      <c r="G107" s="32"/>
      <c r="H107" s="30" t="e">
        <f t="shared" si="5"/>
        <v>#DIV/0!</v>
      </c>
    </row>
    <row r="108" spans="1:8" ht="46.5" customHeight="1" hidden="1">
      <c r="A108" s="21">
        <v>19010100</v>
      </c>
      <c r="B108" s="29" t="s">
        <v>44</v>
      </c>
      <c r="C108" s="31"/>
      <c r="D108" s="31"/>
      <c r="E108" s="30" t="e">
        <f>D108/C108*100</f>
        <v>#DIV/0!</v>
      </c>
      <c r="F108" s="30">
        <f>D108-C108</f>
        <v>0</v>
      </c>
      <c r="G108" s="32"/>
      <c r="H108" s="30" t="e">
        <f t="shared" si="5"/>
        <v>#DIV/0!</v>
      </c>
    </row>
    <row r="109" spans="1:8" ht="30.75" customHeight="1" hidden="1">
      <c r="A109" s="21">
        <v>19010200</v>
      </c>
      <c r="B109" s="29" t="s">
        <v>45</v>
      </c>
      <c r="C109" s="31"/>
      <c r="D109" s="31"/>
      <c r="E109" s="30" t="e">
        <f>D109/C109*100</f>
        <v>#DIV/0!</v>
      </c>
      <c r="F109" s="30">
        <f>D109-C109</f>
        <v>0</v>
      </c>
      <c r="G109" s="32"/>
      <c r="H109" s="30" t="e">
        <f t="shared" si="5"/>
        <v>#DIV/0!</v>
      </c>
    </row>
    <row r="110" spans="1:8" ht="78" customHeight="1" hidden="1">
      <c r="A110" s="21">
        <v>19010300</v>
      </c>
      <c r="B110" s="29" t="s">
        <v>46</v>
      </c>
      <c r="C110" s="31"/>
      <c r="D110" s="31"/>
      <c r="E110" s="30" t="e">
        <f>D110/C110*100</f>
        <v>#DIV/0!</v>
      </c>
      <c r="F110" s="30">
        <f>D110-C110</f>
        <v>0</v>
      </c>
      <c r="G110" s="32"/>
      <c r="H110" s="30" t="e">
        <f t="shared" si="5"/>
        <v>#DIV/0!</v>
      </c>
    </row>
    <row r="111" spans="1:8" ht="78" customHeight="1" hidden="1">
      <c r="A111" s="21">
        <v>19010500</v>
      </c>
      <c r="B111" s="29" t="s">
        <v>47</v>
      </c>
      <c r="C111" s="31"/>
      <c r="D111" s="31"/>
      <c r="E111" s="30"/>
      <c r="F111" s="30">
        <f>D111-C111</f>
        <v>0</v>
      </c>
      <c r="G111" s="32"/>
      <c r="H111" s="30" t="e">
        <f t="shared" si="5"/>
        <v>#DIV/0!</v>
      </c>
    </row>
    <row r="112" spans="1:8" ht="62.25" customHeight="1" hidden="1">
      <c r="A112" s="21">
        <v>19050200</v>
      </c>
      <c r="B112" s="29" t="s">
        <v>48</v>
      </c>
      <c r="C112" s="31"/>
      <c r="D112" s="31"/>
      <c r="E112" s="30"/>
      <c r="F112" s="30">
        <f>D112-C112</f>
        <v>0</v>
      </c>
      <c r="G112" s="32"/>
      <c r="H112" s="30" t="e">
        <f t="shared" si="5"/>
        <v>#DIV/0!</v>
      </c>
    </row>
    <row r="113" spans="1:8" ht="18.75" customHeight="1" hidden="1">
      <c r="A113" s="21">
        <v>19050300</v>
      </c>
      <c r="B113" s="29" t="s">
        <v>49</v>
      </c>
      <c r="C113" s="31"/>
      <c r="D113" s="31"/>
      <c r="E113" s="26"/>
      <c r="F113" s="30">
        <f t="shared" si="4"/>
        <v>0</v>
      </c>
      <c r="G113" s="32"/>
      <c r="H113" s="30" t="e">
        <f t="shared" si="5"/>
        <v>#DIV/0!</v>
      </c>
    </row>
    <row r="114" spans="1:8" s="28" customFormat="1" ht="13.5">
      <c r="A114" s="19">
        <v>20000000</v>
      </c>
      <c r="B114" s="27" t="s">
        <v>23</v>
      </c>
      <c r="C114" s="25">
        <f>C115+C118+C120+C119+C117</f>
        <v>35658.805329999996</v>
      </c>
      <c r="D114" s="25">
        <f>D115+D118+D120+D119+D117</f>
        <v>34565.99244999999</v>
      </c>
      <c r="E114" s="26">
        <f aca="true" t="shared" si="7" ref="E114:E124">D114/C114*100</f>
        <v>96.93536317359288</v>
      </c>
      <c r="F114" s="26">
        <f t="shared" si="4"/>
        <v>-1092.812880000005</v>
      </c>
      <c r="G114" s="25">
        <f>G115+G118+G120+G119</f>
        <v>39264.527</v>
      </c>
      <c r="H114" s="26">
        <f t="shared" si="5"/>
        <v>88.03364026262174</v>
      </c>
    </row>
    <row r="115" spans="1:8" ht="60" customHeight="1">
      <c r="A115" s="21">
        <v>24062100</v>
      </c>
      <c r="B115" s="29" t="s">
        <v>129</v>
      </c>
      <c r="C115" s="18">
        <v>0</v>
      </c>
      <c r="D115" s="18">
        <v>25.90871</v>
      </c>
      <c r="E115" s="18">
        <v>0</v>
      </c>
      <c r="F115" s="30">
        <f t="shared" si="4"/>
        <v>25.90871</v>
      </c>
      <c r="G115" s="32">
        <v>9.394</v>
      </c>
      <c r="H115" s="30">
        <f t="shared" si="5"/>
        <v>275.8006174153715</v>
      </c>
    </row>
    <row r="116" spans="1:8" ht="30.75" customHeight="1" hidden="1">
      <c r="A116" s="21">
        <v>24110600</v>
      </c>
      <c r="B116" s="29" t="s">
        <v>62</v>
      </c>
      <c r="C116" s="18"/>
      <c r="D116" s="18"/>
      <c r="E116" s="18" t="e">
        <f t="shared" si="7"/>
        <v>#DIV/0!</v>
      </c>
      <c r="F116" s="30">
        <f t="shared" si="4"/>
        <v>0</v>
      </c>
      <c r="G116" s="32"/>
      <c r="H116" s="30" t="e">
        <f t="shared" si="5"/>
        <v>#DIV/0!</v>
      </c>
    </row>
    <row r="117" spans="1:8" ht="45" customHeight="1">
      <c r="A117" s="21">
        <v>24110700</v>
      </c>
      <c r="B117" s="29" t="s">
        <v>125</v>
      </c>
      <c r="C117" s="18">
        <v>0.001</v>
      </c>
      <c r="D117" s="18">
        <v>0.001</v>
      </c>
      <c r="E117" s="18">
        <f>D117/C117*100</f>
        <v>100</v>
      </c>
      <c r="F117" s="30">
        <f>D117-C117</f>
        <v>0</v>
      </c>
      <c r="G117" s="18">
        <v>0.001</v>
      </c>
      <c r="H117" s="30">
        <f>D117/G117*100</f>
        <v>100</v>
      </c>
    </row>
    <row r="118" spans="1:8" ht="58.5" customHeight="1">
      <c r="A118" s="21">
        <v>24110900</v>
      </c>
      <c r="B118" s="29" t="s">
        <v>69</v>
      </c>
      <c r="C118" s="18">
        <v>0</v>
      </c>
      <c r="D118" s="18">
        <v>7.58234</v>
      </c>
      <c r="E118" s="18">
        <v>0</v>
      </c>
      <c r="F118" s="30">
        <f>D118-C118</f>
        <v>7.58234</v>
      </c>
      <c r="G118" s="32">
        <v>7.776</v>
      </c>
      <c r="H118" s="30">
        <f>D118/G118*100</f>
        <v>97.50951646090536</v>
      </c>
    </row>
    <row r="119" spans="1:8" ht="36" customHeight="1">
      <c r="A119" s="21">
        <v>24170000</v>
      </c>
      <c r="B119" s="29" t="s">
        <v>88</v>
      </c>
      <c r="C119" s="18">
        <v>100</v>
      </c>
      <c r="D119" s="18">
        <v>350.19568</v>
      </c>
      <c r="E119" s="18">
        <f>D119/C119*100</f>
        <v>350.19568</v>
      </c>
      <c r="F119" s="30">
        <v>0</v>
      </c>
      <c r="G119" s="32">
        <v>239.91</v>
      </c>
      <c r="H119" s="30">
        <f>D119/G119*100</f>
        <v>145.9696052686424</v>
      </c>
    </row>
    <row r="120" spans="1:8" ht="16.5" customHeight="1">
      <c r="A120" s="21">
        <v>25000000</v>
      </c>
      <c r="B120" s="29" t="s">
        <v>29</v>
      </c>
      <c r="C120" s="18">
        <v>35558.80433</v>
      </c>
      <c r="D120" s="18">
        <v>34182.30472</v>
      </c>
      <c r="E120" s="30">
        <f t="shared" si="7"/>
        <v>96.12894855174115</v>
      </c>
      <c r="F120" s="30">
        <f t="shared" si="4"/>
        <v>-1376.499609999999</v>
      </c>
      <c r="G120" s="32">
        <v>39007.447</v>
      </c>
      <c r="H120" s="30">
        <f t="shared" si="5"/>
        <v>87.6302023047035</v>
      </c>
    </row>
    <row r="121" spans="1:8" ht="46.5" customHeight="1" hidden="1">
      <c r="A121" s="21">
        <v>25010000</v>
      </c>
      <c r="B121" s="29" t="s">
        <v>30</v>
      </c>
      <c r="C121" s="31"/>
      <c r="D121" s="31"/>
      <c r="E121" s="30" t="e">
        <f t="shared" si="7"/>
        <v>#DIV/0!</v>
      </c>
      <c r="F121" s="30">
        <f t="shared" si="4"/>
        <v>0</v>
      </c>
      <c r="G121" s="32"/>
      <c r="H121" s="30" t="e">
        <f t="shared" si="5"/>
        <v>#DIV/0!</v>
      </c>
    </row>
    <row r="122" spans="1:8" ht="30.75" customHeight="1" hidden="1">
      <c r="A122" s="21">
        <v>25020000</v>
      </c>
      <c r="B122" s="29" t="s">
        <v>50</v>
      </c>
      <c r="C122" s="31"/>
      <c r="D122" s="31"/>
      <c r="E122" s="30" t="e">
        <f t="shared" si="7"/>
        <v>#DIV/0!</v>
      </c>
      <c r="F122" s="30">
        <f t="shared" si="4"/>
        <v>0</v>
      </c>
      <c r="G122" s="32"/>
      <c r="H122" s="30" t="e">
        <f t="shared" si="5"/>
        <v>#DIV/0!</v>
      </c>
    </row>
    <row r="123" spans="1:8" ht="21" customHeight="1">
      <c r="A123" s="19">
        <v>30000000</v>
      </c>
      <c r="B123" s="27" t="s">
        <v>89</v>
      </c>
      <c r="C123" s="25">
        <f>+C124+C125</f>
        <v>800</v>
      </c>
      <c r="D123" s="25">
        <f>+D124+D125</f>
        <v>835.7641100000001</v>
      </c>
      <c r="E123" s="26">
        <f t="shared" si="7"/>
        <v>104.47051375000001</v>
      </c>
      <c r="F123" s="26">
        <f t="shared" si="4"/>
        <v>35.76411000000007</v>
      </c>
      <c r="G123" s="25">
        <f>+G124+G125</f>
        <v>856.1020000000001</v>
      </c>
      <c r="H123" s="26">
        <f t="shared" si="5"/>
        <v>97.62436134946536</v>
      </c>
    </row>
    <row r="124" spans="1:8" ht="27">
      <c r="A124" s="21">
        <v>31030000</v>
      </c>
      <c r="B124" s="29" t="s">
        <v>67</v>
      </c>
      <c r="C124" s="32">
        <v>800</v>
      </c>
      <c r="D124" s="32">
        <v>506.23763</v>
      </c>
      <c r="E124" s="30">
        <f t="shared" si="7"/>
        <v>63.27970375</v>
      </c>
      <c r="F124" s="30">
        <f t="shared" si="4"/>
        <v>-293.76237</v>
      </c>
      <c r="G124" s="32">
        <v>534.86</v>
      </c>
      <c r="H124" s="30">
        <f t="shared" si="5"/>
        <v>94.64862393897468</v>
      </c>
    </row>
    <row r="125" spans="1:8" ht="13.5">
      <c r="A125" s="21">
        <v>33010000</v>
      </c>
      <c r="B125" s="29" t="s">
        <v>71</v>
      </c>
      <c r="C125" s="32">
        <v>0</v>
      </c>
      <c r="D125" s="32">
        <v>329.52648</v>
      </c>
      <c r="E125" s="30">
        <v>0</v>
      </c>
      <c r="F125" s="30">
        <f t="shared" si="4"/>
        <v>329.52648</v>
      </c>
      <c r="G125" s="32">
        <v>321.242</v>
      </c>
      <c r="H125" s="30">
        <f t="shared" si="5"/>
        <v>102.57889068054612</v>
      </c>
    </row>
    <row r="126" spans="1:8" ht="13.5">
      <c r="A126" s="19">
        <v>40000000</v>
      </c>
      <c r="B126" s="33" t="s">
        <v>90</v>
      </c>
      <c r="C126" s="25">
        <f>SUM(C127:C130)</f>
        <v>11826.21</v>
      </c>
      <c r="D126" s="25">
        <f>SUM(D127:D130)</f>
        <v>7739.70024</v>
      </c>
      <c r="E126" s="26">
        <v>0</v>
      </c>
      <c r="F126" s="26">
        <f t="shared" si="4"/>
        <v>-4086.509759999999</v>
      </c>
      <c r="G126" s="25">
        <f>SUM(G127:G130)</f>
        <v>10158.3028</v>
      </c>
      <c r="H126" s="26">
        <f>D126/G126*100</f>
        <v>76.19087944494035</v>
      </c>
    </row>
    <row r="127" spans="1:8" ht="59.25" customHeight="1">
      <c r="A127" s="21">
        <v>41031400</v>
      </c>
      <c r="B127" s="2" t="s">
        <v>103</v>
      </c>
      <c r="C127" s="18">
        <v>11712.05</v>
      </c>
      <c r="D127" s="18">
        <v>7724.70024</v>
      </c>
      <c r="E127" s="30">
        <f>D127/C127*100</f>
        <v>65.95515080622096</v>
      </c>
      <c r="F127" s="30">
        <f t="shared" si="4"/>
        <v>-3987.349759999999</v>
      </c>
      <c r="G127" s="32">
        <v>5193.4</v>
      </c>
      <c r="H127" s="30">
        <f>D127/G127*100</f>
        <v>148.74071398313245</v>
      </c>
    </row>
    <row r="128" spans="1:8" ht="45" customHeight="1">
      <c r="A128" s="21">
        <v>41051600</v>
      </c>
      <c r="B128" s="2" t="s">
        <v>126</v>
      </c>
      <c r="C128" s="30">
        <v>0</v>
      </c>
      <c r="D128" s="30">
        <v>0</v>
      </c>
      <c r="E128" s="30">
        <v>0</v>
      </c>
      <c r="F128" s="30">
        <f>D128-C128</f>
        <v>0</v>
      </c>
      <c r="G128" s="32">
        <v>1543.9938</v>
      </c>
      <c r="H128" s="30">
        <f>D128/G128*100</f>
        <v>0</v>
      </c>
    </row>
    <row r="129" spans="1:8" ht="227.25" customHeight="1">
      <c r="A129" s="21">
        <v>41052900</v>
      </c>
      <c r="B129" s="2" t="s">
        <v>130</v>
      </c>
      <c r="C129" s="30">
        <v>0</v>
      </c>
      <c r="D129" s="30">
        <v>0</v>
      </c>
      <c r="E129" s="30">
        <v>0</v>
      </c>
      <c r="F129" s="30">
        <f t="shared" si="4"/>
        <v>0</v>
      </c>
      <c r="G129" s="30">
        <v>3394.52</v>
      </c>
      <c r="H129" s="30">
        <f>D129/G129*100</f>
        <v>0</v>
      </c>
    </row>
    <row r="130" spans="1:8" ht="17.25" customHeight="1">
      <c r="A130" s="21">
        <v>41053900</v>
      </c>
      <c r="B130" s="2" t="s">
        <v>115</v>
      </c>
      <c r="C130" s="18">
        <v>114.16</v>
      </c>
      <c r="D130" s="18">
        <v>15</v>
      </c>
      <c r="E130" s="30">
        <f>D130/C130*100</f>
        <v>13.139453398738613</v>
      </c>
      <c r="F130" s="30">
        <f>D130-C130</f>
        <v>-99.16</v>
      </c>
      <c r="G130" s="32">
        <v>26.389</v>
      </c>
      <c r="H130" s="30">
        <f>D130/G130*100</f>
        <v>56.84186592898557</v>
      </c>
    </row>
    <row r="131" spans="1:12" ht="13.5">
      <c r="A131" s="34" t="s">
        <v>34</v>
      </c>
      <c r="B131" s="35"/>
      <c r="C131" s="25">
        <f>C98+C114+C123</f>
        <v>36640.805329999996</v>
      </c>
      <c r="D131" s="25">
        <f>D98+D114+D123</f>
        <v>35767.89847999999</v>
      </c>
      <c r="E131" s="26">
        <f>D131/C131*100</f>
        <v>97.61766467156411</v>
      </c>
      <c r="F131" s="26">
        <f t="shared" si="4"/>
        <v>-872.9068500000067</v>
      </c>
      <c r="G131" s="25">
        <f>G98+G114+G124+G125</f>
        <v>40435.349</v>
      </c>
      <c r="H131" s="26">
        <f t="shared" si="5"/>
        <v>88.45700448881989</v>
      </c>
      <c r="L131" s="55"/>
    </row>
    <row r="132" spans="1:8" ht="13.5">
      <c r="A132" s="34" t="s">
        <v>52</v>
      </c>
      <c r="B132" s="35"/>
      <c r="C132" s="25">
        <f>+C131+C126</f>
        <v>48467.015329999995</v>
      </c>
      <c r="D132" s="25">
        <f>+D131+D126</f>
        <v>43507.59871999999</v>
      </c>
      <c r="E132" s="26">
        <f>D132/C132*100</f>
        <v>89.76743961592733</v>
      </c>
      <c r="F132" s="26">
        <f t="shared" si="4"/>
        <v>-4959.4166100000075</v>
      </c>
      <c r="G132" s="25">
        <f>+G131+G126</f>
        <v>50593.6518</v>
      </c>
      <c r="H132" s="26">
        <f t="shared" si="5"/>
        <v>85.99418538117857</v>
      </c>
    </row>
    <row r="133" spans="1:8" ht="30.75" customHeight="1">
      <c r="A133" s="38" t="s">
        <v>53</v>
      </c>
      <c r="B133" s="38"/>
      <c r="C133" s="25">
        <f>C131+C95</f>
        <v>820033.47933</v>
      </c>
      <c r="D133" s="25">
        <f>D131+D95</f>
        <v>857621.8754999998</v>
      </c>
      <c r="E133" s="26">
        <f>D133/C133*100</f>
        <v>104.58376360447028</v>
      </c>
      <c r="F133" s="26">
        <f t="shared" si="4"/>
        <v>37588.39616999985</v>
      </c>
      <c r="G133" s="25">
        <f>G131+G95</f>
        <v>742407.2270000003</v>
      </c>
      <c r="H133" s="26">
        <f t="shared" si="5"/>
        <v>115.51906343444034</v>
      </c>
    </row>
    <row r="134" spans="1:12" ht="30.75" customHeight="1">
      <c r="A134" s="38" t="s">
        <v>54</v>
      </c>
      <c r="B134" s="38"/>
      <c r="C134" s="25">
        <f>C132+C96</f>
        <v>1331652.38443</v>
      </c>
      <c r="D134" s="25">
        <f>D132+D96</f>
        <v>1329509.79466</v>
      </c>
      <c r="E134" s="26">
        <f>D134/C134*100</f>
        <v>99.83910292242541</v>
      </c>
      <c r="F134" s="26">
        <f t="shared" si="4"/>
        <v>-2142.589770000195</v>
      </c>
      <c r="G134" s="25">
        <f>G132+G96</f>
        <v>1363114.2035000003</v>
      </c>
      <c r="H134" s="26">
        <f t="shared" si="5"/>
        <v>97.53473269123629</v>
      </c>
      <c r="L134" s="55"/>
    </row>
    <row r="135" spans="1:6" ht="13.5">
      <c r="A135" s="6"/>
      <c r="B135" s="7"/>
      <c r="C135" s="8"/>
      <c r="D135" s="8"/>
      <c r="E135" s="8"/>
      <c r="F135" s="8"/>
    </row>
  </sheetData>
  <sheetProtection/>
  <mergeCells count="15">
    <mergeCell ref="A133:B133"/>
    <mergeCell ref="A134:B134"/>
    <mergeCell ref="D5:D6"/>
    <mergeCell ref="F5:F6"/>
    <mergeCell ref="F1:H1"/>
    <mergeCell ref="G5:G6"/>
    <mergeCell ref="H5:H6"/>
    <mergeCell ref="A5:A6"/>
    <mergeCell ref="B5:B6"/>
    <mergeCell ref="E5:E6"/>
    <mergeCell ref="C5:C6"/>
    <mergeCell ref="A97:F97"/>
    <mergeCell ref="A95:B95"/>
    <mergeCell ref="A96:B96"/>
    <mergeCell ref="A7:F7"/>
  </mergeCells>
  <printOptions/>
  <pageMargins left="0.35433070866141736" right="0.1968503937007874" top="0.15748031496062992" bottom="0.2755905511811024" header="0.15748031496062992" footer="0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2020-02-21T11:05:00Z</cp:lastPrinted>
  <dcterms:created xsi:type="dcterms:W3CDTF">2012-01-31T07:31:50Z</dcterms:created>
  <dcterms:modified xsi:type="dcterms:W3CDTF">2020-02-21T11:05:12Z</dcterms:modified>
  <cp:category/>
  <cp:version/>
  <cp:contentType/>
  <cp:contentStatus/>
</cp:coreProperties>
</file>