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90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<sst xmlns="http://schemas.openxmlformats.org/spreadsheetml/2006/main" count="135" uniqueCount="129">
  <si>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</si>
  <si>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</si>
  <si>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</si>
  <si>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</si>
  <si>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</si>
  <si>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</si>
  <si>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</si>
  <si>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</si>
  <si>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</si>
  <si>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</si>
  <si>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</si>
  <si>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</si>
  <si>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</si>
  <si>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</si>
  <si>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</si>
  <si>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</si>
  <si>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</si>
  <si>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</si>
  <si>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</si>
  <si>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</si>
  <si>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</si>
  <si>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</si>
  <si>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</si>
  <si>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</si>
  <si>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</si>
  <si>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</si>
  <si>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</si>
  <si>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</si>
  <si>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</si>
  <si>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</si>
  <si>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</si>
  <si>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</si>
  <si>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Інші субвенції</t>
  </si>
  <si>
    <t>Всього</t>
  </si>
  <si>
    <t>Всього без урахування трансфертів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</si>
  <si>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</si>
  <si>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</si>
  <si>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</si>
  <si>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</si>
  <si>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</si>
  <si>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</si>
  <si>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</si>
  <si>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</si>
  <si>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</si>
  <si>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</si>
  <si>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</si>
  <si>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</si>
  <si>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</si>
  <si>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</si>
  <si>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</si>
  <si>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</si>
  <si>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</si>
  <si>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</si>
  <si>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</si>
  <si>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</si>
  <si>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</si>
  <si>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</si>
  <si>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</si>
  <si>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</si>
  <si>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</si>
  <si>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</t>
  </si>
  <si>
    <t>Податок на доходи фізичних осіб на дивіденди та роялті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</si>
  <si>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</si>
  <si>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</si>
  <si>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</si>
  <si>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Відсотки за користування позиками, які надавалися з місцевих бюджетів</t>
  </si>
  <si>
    <t>Плата за розміщення тимчасово вільних коштів місцевих бюджетів </t>
  </si>
  <si>
    <t>Реєстраційний збір за проведення державної реєстрації юр.осіб та фіз.осіб.</t>
  </si>
  <si>
    <t xml:space="preserve">Кошти від реалізації безхазяйного майна </t>
  </si>
  <si>
    <t>Додаткова дотація з Д/б місцевим бюджетам на покращення надання соціальних послуг найуразливішим верствам населення</t>
  </si>
  <si>
    <t>Додаткова дотація з Д/б місцевим бюджетам на оплату праці працівників бюджетних установ</t>
  </si>
  <si>
    <t>Додаткова дотація з Д/б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</si>
  <si>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Інші збори за забруднення навколишнього природного середовища  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</si>
  <si>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</si>
  <si>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</si>
  <si>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</si>
  <si>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</si>
  <si>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</si>
  <si>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</si>
  <si>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</si>
  <si>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</si>
  <si>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</si>
  <si>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</si>
  <si>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</si>
  <si>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тис.грн.</t>
  </si>
  <si>
    <t>Інші додаткові дотації</t>
  </si>
  <si>
    <t>Надходження коштів пайової участі у розвитку інфраструктури населеного пункту</t>
  </si>
  <si>
    <t xml:space="preserve">Доходи від операцій з капіталом </t>
  </si>
  <si>
    <t>Кошти від продажу землі  </t>
  </si>
  <si>
    <t xml:space="preserve"> 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</si>
  <si>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</si>
  <si>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</si>
  <si>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</si>
  <si>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адміністративних послуг</t>
  </si>
  <si>
    <t>Факт виконання за І квартал 2018 року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</si>
  <si>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</si>
  <si>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</si>
  <si>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</si>
  <si>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</si>
  <si>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</si>
  <si>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</si>
  <si>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</si>
  <si>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</si>
  <si>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</si>
  <si>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Факт виконання за І квартал 2019 року</t>
  </si>
  <si>
    <t>План на І квартал 2019 року з урахуванням внесених змін</t>
  </si>
  <si>
    <t>% виконання до 2018 року</t>
  </si>
  <si>
    <t>Податок та збір на доходи фізичних осіб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</si>
  <si>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</si>
  <si>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</si>
  <si>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</si>
  <si>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</si>
  <si>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</si>
  <si>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</si>
  <si>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</si>
  <si>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</si>
  <si>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</si>
  <si>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Концесійні платежі щодо об'єктів комунальної власності (крім тих, які мають цільове спрямування згідно із законом) 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</si>
  <si>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</si>
  <si>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</si>
  <si>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</si>
  <si>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</si>
  <si>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</si>
  <si>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</si>
  <si>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 від відчуження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</si>
  <si>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</si>
  <si>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r>
      <t xml:space="preserve">Додаток  до рішення виконкому від </t>
    </r>
    <r>
      <rPr>
        <u val="single"/>
        <sz val="12"/>
        <rFont val="Times New Roman"/>
        <family val="1"/>
      </rPr>
      <t>"     " _______</t>
    </r>
    <r>
      <rPr>
        <sz val="12"/>
        <rFont val="Times New Roman"/>
        <family val="1"/>
      </rPr>
      <t xml:space="preserve"> 2019 р. №</t>
    </r>
  </si>
  <si>
    <t>Керуючий справами</t>
  </si>
  <si>
    <t>Ю.А. Журба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</si>
</sst>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0.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80" fontId="8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wrapText="1"/>
    </xf>
    <xf numFmtId="180" fontId="12" fillId="0" borderId="0" xfId="0" applyNumberFormat="1" applyFont="1" applyFill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82" fontId="3" fillId="33" borderId="10" xfId="0" applyNumberFormat="1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82" fontId="3" fillId="34" borderId="10" xfId="0" applyNumberFormat="1" applyFont="1" applyFill="1" applyBorder="1" applyAlignment="1">
      <alignment horizontal="center"/>
    </xf>
    <xf numFmtId="182" fontId="2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 wrapText="1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0" fontId="11" fillId="0" borderId="15" xfId="0" applyNumberFormat="1" applyFont="1" applyFill="1" applyBorder="1" applyAlignment="1">
      <alignment horizontal="center" vertical="center" wrapText="1"/>
    </xf>
    <xf numFmtId="180" fontId="11" fillId="0" borderId="16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="124" zoomScaleNormal="124" zoomScalePageLayoutView="0" workbookViewId="0" topLeftCell="A133">
      <selection activeCell="E143" sqref="E143"/>
    </sheetView>
  </sheetViews>
  <sheetFormatPr defaultColWidth="9.140625" defaultRowHeight="15"/>
  <cols>
    <col min="1" max="1" width="11.28125" style="1" customWidth="1"/>
    <col min="2" max="2" width="40.421875" style="4" customWidth="1"/>
    <col min="3" max="3" width="11.8515625" style="2" customWidth="1"/>
    <col min="4" max="4" width="10.421875" style="2" customWidth="1"/>
    <col min="5" max="5" width="10.28125" style="2" customWidth="1"/>
    <col min="6" max="6" width="11.00390625" style="2" customWidth="1"/>
    <col min="7" max="7" width="10.421875" style="8" customWidth="1"/>
    <col min="8" max="8" width="9.421875" style="8" customWidth="1"/>
    <col min="9" max="16384" width="9.140625" style="1" customWidth="1"/>
  </cols>
  <sheetData>
    <row r="1" spans="1:6" ht="50.25" customHeight="1">
      <c r="A1" s="12"/>
      <c r="B1" s="13"/>
      <c r="C1" s="8"/>
      <c r="D1" s="45" t="s">
        <v>126</v>
      </c>
      <c r="E1" s="45"/>
      <c r="F1" s="45"/>
    </row>
    <row r="2" spans="1:9" ht="15" customHeight="1" hidden="1">
      <c r="A2" s="14"/>
      <c r="B2" s="15"/>
      <c r="C2" s="9"/>
      <c r="D2" s="9"/>
      <c r="E2" s="9"/>
      <c r="F2" s="9"/>
      <c r="G2" s="9"/>
      <c r="H2" s="9"/>
      <c r="I2" s="3"/>
    </row>
    <row r="3" spans="1:9" ht="15" customHeight="1" hidden="1">
      <c r="A3" s="16"/>
      <c r="B3" s="16"/>
      <c r="C3" s="14"/>
      <c r="D3" s="9"/>
      <c r="E3" s="9"/>
      <c r="F3" s="9"/>
      <c r="G3" s="9"/>
      <c r="H3" s="9"/>
      <c r="I3" s="5"/>
    </row>
    <row r="4" spans="1:8" ht="15.75">
      <c r="A4" s="12"/>
      <c r="B4" s="13"/>
      <c r="C4" s="8"/>
      <c r="D4" s="8"/>
      <c r="E4" s="8"/>
      <c r="F4" s="8"/>
      <c r="H4" s="18" t="s">
        <v>84</v>
      </c>
    </row>
    <row r="5" spans="1:8" ht="15" customHeight="1">
      <c r="A5" s="53" t="s">
        <v>0</v>
      </c>
      <c r="B5" s="55" t="s">
        <v>1</v>
      </c>
      <c r="C5" s="48" t="s">
        <v>105</v>
      </c>
      <c r="D5" s="50" t="s">
        <v>104</v>
      </c>
      <c r="E5" s="47" t="s">
        <v>3</v>
      </c>
      <c r="F5" s="47" t="s">
        <v>2</v>
      </c>
      <c r="G5" s="50" t="s">
        <v>94</v>
      </c>
      <c r="H5" s="52" t="s">
        <v>106</v>
      </c>
    </row>
    <row r="6" spans="1:8" ht="93" customHeight="1">
      <c r="A6" s="54"/>
      <c r="B6" s="56"/>
      <c r="C6" s="49"/>
      <c r="D6" s="51"/>
      <c r="E6" s="47"/>
      <c r="F6" s="47"/>
      <c r="G6" s="51"/>
      <c r="H6" s="52"/>
    </row>
    <row r="7" spans="1:8" ht="21" customHeight="1">
      <c r="A7" s="46" t="s">
        <v>89</v>
      </c>
      <c r="B7" s="46"/>
      <c r="C7" s="46"/>
      <c r="D7" s="46"/>
      <c r="E7" s="46"/>
      <c r="F7" s="46"/>
      <c r="G7" s="10"/>
      <c r="H7" s="6"/>
    </row>
    <row r="8" spans="1:8" ht="15.75">
      <c r="A8" s="31">
        <v>10000000</v>
      </c>
      <c r="B8" s="32" t="s">
        <v>4</v>
      </c>
      <c r="C8" s="26">
        <f>SUM(C10:C50)</f>
        <v>167227.145</v>
      </c>
      <c r="D8" s="26">
        <f>SUM(D10:D50)</f>
        <v>187726.907</v>
      </c>
      <c r="E8" s="26">
        <f>D8/C8*100</f>
        <v>112.25863301080696</v>
      </c>
      <c r="F8" s="26">
        <f>D8-C8</f>
        <v>20499.762000000017</v>
      </c>
      <c r="G8" s="26">
        <f>SUM(G10:G50)</f>
        <v>160288.20000000004</v>
      </c>
      <c r="H8" s="26">
        <f>D8/G8*100</f>
        <v>117.11835743367259</v>
      </c>
    </row>
    <row r="9" spans="1:8" ht="46.5" customHeight="1" hidden="1">
      <c r="A9" s="33">
        <v>11000000</v>
      </c>
      <c r="B9" s="34" t="s">
        <v>5</v>
      </c>
      <c r="C9" s="22"/>
      <c r="D9" s="22"/>
      <c r="E9" s="27" t="e">
        <f>D9/C9*100</f>
        <v>#DIV/0!</v>
      </c>
      <c r="F9" s="27">
        <f aca="true" t="shared" si="0" ref="F9:F98">D9-C9</f>
        <v>0</v>
      </c>
      <c r="G9" s="27"/>
      <c r="H9" s="27" t="e">
        <f aca="true" t="shared" si="1" ref="H9:H88">D9/G9*100</f>
        <v>#DIV/0!</v>
      </c>
    </row>
    <row r="10" spans="1:8" ht="30.75" customHeight="1">
      <c r="A10" s="33">
        <v>11010000</v>
      </c>
      <c r="B10" s="34" t="s">
        <v>107</v>
      </c>
      <c r="C10" s="27">
        <v>128235.353</v>
      </c>
      <c r="D10" s="27">
        <v>137761.6</v>
      </c>
      <c r="E10" s="27">
        <f>D10/C10*100</f>
        <v>107.42872131369265</v>
      </c>
      <c r="F10" s="27">
        <f t="shared" si="0"/>
        <v>9526.247000000003</v>
      </c>
      <c r="G10" s="27">
        <v>117637.1</v>
      </c>
      <c r="H10" s="27">
        <f t="shared" si="1"/>
        <v>117.1072731306705</v>
      </c>
    </row>
    <row r="11" spans="1:8" ht="30.75" customHeight="1" hidden="1">
      <c r="A11" s="33">
        <v>11010100</v>
      </c>
      <c r="B11" s="34" t="s">
        <v>6</v>
      </c>
      <c r="C11" s="22"/>
      <c r="D11" s="22"/>
      <c r="E11" s="27" t="e">
        <f>D11/C11*100</f>
        <v>#DIV/0!</v>
      </c>
      <c r="F11" s="27">
        <f t="shared" si="0"/>
        <v>0</v>
      </c>
      <c r="G11" s="27"/>
      <c r="H11" s="27" t="e">
        <f t="shared" si="1"/>
        <v>#DIV/0!</v>
      </c>
    </row>
    <row r="12" spans="1:8" ht="46.5" customHeight="1" hidden="1">
      <c r="A12" s="33">
        <v>11010200</v>
      </c>
      <c r="B12" s="34" t="s">
        <v>7</v>
      </c>
      <c r="C12" s="22"/>
      <c r="D12" s="22"/>
      <c r="E12" s="27" t="e">
        <f>D12/C12*100</f>
        <v>#DIV/0!</v>
      </c>
      <c r="F12" s="27">
        <f t="shared" si="0"/>
        <v>0</v>
      </c>
      <c r="G12" s="27"/>
      <c r="H12" s="27" t="e">
        <f t="shared" si="1"/>
        <v>#DIV/0!</v>
      </c>
    </row>
    <row r="13" spans="1:8" ht="15" customHeight="1" hidden="1">
      <c r="A13" s="35">
        <v>11010300</v>
      </c>
      <c r="B13" s="35" t="s">
        <v>61</v>
      </c>
      <c r="C13" s="22"/>
      <c r="D13" s="22"/>
      <c r="E13" s="27"/>
      <c r="F13" s="27"/>
      <c r="G13" s="27"/>
      <c r="H13" s="27" t="e">
        <f t="shared" si="1"/>
        <v>#DIV/0!</v>
      </c>
    </row>
    <row r="14" spans="1:8" ht="62.25" customHeight="1" hidden="1">
      <c r="A14" s="33">
        <v>11010400</v>
      </c>
      <c r="B14" s="34" t="s">
        <v>8</v>
      </c>
      <c r="C14" s="22"/>
      <c r="D14" s="22"/>
      <c r="E14" s="27" t="e">
        <f>D14/C14*100</f>
        <v>#DIV/0!</v>
      </c>
      <c r="F14" s="27">
        <f t="shared" si="0"/>
        <v>0</v>
      </c>
      <c r="G14" s="27"/>
      <c r="H14" s="27" t="e">
        <f t="shared" si="1"/>
        <v>#DIV/0!</v>
      </c>
    </row>
    <row r="15" spans="1:8" ht="46.5" customHeight="1" hidden="1">
      <c r="A15" s="33">
        <v>11010500</v>
      </c>
      <c r="B15" s="34" t="s">
        <v>55</v>
      </c>
      <c r="C15" s="22"/>
      <c r="D15" s="22"/>
      <c r="E15" s="27" t="e">
        <f>D15/C15*100</f>
        <v>#DIV/0!</v>
      </c>
      <c r="F15" s="27">
        <f t="shared" si="0"/>
        <v>0</v>
      </c>
      <c r="G15" s="27"/>
      <c r="H15" s="27" t="e">
        <f t="shared" si="1"/>
        <v>#DIV/0!</v>
      </c>
    </row>
    <row r="16" spans="1:8" ht="62.25" customHeight="1" hidden="1">
      <c r="A16" s="33">
        <v>11010600</v>
      </c>
      <c r="B16" s="34" t="s">
        <v>56</v>
      </c>
      <c r="C16" s="22"/>
      <c r="D16" s="22"/>
      <c r="E16" s="27"/>
      <c r="F16" s="27">
        <f t="shared" si="0"/>
        <v>0</v>
      </c>
      <c r="G16" s="27"/>
      <c r="H16" s="27" t="e">
        <f t="shared" si="1"/>
        <v>#DIV/0!</v>
      </c>
    </row>
    <row r="17" spans="1:8" ht="47.25">
      <c r="A17" s="33">
        <v>11020200</v>
      </c>
      <c r="B17" s="34" t="s">
        <v>9</v>
      </c>
      <c r="C17" s="27">
        <v>3400</v>
      </c>
      <c r="D17" s="27">
        <v>1451.96</v>
      </c>
      <c r="E17" s="27">
        <f>D17/C17*100</f>
        <v>42.70470588235295</v>
      </c>
      <c r="F17" s="27">
        <f t="shared" si="0"/>
        <v>-1948.04</v>
      </c>
      <c r="G17" s="27">
        <v>3663.3</v>
      </c>
      <c r="H17" s="27">
        <f t="shared" si="1"/>
        <v>39.63530150410832</v>
      </c>
    </row>
    <row r="18" spans="1:8" ht="15.75" hidden="1">
      <c r="A18" s="33"/>
      <c r="B18" s="34"/>
      <c r="C18" s="27"/>
      <c r="D18" s="27"/>
      <c r="E18" s="27" t="e">
        <f>D18/C18*100</f>
        <v>#DIV/0!</v>
      </c>
      <c r="F18" s="27">
        <f t="shared" si="0"/>
        <v>0</v>
      </c>
      <c r="G18" s="27"/>
      <c r="H18" s="27" t="e">
        <f t="shared" si="1"/>
        <v>#DIV/0!</v>
      </c>
    </row>
    <row r="19" spans="1:8" ht="28.5" customHeight="1">
      <c r="A19" s="33">
        <v>13000000</v>
      </c>
      <c r="B19" s="34" t="s">
        <v>115</v>
      </c>
      <c r="C19" s="42">
        <v>0</v>
      </c>
      <c r="D19" s="28">
        <v>13.8</v>
      </c>
      <c r="E19" s="27">
        <v>0</v>
      </c>
      <c r="F19" s="27">
        <f t="shared" si="0"/>
        <v>13.8</v>
      </c>
      <c r="G19" s="28">
        <v>0</v>
      </c>
      <c r="H19" s="27">
        <v>0</v>
      </c>
    </row>
    <row r="20" spans="1:8" ht="31.5">
      <c r="A20" s="33">
        <v>14020000</v>
      </c>
      <c r="B20" s="34" t="s">
        <v>90</v>
      </c>
      <c r="C20" s="27">
        <v>949.998</v>
      </c>
      <c r="D20" s="28">
        <v>0</v>
      </c>
      <c r="E20" s="27">
        <f aca="true" t="shared" si="2" ref="E20:E30">D20/C20*100</f>
        <v>0</v>
      </c>
      <c r="F20" s="27">
        <f t="shared" si="0"/>
        <v>-949.998</v>
      </c>
      <c r="G20" s="28">
        <v>951.7</v>
      </c>
      <c r="H20" s="27">
        <f t="shared" si="1"/>
        <v>0</v>
      </c>
    </row>
    <row r="21" spans="1:8" ht="47.25">
      <c r="A21" s="33">
        <v>14030000</v>
      </c>
      <c r="B21" s="34" t="s">
        <v>91</v>
      </c>
      <c r="C21" s="27">
        <v>3924.999</v>
      </c>
      <c r="D21" s="27">
        <v>0</v>
      </c>
      <c r="E21" s="27">
        <f t="shared" si="2"/>
        <v>0</v>
      </c>
      <c r="F21" s="27">
        <f t="shared" si="0"/>
        <v>-3924.999</v>
      </c>
      <c r="G21" s="27">
        <v>3103.3</v>
      </c>
      <c r="H21" s="27">
        <f t="shared" si="1"/>
        <v>0</v>
      </c>
    </row>
    <row r="22" spans="1:8" ht="47.25">
      <c r="A22" s="33">
        <v>14040000</v>
      </c>
      <c r="B22" s="34" t="s">
        <v>73</v>
      </c>
      <c r="C22" s="27">
        <v>6887</v>
      </c>
      <c r="D22" s="27">
        <v>6781.09</v>
      </c>
      <c r="E22" s="27">
        <f t="shared" si="2"/>
        <v>98.46217511253086</v>
      </c>
      <c r="F22" s="27">
        <f>D22-C22</f>
        <v>-105.90999999999985</v>
      </c>
      <c r="G22" s="27">
        <v>6768.8</v>
      </c>
      <c r="H22" s="27">
        <f t="shared" si="1"/>
        <v>100.18156837253281</v>
      </c>
    </row>
    <row r="23" spans="1:8" ht="78.75">
      <c r="A23" s="33">
        <v>18010100</v>
      </c>
      <c r="B23" s="34" t="s">
        <v>74</v>
      </c>
      <c r="C23" s="27">
        <v>150</v>
      </c>
      <c r="D23" s="27">
        <v>77.32</v>
      </c>
      <c r="E23" s="27">
        <f t="shared" si="2"/>
        <v>51.54666666666666</v>
      </c>
      <c r="F23" s="27">
        <f t="shared" si="0"/>
        <v>-72.68</v>
      </c>
      <c r="G23" s="27">
        <v>44.5</v>
      </c>
      <c r="H23" s="27">
        <f t="shared" si="1"/>
        <v>173.75280898876403</v>
      </c>
    </row>
    <row r="24" spans="1:8" ht="63">
      <c r="A24" s="33">
        <v>18010200</v>
      </c>
      <c r="B24" s="34" t="s">
        <v>75</v>
      </c>
      <c r="C24" s="27">
        <v>18.739</v>
      </c>
      <c r="D24" s="27">
        <v>37.768</v>
      </c>
      <c r="E24" s="27">
        <f t="shared" si="2"/>
        <v>201.54757457708521</v>
      </c>
      <c r="F24" s="27">
        <f t="shared" si="0"/>
        <v>19.029</v>
      </c>
      <c r="G24" s="27">
        <v>16.7</v>
      </c>
      <c r="H24" s="27">
        <f t="shared" si="1"/>
        <v>226.15568862275452</v>
      </c>
    </row>
    <row r="25" spans="1:8" ht="63">
      <c r="A25" s="33">
        <v>18010300</v>
      </c>
      <c r="B25" s="34" t="s">
        <v>76</v>
      </c>
      <c r="C25" s="27">
        <v>40.606</v>
      </c>
      <c r="D25" s="27">
        <v>204.63</v>
      </c>
      <c r="E25" s="27">
        <f t="shared" si="2"/>
        <v>503.940304388514</v>
      </c>
      <c r="F25" s="27">
        <f>D25-C25</f>
        <v>164.024</v>
      </c>
      <c r="G25" s="27">
        <v>210.3</v>
      </c>
      <c r="H25" s="27">
        <f t="shared" si="1"/>
        <v>97.30385164051356</v>
      </c>
    </row>
    <row r="26" spans="1:9" ht="78.75">
      <c r="A26" s="33">
        <v>18010400</v>
      </c>
      <c r="B26" s="34" t="s">
        <v>77</v>
      </c>
      <c r="C26" s="27">
        <v>1470</v>
      </c>
      <c r="D26" s="27">
        <v>2876.788</v>
      </c>
      <c r="E26" s="27">
        <f t="shared" si="2"/>
        <v>195.69986394557824</v>
      </c>
      <c r="F26" s="27">
        <f>D26-C26</f>
        <v>1406.788</v>
      </c>
      <c r="G26" s="27">
        <v>2493.3</v>
      </c>
      <c r="H26" s="27">
        <f t="shared" si="1"/>
        <v>115.38074038422972</v>
      </c>
      <c r="I26" s="7"/>
    </row>
    <row r="27" spans="1:8" ht="15" customHeight="1">
      <c r="A27" s="33">
        <v>18010500</v>
      </c>
      <c r="B27" s="33" t="s">
        <v>78</v>
      </c>
      <c r="C27" s="27">
        <v>2400</v>
      </c>
      <c r="D27" s="27">
        <v>13341.83</v>
      </c>
      <c r="E27" s="27">
        <f t="shared" si="2"/>
        <v>555.9095833333333</v>
      </c>
      <c r="F27" s="27">
        <f t="shared" si="0"/>
        <v>10941.83</v>
      </c>
      <c r="G27" s="27">
        <v>6878.2</v>
      </c>
      <c r="H27" s="27">
        <f t="shared" si="1"/>
        <v>193.972696344974</v>
      </c>
    </row>
    <row r="28" spans="1:8" ht="15" customHeight="1">
      <c r="A28" s="33">
        <v>18010600</v>
      </c>
      <c r="B28" s="33" t="s">
        <v>79</v>
      </c>
      <c r="C28" s="27">
        <v>3300</v>
      </c>
      <c r="D28" s="27">
        <v>4332.32</v>
      </c>
      <c r="E28" s="27">
        <f t="shared" si="2"/>
        <v>131.2824242424242</v>
      </c>
      <c r="F28" s="27">
        <f t="shared" si="0"/>
        <v>1032.3199999999997</v>
      </c>
      <c r="G28" s="27">
        <v>3408.2</v>
      </c>
      <c r="H28" s="27">
        <f t="shared" si="1"/>
        <v>127.11460595035501</v>
      </c>
    </row>
    <row r="29" spans="1:8" ht="15" customHeight="1">
      <c r="A29" s="33">
        <v>18010700</v>
      </c>
      <c r="B29" s="34" t="s">
        <v>80</v>
      </c>
      <c r="C29" s="27">
        <v>98.289</v>
      </c>
      <c r="D29" s="27">
        <v>316.63</v>
      </c>
      <c r="E29" s="27">
        <f t="shared" si="2"/>
        <v>322.1418470022078</v>
      </c>
      <c r="F29" s="27">
        <f t="shared" si="0"/>
        <v>218.341</v>
      </c>
      <c r="G29" s="27">
        <v>152.4</v>
      </c>
      <c r="H29" s="27">
        <f t="shared" si="1"/>
        <v>207.76246719160105</v>
      </c>
    </row>
    <row r="30" spans="1:8" ht="15" customHeight="1">
      <c r="A30" s="33">
        <v>18010900</v>
      </c>
      <c r="B30" s="34" t="s">
        <v>81</v>
      </c>
      <c r="C30" s="27">
        <v>1167.485</v>
      </c>
      <c r="D30" s="27">
        <v>1341.956</v>
      </c>
      <c r="E30" s="27">
        <f t="shared" si="2"/>
        <v>114.94417487162576</v>
      </c>
      <c r="F30" s="27">
        <f t="shared" si="0"/>
        <v>174.471</v>
      </c>
      <c r="G30" s="27">
        <v>1227.7</v>
      </c>
      <c r="H30" s="27">
        <f t="shared" si="1"/>
        <v>109.3065081045858</v>
      </c>
    </row>
    <row r="31" spans="1:8" ht="15" customHeight="1">
      <c r="A31" s="33">
        <v>18011000</v>
      </c>
      <c r="B31" s="34" t="s">
        <v>82</v>
      </c>
      <c r="C31" s="27">
        <v>0</v>
      </c>
      <c r="D31" s="27">
        <v>52.086</v>
      </c>
      <c r="E31" s="27">
        <v>0</v>
      </c>
      <c r="F31" s="27">
        <f>D31-C31</f>
        <v>52.086</v>
      </c>
      <c r="G31" s="27">
        <v>12.5</v>
      </c>
      <c r="H31" s="27">
        <f t="shared" si="1"/>
        <v>416.688</v>
      </c>
    </row>
    <row r="32" spans="1:8" ht="31.5">
      <c r="A32" s="33">
        <v>18011100</v>
      </c>
      <c r="B32" s="34" t="s">
        <v>83</v>
      </c>
      <c r="C32" s="27">
        <v>43.7</v>
      </c>
      <c r="D32" s="27">
        <v>217.719</v>
      </c>
      <c r="E32" s="27">
        <f>D32/C32*100</f>
        <v>498.2128146453089</v>
      </c>
      <c r="F32" s="27">
        <f>D32-C32</f>
        <v>174.019</v>
      </c>
      <c r="G32" s="27">
        <v>36.1</v>
      </c>
      <c r="H32" s="27">
        <f t="shared" si="1"/>
        <v>603.0997229916898</v>
      </c>
    </row>
    <row r="33" spans="1:8" ht="15.75">
      <c r="A33" s="33">
        <v>18030000</v>
      </c>
      <c r="B33" s="34" t="s">
        <v>57</v>
      </c>
      <c r="C33" s="27">
        <v>24</v>
      </c>
      <c r="D33" s="27">
        <v>52.8</v>
      </c>
      <c r="E33" s="27">
        <f>D33/C33*100</f>
        <v>219.99999999999997</v>
      </c>
      <c r="F33" s="27">
        <f>D33-C33</f>
        <v>28.799999999999997</v>
      </c>
      <c r="G33" s="27">
        <v>30.3</v>
      </c>
      <c r="H33" s="27">
        <f t="shared" si="1"/>
        <v>174.25742574257424</v>
      </c>
    </row>
    <row r="34" spans="1:8" ht="30.75" customHeight="1" hidden="1">
      <c r="A34" s="33">
        <v>18030100</v>
      </c>
      <c r="B34" s="34" t="s">
        <v>58</v>
      </c>
      <c r="C34" s="27"/>
      <c r="D34" s="27"/>
      <c r="E34" s="27"/>
      <c r="F34" s="27">
        <f t="shared" si="0"/>
        <v>0</v>
      </c>
      <c r="G34" s="27"/>
      <c r="H34" s="27" t="e">
        <f t="shared" si="1"/>
        <v>#DIV/0!</v>
      </c>
    </row>
    <row r="35" spans="1:8" ht="30.75" customHeight="1" hidden="1">
      <c r="A35" s="33">
        <v>18030200</v>
      </c>
      <c r="B35" s="34" t="s">
        <v>59</v>
      </c>
      <c r="C35" s="27"/>
      <c r="D35" s="27"/>
      <c r="E35" s="27"/>
      <c r="F35" s="27">
        <f t="shared" si="0"/>
        <v>0</v>
      </c>
      <c r="G35" s="27"/>
      <c r="H35" s="27" t="e">
        <f t="shared" si="1"/>
        <v>#DIV/0!</v>
      </c>
    </row>
    <row r="36" spans="1:8" ht="46.5" customHeight="1" hidden="1">
      <c r="A36" s="33">
        <v>18040100</v>
      </c>
      <c r="B36" s="34" t="s">
        <v>11</v>
      </c>
      <c r="C36" s="27"/>
      <c r="D36" s="27"/>
      <c r="E36" s="27" t="e">
        <f aca="true" t="shared" si="3" ref="E36:E47">D36/C36*100</f>
        <v>#DIV/0!</v>
      </c>
      <c r="F36" s="27">
        <f t="shared" si="0"/>
        <v>0</v>
      </c>
      <c r="G36" s="27"/>
      <c r="H36" s="27" t="e">
        <f t="shared" si="1"/>
        <v>#DIV/0!</v>
      </c>
    </row>
    <row r="37" spans="1:8" ht="46.5" customHeight="1" hidden="1">
      <c r="A37" s="33">
        <v>18040200</v>
      </c>
      <c r="B37" s="34" t="s">
        <v>12</v>
      </c>
      <c r="C37" s="27"/>
      <c r="D37" s="27"/>
      <c r="E37" s="27" t="e">
        <f t="shared" si="3"/>
        <v>#DIV/0!</v>
      </c>
      <c r="F37" s="27">
        <f t="shared" si="0"/>
        <v>0</v>
      </c>
      <c r="G37" s="27"/>
      <c r="H37" s="27" t="e">
        <f t="shared" si="1"/>
        <v>#DIV/0!</v>
      </c>
    </row>
    <row r="38" spans="1:8" ht="46.5" customHeight="1" hidden="1">
      <c r="A38" s="33">
        <v>18040500</v>
      </c>
      <c r="B38" s="34" t="s">
        <v>13</v>
      </c>
      <c r="C38" s="27"/>
      <c r="D38" s="27"/>
      <c r="E38" s="27" t="e">
        <f t="shared" si="3"/>
        <v>#DIV/0!</v>
      </c>
      <c r="F38" s="27">
        <f t="shared" si="0"/>
        <v>0</v>
      </c>
      <c r="G38" s="27"/>
      <c r="H38" s="27" t="e">
        <f t="shared" si="1"/>
        <v>#DIV/0!</v>
      </c>
    </row>
    <row r="39" spans="1:8" ht="46.5" customHeight="1" hidden="1">
      <c r="A39" s="33">
        <v>18040600</v>
      </c>
      <c r="B39" s="34" t="s">
        <v>14</v>
      </c>
      <c r="C39" s="27"/>
      <c r="D39" s="27"/>
      <c r="E39" s="27" t="e">
        <f t="shared" si="3"/>
        <v>#DIV/0!</v>
      </c>
      <c r="F39" s="27">
        <f t="shared" si="0"/>
        <v>0</v>
      </c>
      <c r="G39" s="27"/>
      <c r="H39" s="27" t="e">
        <f t="shared" si="1"/>
        <v>#DIV/0!</v>
      </c>
    </row>
    <row r="40" spans="1:8" ht="46.5" customHeight="1" hidden="1">
      <c r="A40" s="33">
        <v>18040700</v>
      </c>
      <c r="B40" s="34" t="s">
        <v>15</v>
      </c>
      <c r="C40" s="27"/>
      <c r="D40" s="27"/>
      <c r="E40" s="27" t="e">
        <f t="shared" si="3"/>
        <v>#DIV/0!</v>
      </c>
      <c r="F40" s="27">
        <f t="shared" si="0"/>
        <v>0</v>
      </c>
      <c r="G40" s="27"/>
      <c r="H40" s="27" t="e">
        <f t="shared" si="1"/>
        <v>#DIV/0!</v>
      </c>
    </row>
    <row r="41" spans="1:8" ht="46.5" customHeight="1" hidden="1">
      <c r="A41" s="33">
        <v>18040800</v>
      </c>
      <c r="B41" s="34" t="s">
        <v>16</v>
      </c>
      <c r="C41" s="27"/>
      <c r="D41" s="27"/>
      <c r="E41" s="27" t="e">
        <f t="shared" si="3"/>
        <v>#DIV/0!</v>
      </c>
      <c r="F41" s="27">
        <f t="shared" si="0"/>
        <v>0</v>
      </c>
      <c r="G41" s="27"/>
      <c r="H41" s="27" t="e">
        <f t="shared" si="1"/>
        <v>#DIV/0!</v>
      </c>
    </row>
    <row r="42" spans="1:8" ht="46.5" customHeight="1" hidden="1">
      <c r="A42" s="33">
        <v>18040900</v>
      </c>
      <c r="B42" s="34" t="s">
        <v>17</v>
      </c>
      <c r="C42" s="27"/>
      <c r="D42" s="27"/>
      <c r="E42" s="27" t="e">
        <f t="shared" si="3"/>
        <v>#DIV/0!</v>
      </c>
      <c r="F42" s="27">
        <f t="shared" si="0"/>
        <v>0</v>
      </c>
      <c r="G42" s="27"/>
      <c r="H42" s="27" t="e">
        <f t="shared" si="1"/>
        <v>#DIV/0!</v>
      </c>
    </row>
    <row r="43" spans="1:8" ht="46.5" customHeight="1" hidden="1">
      <c r="A43" s="33">
        <v>18041000</v>
      </c>
      <c r="B43" s="34" t="s">
        <v>18</v>
      </c>
      <c r="C43" s="27"/>
      <c r="D43" s="27"/>
      <c r="E43" s="27" t="e">
        <f t="shared" si="3"/>
        <v>#DIV/0!</v>
      </c>
      <c r="F43" s="27">
        <f t="shared" si="0"/>
        <v>0</v>
      </c>
      <c r="G43" s="27"/>
      <c r="H43" s="27" t="e">
        <f t="shared" si="1"/>
        <v>#DIV/0!</v>
      </c>
    </row>
    <row r="44" spans="1:8" ht="46.5" customHeight="1" hidden="1">
      <c r="A44" s="33">
        <v>18041300</v>
      </c>
      <c r="B44" s="34" t="s">
        <v>19</v>
      </c>
      <c r="C44" s="27"/>
      <c r="D44" s="27"/>
      <c r="E44" s="27" t="e">
        <f t="shared" si="3"/>
        <v>#DIV/0!</v>
      </c>
      <c r="F44" s="27">
        <f t="shared" si="0"/>
        <v>0</v>
      </c>
      <c r="G44" s="27"/>
      <c r="H44" s="27" t="e">
        <f t="shared" si="1"/>
        <v>#DIV/0!</v>
      </c>
    </row>
    <row r="45" spans="1:8" ht="46.5" customHeight="1" hidden="1">
      <c r="A45" s="33">
        <v>18041400</v>
      </c>
      <c r="B45" s="34" t="s">
        <v>20</v>
      </c>
      <c r="C45" s="27"/>
      <c r="D45" s="27"/>
      <c r="E45" s="27" t="e">
        <f t="shared" si="3"/>
        <v>#DIV/0!</v>
      </c>
      <c r="F45" s="27">
        <f t="shared" si="0"/>
        <v>0</v>
      </c>
      <c r="G45" s="27"/>
      <c r="H45" s="27" t="e">
        <f t="shared" si="1"/>
        <v>#DIV/0!</v>
      </c>
    </row>
    <row r="46" spans="1:8" ht="30.75" customHeight="1" hidden="1">
      <c r="A46" s="33">
        <v>18041700</v>
      </c>
      <c r="B46" s="34" t="s">
        <v>21</v>
      </c>
      <c r="C46" s="27"/>
      <c r="D46" s="27"/>
      <c r="E46" s="27" t="e">
        <f t="shared" si="3"/>
        <v>#DIV/0!</v>
      </c>
      <c r="F46" s="27">
        <f t="shared" si="0"/>
        <v>0</v>
      </c>
      <c r="G46" s="27"/>
      <c r="H46" s="27" t="e">
        <f t="shared" si="1"/>
        <v>#DIV/0!</v>
      </c>
    </row>
    <row r="47" spans="1:8" ht="30.75" customHeight="1" hidden="1">
      <c r="A47" s="33">
        <v>18041800</v>
      </c>
      <c r="B47" s="34" t="s">
        <v>22</v>
      </c>
      <c r="C47" s="27"/>
      <c r="D47" s="27"/>
      <c r="E47" s="27" t="e">
        <f t="shared" si="3"/>
        <v>#DIV/0!</v>
      </c>
      <c r="F47" s="27">
        <f t="shared" si="0"/>
        <v>0</v>
      </c>
      <c r="G47" s="27"/>
      <c r="H47" s="27" t="e">
        <f t="shared" si="1"/>
        <v>#DIV/0!</v>
      </c>
    </row>
    <row r="48" spans="1:8" ht="30.75" customHeight="1">
      <c r="A48" s="33">
        <v>18040000</v>
      </c>
      <c r="B48" s="34" t="s">
        <v>10</v>
      </c>
      <c r="C48" s="27">
        <v>0</v>
      </c>
      <c r="D48" s="27">
        <v>0</v>
      </c>
      <c r="E48" s="27">
        <v>0</v>
      </c>
      <c r="F48" s="27">
        <f>D48-C48</f>
        <v>0</v>
      </c>
      <c r="G48" s="27">
        <v>-0.9</v>
      </c>
      <c r="H48" s="27">
        <f t="shared" si="1"/>
        <v>0</v>
      </c>
    </row>
    <row r="49" spans="1:8" s="7" customFormat="1" ht="15" customHeight="1">
      <c r="A49" s="33">
        <v>18050000</v>
      </c>
      <c r="B49" s="34" t="s">
        <v>38</v>
      </c>
      <c r="C49" s="27">
        <v>15116.976</v>
      </c>
      <c r="D49" s="27">
        <v>18866.61</v>
      </c>
      <c r="E49" s="27">
        <f>D49/C49*100</f>
        <v>124.8041274921651</v>
      </c>
      <c r="F49" s="27">
        <f t="shared" si="0"/>
        <v>3749.634</v>
      </c>
      <c r="G49" s="27">
        <v>13654.7</v>
      </c>
      <c r="H49" s="27">
        <f t="shared" si="1"/>
        <v>138.1693482830088</v>
      </c>
    </row>
    <row r="50" spans="1:8" s="7" customFormat="1" ht="14.25" customHeight="1" hidden="1">
      <c r="A50" s="33"/>
      <c r="B50" s="34"/>
      <c r="C50" s="22"/>
      <c r="D50" s="22"/>
      <c r="E50" s="22"/>
      <c r="F50" s="22"/>
      <c r="G50" s="22"/>
      <c r="H50" s="22"/>
    </row>
    <row r="51" spans="1:8" ht="15.75">
      <c r="A51" s="31">
        <v>20000000</v>
      </c>
      <c r="B51" s="32" t="s">
        <v>23</v>
      </c>
      <c r="C51" s="26">
        <f>SUM(C52:C67)</f>
        <v>2696.048</v>
      </c>
      <c r="D51" s="26">
        <f>SUM(D52:D67)</f>
        <v>2616.532</v>
      </c>
      <c r="E51" s="26">
        <f>D51/C51*100</f>
        <v>97.05064598256412</v>
      </c>
      <c r="F51" s="26">
        <f t="shared" si="0"/>
        <v>-79.51599999999962</v>
      </c>
      <c r="G51" s="26">
        <f>+G56+G57+G58+G61+G62+G65+G67</f>
        <v>2497.3999999999996</v>
      </c>
      <c r="H51" s="26">
        <f t="shared" si="1"/>
        <v>104.77024105069275</v>
      </c>
    </row>
    <row r="52" spans="1:8" ht="63">
      <c r="A52" s="33">
        <v>21010300</v>
      </c>
      <c r="B52" s="34" t="s">
        <v>123</v>
      </c>
      <c r="C52" s="27">
        <v>15.3</v>
      </c>
      <c r="D52" s="27">
        <v>0</v>
      </c>
      <c r="E52" s="27">
        <v>0</v>
      </c>
      <c r="F52" s="27">
        <f t="shared" si="0"/>
        <v>-15.3</v>
      </c>
      <c r="G52" s="27">
        <v>0</v>
      </c>
      <c r="H52" s="27">
        <v>0</v>
      </c>
    </row>
    <row r="53" spans="1:8" ht="31.5" hidden="1">
      <c r="A53" s="33">
        <v>21050000</v>
      </c>
      <c r="B53" s="34" t="s">
        <v>66</v>
      </c>
      <c r="C53" s="27"/>
      <c r="D53" s="27"/>
      <c r="E53" s="27">
        <v>0</v>
      </c>
      <c r="F53" s="27">
        <f t="shared" si="0"/>
        <v>0</v>
      </c>
      <c r="G53" s="27"/>
      <c r="H53" s="27" t="e">
        <f t="shared" si="1"/>
        <v>#DIV/0!</v>
      </c>
    </row>
    <row r="54" spans="1:8" ht="15.75" hidden="1">
      <c r="A54" s="33">
        <v>21080500</v>
      </c>
      <c r="B54" s="34" t="s">
        <v>24</v>
      </c>
      <c r="C54" s="27"/>
      <c r="D54" s="27"/>
      <c r="E54" s="27"/>
      <c r="F54" s="27">
        <f t="shared" si="0"/>
        <v>0</v>
      </c>
      <c r="G54" s="27"/>
      <c r="H54" s="27" t="e">
        <f t="shared" si="1"/>
        <v>#DIV/0!</v>
      </c>
    </row>
    <row r="55" spans="1:8" ht="15.75" hidden="1">
      <c r="A55" s="33"/>
      <c r="B55" s="34"/>
      <c r="C55" s="42"/>
      <c r="D55" s="27"/>
      <c r="E55" s="27"/>
      <c r="F55" s="27"/>
      <c r="G55" s="27"/>
      <c r="H55" s="27" t="e">
        <f t="shared" si="1"/>
        <v>#DIV/0!</v>
      </c>
    </row>
    <row r="56" spans="1:8" ht="32.25" customHeight="1">
      <c r="A56" s="33">
        <v>21081100</v>
      </c>
      <c r="B56" s="34" t="s">
        <v>25</v>
      </c>
      <c r="C56" s="27">
        <v>50.85</v>
      </c>
      <c r="D56" s="27">
        <v>22.59</v>
      </c>
      <c r="E56" s="27">
        <f aca="true" t="shared" si="4" ref="E56:E65">D56/C56*100</f>
        <v>44.424778761061944</v>
      </c>
      <c r="F56" s="27">
        <f>D56-C56</f>
        <v>-28.26</v>
      </c>
      <c r="G56" s="27">
        <v>17.6</v>
      </c>
      <c r="H56" s="27">
        <f>D56/G56*100</f>
        <v>128.35227272727272</v>
      </c>
    </row>
    <row r="57" spans="1:8" ht="79.5" customHeight="1">
      <c r="A57" s="33">
        <v>21081500</v>
      </c>
      <c r="B57" s="34" t="s">
        <v>92</v>
      </c>
      <c r="C57" s="27">
        <v>53.775</v>
      </c>
      <c r="D57" s="27">
        <v>59.9</v>
      </c>
      <c r="E57" s="27">
        <f t="shared" si="4"/>
        <v>111.39005113900511</v>
      </c>
      <c r="F57" s="27">
        <f>D57-C57</f>
        <v>6.125</v>
      </c>
      <c r="G57" s="27">
        <v>13.5</v>
      </c>
      <c r="H57" s="27">
        <f aca="true" t="shared" si="5" ref="H57:H67">D57/G57*100</f>
        <v>443.7037037037037</v>
      </c>
    </row>
    <row r="58" spans="1:8" s="7" customFormat="1" ht="29.25" customHeight="1">
      <c r="A58" s="33">
        <v>22010000</v>
      </c>
      <c r="B58" s="34" t="s">
        <v>93</v>
      </c>
      <c r="C58" s="27">
        <v>1249.998</v>
      </c>
      <c r="D58" s="27">
        <v>1274.56</v>
      </c>
      <c r="E58" s="27">
        <f t="shared" si="4"/>
        <v>101.964963143941</v>
      </c>
      <c r="F58" s="27">
        <f t="shared" si="0"/>
        <v>24.561999999999898</v>
      </c>
      <c r="G58" s="27">
        <v>1054.2</v>
      </c>
      <c r="H58" s="27">
        <f t="shared" si="5"/>
        <v>120.90305444887117</v>
      </c>
    </row>
    <row r="59" spans="1:8" ht="30.75" customHeight="1" hidden="1">
      <c r="A59" s="33">
        <v>22010300</v>
      </c>
      <c r="B59" s="34" t="s">
        <v>67</v>
      </c>
      <c r="C59" s="27"/>
      <c r="D59" s="27"/>
      <c r="E59" s="27" t="e">
        <f t="shared" si="4"/>
        <v>#DIV/0!</v>
      </c>
      <c r="F59" s="22"/>
      <c r="G59" s="22"/>
      <c r="H59" s="27" t="e">
        <f t="shared" si="5"/>
        <v>#DIV/0!</v>
      </c>
    </row>
    <row r="60" spans="1:8" ht="44.25" customHeight="1" hidden="1">
      <c r="A60" s="33"/>
      <c r="B60" s="34"/>
      <c r="C60" s="27"/>
      <c r="D60" s="27"/>
      <c r="E60" s="27" t="e">
        <f t="shared" si="4"/>
        <v>#DIV/0!</v>
      </c>
      <c r="F60" s="22"/>
      <c r="G60" s="22"/>
      <c r="H60" s="27" t="e">
        <f t="shared" si="5"/>
        <v>#DIV/0!</v>
      </c>
    </row>
    <row r="61" spans="1:8" ht="63">
      <c r="A61" s="33">
        <v>22080400</v>
      </c>
      <c r="B61" s="34" t="s">
        <v>116</v>
      </c>
      <c r="C61" s="27">
        <v>625</v>
      </c>
      <c r="D61" s="27">
        <v>351.58</v>
      </c>
      <c r="E61" s="27">
        <f t="shared" si="4"/>
        <v>56.2528</v>
      </c>
      <c r="F61" s="27">
        <f t="shared" si="0"/>
        <v>-273.42</v>
      </c>
      <c r="G61" s="27">
        <v>514.4</v>
      </c>
      <c r="H61" s="27">
        <f t="shared" si="5"/>
        <v>68.34758942457232</v>
      </c>
    </row>
    <row r="62" spans="1:8" ht="15.75">
      <c r="A62" s="33">
        <v>22090000</v>
      </c>
      <c r="B62" s="34" t="s">
        <v>26</v>
      </c>
      <c r="C62" s="27">
        <v>38.625</v>
      </c>
      <c r="D62" s="27">
        <v>34.119</v>
      </c>
      <c r="E62" s="27">
        <f t="shared" si="4"/>
        <v>88.33398058252428</v>
      </c>
      <c r="F62" s="27">
        <f t="shared" si="0"/>
        <v>-4.506</v>
      </c>
      <c r="G62" s="27">
        <v>28</v>
      </c>
      <c r="H62" s="27">
        <f t="shared" si="5"/>
        <v>121.85357142857143</v>
      </c>
    </row>
    <row r="63" spans="1:8" ht="62.25" customHeight="1" hidden="1">
      <c r="A63" s="33">
        <v>22090100</v>
      </c>
      <c r="B63" s="34" t="s">
        <v>27</v>
      </c>
      <c r="C63" s="27"/>
      <c r="D63" s="27"/>
      <c r="E63" s="27" t="e">
        <f t="shared" si="4"/>
        <v>#DIV/0!</v>
      </c>
      <c r="F63" s="27">
        <f t="shared" si="0"/>
        <v>0</v>
      </c>
      <c r="G63" s="27"/>
      <c r="H63" s="27" t="e">
        <f t="shared" si="5"/>
        <v>#DIV/0!</v>
      </c>
    </row>
    <row r="64" spans="1:8" ht="62.25" customHeight="1" hidden="1">
      <c r="A64" s="33">
        <v>22090400</v>
      </c>
      <c r="B64" s="34" t="s">
        <v>28</v>
      </c>
      <c r="C64" s="27"/>
      <c r="D64" s="27"/>
      <c r="E64" s="27" t="e">
        <f t="shared" si="4"/>
        <v>#DIV/0!</v>
      </c>
      <c r="F64" s="27">
        <f t="shared" si="0"/>
        <v>0</v>
      </c>
      <c r="G64" s="27"/>
      <c r="H64" s="27" t="e">
        <f t="shared" si="5"/>
        <v>#DIV/0!</v>
      </c>
    </row>
    <row r="65" spans="1:8" ht="15.75">
      <c r="A65" s="33">
        <v>24060300</v>
      </c>
      <c r="B65" s="34" t="s">
        <v>24</v>
      </c>
      <c r="C65" s="27">
        <v>37.5</v>
      </c>
      <c r="D65" s="27">
        <v>109.88</v>
      </c>
      <c r="E65" s="27">
        <f t="shared" si="4"/>
        <v>293.0133333333333</v>
      </c>
      <c r="F65" s="27">
        <f t="shared" si="0"/>
        <v>72.38</v>
      </c>
      <c r="G65" s="27">
        <v>130</v>
      </c>
      <c r="H65" s="27">
        <f t="shared" si="5"/>
        <v>84.52307692307693</v>
      </c>
    </row>
    <row r="66" spans="1:8" ht="225" customHeight="1">
      <c r="A66" s="33">
        <v>24062200</v>
      </c>
      <c r="B66" s="34" t="s">
        <v>108</v>
      </c>
      <c r="C66" s="27">
        <v>0</v>
      </c>
      <c r="D66" s="27">
        <v>2.923</v>
      </c>
      <c r="E66" s="27">
        <v>0</v>
      </c>
      <c r="F66" s="27">
        <f t="shared" si="0"/>
        <v>2.923</v>
      </c>
      <c r="G66" s="27">
        <v>0</v>
      </c>
      <c r="H66" s="27">
        <v>0</v>
      </c>
    </row>
    <row r="67" spans="1:8" ht="61.5" customHeight="1">
      <c r="A67" s="33">
        <v>24160100</v>
      </c>
      <c r="B67" s="34" t="s">
        <v>117</v>
      </c>
      <c r="C67" s="27">
        <v>625</v>
      </c>
      <c r="D67" s="27">
        <v>760.98</v>
      </c>
      <c r="E67" s="27">
        <v>0</v>
      </c>
      <c r="F67" s="27">
        <f t="shared" si="0"/>
        <v>135.98000000000002</v>
      </c>
      <c r="G67" s="27">
        <v>739.7</v>
      </c>
      <c r="H67" s="27">
        <f t="shared" si="5"/>
        <v>102.87684196295794</v>
      </c>
    </row>
    <row r="68" spans="1:8" ht="31.5" hidden="1">
      <c r="A68" s="31">
        <v>31010200</v>
      </c>
      <c r="B68" s="32" t="s">
        <v>68</v>
      </c>
      <c r="C68" s="23">
        <v>0</v>
      </c>
      <c r="D68" s="21">
        <v>0</v>
      </c>
      <c r="E68" s="21">
        <v>0</v>
      </c>
      <c r="F68" s="21">
        <f t="shared" si="0"/>
        <v>0</v>
      </c>
      <c r="G68" s="21">
        <v>0</v>
      </c>
      <c r="H68" s="22" t="e">
        <f t="shared" si="1"/>
        <v>#DIV/0!</v>
      </c>
    </row>
    <row r="69" spans="1:8" ht="15.75">
      <c r="A69" s="31">
        <v>40000000</v>
      </c>
      <c r="B69" s="32" t="s">
        <v>31</v>
      </c>
      <c r="C69" s="26">
        <f>C79+C83+C85</f>
        <v>149202.113</v>
      </c>
      <c r="D69" s="26">
        <f>D79+D83+D85</f>
        <v>146251.2</v>
      </c>
      <c r="E69" s="26">
        <f>D69/C69*100</f>
        <v>98.02220428339376</v>
      </c>
      <c r="F69" s="26">
        <f t="shared" si="0"/>
        <v>-2950.9130000000005</v>
      </c>
      <c r="G69" s="26">
        <f>G79+G83+G85</f>
        <v>198153.42687</v>
      </c>
      <c r="H69" s="26">
        <f t="shared" si="1"/>
        <v>73.8070505820468</v>
      </c>
    </row>
    <row r="70" spans="1:8" ht="15.75" hidden="1">
      <c r="A70" s="33"/>
      <c r="B70" s="34"/>
      <c r="C70" s="27"/>
      <c r="D70" s="27"/>
      <c r="E70" s="27"/>
      <c r="F70" s="27"/>
      <c r="G70" s="27"/>
      <c r="H70" s="27"/>
    </row>
    <row r="71" spans="1:8" ht="14.25" customHeight="1" hidden="1">
      <c r="A71" s="33">
        <v>41020900</v>
      </c>
      <c r="B71" s="34" t="s">
        <v>85</v>
      </c>
      <c r="C71" s="27">
        <v>0</v>
      </c>
      <c r="D71" s="27">
        <v>0</v>
      </c>
      <c r="E71" s="27" t="e">
        <f>D71/C71*100</f>
        <v>#DIV/0!</v>
      </c>
      <c r="F71" s="27">
        <f t="shared" si="0"/>
        <v>0</v>
      </c>
      <c r="G71" s="27">
        <v>0</v>
      </c>
      <c r="H71" s="27">
        <v>0</v>
      </c>
    </row>
    <row r="72" spans="1:8" ht="0.75" customHeight="1" hidden="1">
      <c r="A72" s="33">
        <v>41021100</v>
      </c>
      <c r="B72" s="34" t="s">
        <v>62</v>
      </c>
      <c r="C72" s="27"/>
      <c r="D72" s="27">
        <v>0</v>
      </c>
      <c r="E72" s="27">
        <v>0</v>
      </c>
      <c r="F72" s="27">
        <f t="shared" si="0"/>
        <v>0</v>
      </c>
      <c r="G72" s="27">
        <v>0</v>
      </c>
      <c r="H72" s="27" t="e">
        <f t="shared" si="1"/>
        <v>#DIV/0!</v>
      </c>
    </row>
    <row r="73" spans="1:8" ht="0" customHeight="1" hidden="1">
      <c r="A73" s="33">
        <v>41021200</v>
      </c>
      <c r="B73" s="34" t="s">
        <v>69</v>
      </c>
      <c r="C73" s="27"/>
      <c r="D73" s="27"/>
      <c r="E73" s="27">
        <v>0</v>
      </c>
      <c r="F73" s="27">
        <f t="shared" si="0"/>
        <v>0</v>
      </c>
      <c r="G73" s="27"/>
      <c r="H73" s="27">
        <v>0</v>
      </c>
    </row>
    <row r="74" spans="1:8" ht="10.5" customHeight="1" hidden="1">
      <c r="A74" s="33">
        <v>41021600</v>
      </c>
      <c r="B74" s="34" t="s">
        <v>63</v>
      </c>
      <c r="C74" s="27"/>
      <c r="D74" s="27"/>
      <c r="E74" s="27">
        <v>0</v>
      </c>
      <c r="F74" s="27">
        <f t="shared" si="0"/>
        <v>0</v>
      </c>
      <c r="G74" s="27"/>
      <c r="H74" s="27" t="e">
        <f t="shared" si="1"/>
        <v>#DIV/0!</v>
      </c>
    </row>
    <row r="75" spans="1:8" ht="6" customHeight="1" hidden="1">
      <c r="A75" s="33">
        <v>41021700</v>
      </c>
      <c r="B75" s="34" t="s">
        <v>64</v>
      </c>
      <c r="C75" s="27"/>
      <c r="D75" s="27"/>
      <c r="E75" s="27"/>
      <c r="F75" s="27">
        <f t="shared" si="0"/>
        <v>0</v>
      </c>
      <c r="G75" s="27"/>
      <c r="H75" s="27" t="e">
        <f t="shared" si="1"/>
        <v>#DIV/0!</v>
      </c>
    </row>
    <row r="76" spans="1:8" ht="8.25" customHeight="1" hidden="1">
      <c r="A76" s="33">
        <v>41021800</v>
      </c>
      <c r="B76" s="34" t="s">
        <v>70</v>
      </c>
      <c r="C76" s="27"/>
      <c r="D76" s="27"/>
      <c r="E76" s="27">
        <v>0</v>
      </c>
      <c r="F76" s="27">
        <f t="shared" si="0"/>
        <v>0</v>
      </c>
      <c r="G76" s="27"/>
      <c r="H76" s="27">
        <v>0</v>
      </c>
    </row>
    <row r="77" spans="1:8" ht="9" customHeight="1" hidden="1">
      <c r="A77" s="33">
        <v>41021900</v>
      </c>
      <c r="B77" s="34" t="s">
        <v>71</v>
      </c>
      <c r="C77" s="27"/>
      <c r="D77" s="27"/>
      <c r="E77" s="27">
        <v>0</v>
      </c>
      <c r="F77" s="27">
        <f t="shared" si="0"/>
        <v>0</v>
      </c>
      <c r="G77" s="27"/>
      <c r="H77" s="27">
        <v>0</v>
      </c>
    </row>
    <row r="78" spans="1:8" ht="0.75" customHeight="1" hidden="1">
      <c r="A78" s="33"/>
      <c r="B78" s="34"/>
      <c r="C78" s="27"/>
      <c r="D78" s="27"/>
      <c r="E78" s="27"/>
      <c r="F78" s="27"/>
      <c r="G78" s="27"/>
      <c r="H78" s="27"/>
    </row>
    <row r="79" spans="1:8" ht="30">
      <c r="A79" s="33">
        <v>41030000</v>
      </c>
      <c r="B79" s="36" t="s">
        <v>109</v>
      </c>
      <c r="C79" s="27">
        <f>SUM(C80:C82)</f>
        <v>50181.452999999994</v>
      </c>
      <c r="D79" s="27">
        <f>SUM(D80:D82)</f>
        <v>49967.6</v>
      </c>
      <c r="E79" s="27">
        <f>D79/C79*100</f>
        <v>99.57384055818392</v>
      </c>
      <c r="F79" s="27">
        <f t="shared" si="0"/>
        <v>-213.85299999999552</v>
      </c>
      <c r="G79" s="27">
        <f>SUM(G80:G82)</f>
        <v>49570</v>
      </c>
      <c r="H79" s="27">
        <f t="shared" si="1"/>
        <v>100.80209804317126</v>
      </c>
    </row>
    <row r="80" spans="1:8" ht="60">
      <c r="A80" s="33">
        <v>41031400</v>
      </c>
      <c r="B80" s="36" t="s">
        <v>125</v>
      </c>
      <c r="C80" s="27">
        <v>213.853</v>
      </c>
      <c r="D80" s="27">
        <v>0</v>
      </c>
      <c r="E80" s="27">
        <f aca="true" t="shared" si="6" ref="E80:E94">D80/C80*100</f>
        <v>0</v>
      </c>
      <c r="F80" s="27">
        <f aca="true" t="shared" si="7" ref="F80:F85">D80-C80</f>
        <v>-213.853</v>
      </c>
      <c r="G80" s="27">
        <v>0</v>
      </c>
      <c r="H80" s="27">
        <v>0</v>
      </c>
    </row>
    <row r="81" spans="1:8" ht="30">
      <c r="A81" s="33">
        <v>41033900</v>
      </c>
      <c r="B81" s="36" t="s">
        <v>95</v>
      </c>
      <c r="C81" s="27">
        <v>28539.6</v>
      </c>
      <c r="D81" s="27">
        <v>28539.6</v>
      </c>
      <c r="E81" s="27">
        <f t="shared" si="6"/>
        <v>100</v>
      </c>
      <c r="F81" s="27">
        <f t="shared" si="7"/>
        <v>0</v>
      </c>
      <c r="G81" s="27">
        <v>21812.4</v>
      </c>
      <c r="H81" s="27">
        <f t="shared" si="1"/>
        <v>130.84117291082137</v>
      </c>
    </row>
    <row r="82" spans="1:8" ht="30">
      <c r="A82" s="33">
        <v>41034200</v>
      </c>
      <c r="B82" s="36" t="s">
        <v>96</v>
      </c>
      <c r="C82" s="27">
        <v>21428</v>
      </c>
      <c r="D82" s="27">
        <v>21428</v>
      </c>
      <c r="E82" s="27">
        <f t="shared" si="6"/>
        <v>100</v>
      </c>
      <c r="F82" s="27">
        <f t="shared" si="7"/>
        <v>0</v>
      </c>
      <c r="G82" s="27">
        <v>27757.6</v>
      </c>
      <c r="H82" s="27">
        <f t="shared" si="1"/>
        <v>77.19687581058882</v>
      </c>
    </row>
    <row r="83" spans="1:8" ht="30">
      <c r="A83" s="33">
        <v>41040000</v>
      </c>
      <c r="B83" s="36" t="s">
        <v>110</v>
      </c>
      <c r="C83" s="27">
        <f>C84</f>
        <v>4332.32</v>
      </c>
      <c r="D83" s="27">
        <f>D84</f>
        <v>4332.32</v>
      </c>
      <c r="E83" s="27">
        <f t="shared" si="6"/>
        <v>100</v>
      </c>
      <c r="F83" s="27">
        <f t="shared" si="7"/>
        <v>0</v>
      </c>
      <c r="G83" s="27">
        <f>G84</f>
        <v>0</v>
      </c>
      <c r="H83" s="27">
        <v>0</v>
      </c>
    </row>
    <row r="84" spans="1:8" ht="90">
      <c r="A84" s="33">
        <v>41040200</v>
      </c>
      <c r="B84" s="36" t="s">
        <v>111</v>
      </c>
      <c r="C84" s="27">
        <v>4332.32</v>
      </c>
      <c r="D84" s="27">
        <v>4332.32</v>
      </c>
      <c r="E84" s="27">
        <f t="shared" si="6"/>
        <v>100</v>
      </c>
      <c r="F84" s="27">
        <f t="shared" si="7"/>
        <v>0</v>
      </c>
      <c r="G84" s="27">
        <v>0</v>
      </c>
      <c r="H84" s="27">
        <v>0</v>
      </c>
    </row>
    <row r="85" spans="1:8" ht="30">
      <c r="A85" s="33">
        <v>41050000</v>
      </c>
      <c r="B85" s="36" t="s">
        <v>112</v>
      </c>
      <c r="C85" s="27">
        <f>SUM(C86:C97)</f>
        <v>94688.34000000003</v>
      </c>
      <c r="D85" s="27">
        <f>SUM(D86:D97)</f>
        <v>91951.28000000001</v>
      </c>
      <c r="E85" s="27">
        <f t="shared" si="6"/>
        <v>97.1094012208895</v>
      </c>
      <c r="F85" s="27">
        <f t="shared" si="7"/>
        <v>-2737.060000000012</v>
      </c>
      <c r="G85" s="27">
        <f>SUM(G86:G97)</f>
        <v>148583.42687</v>
      </c>
      <c r="H85" s="27">
        <f t="shared" si="1"/>
        <v>61.88528689707156</v>
      </c>
    </row>
    <row r="86" spans="1:8" ht="315">
      <c r="A86" s="33">
        <v>41050100</v>
      </c>
      <c r="B86" s="34" t="s">
        <v>118</v>
      </c>
      <c r="C86" s="27">
        <v>60424.939</v>
      </c>
      <c r="D86" s="27">
        <v>60424.939</v>
      </c>
      <c r="E86" s="27">
        <f t="shared" si="6"/>
        <v>100</v>
      </c>
      <c r="F86" s="27">
        <f t="shared" si="0"/>
        <v>0</v>
      </c>
      <c r="G86" s="27">
        <v>117554.44117</v>
      </c>
      <c r="H86" s="27">
        <f t="shared" si="1"/>
        <v>51.40166411289997</v>
      </c>
    </row>
    <row r="87" spans="1:8" ht="107.25" customHeight="1">
      <c r="A87" s="33">
        <v>41050200</v>
      </c>
      <c r="B87" s="34" t="s">
        <v>97</v>
      </c>
      <c r="C87" s="27">
        <v>127.245</v>
      </c>
      <c r="D87" s="27">
        <v>108.939</v>
      </c>
      <c r="E87" s="27">
        <f t="shared" si="6"/>
        <v>85.61358010137921</v>
      </c>
      <c r="F87" s="27">
        <f t="shared" si="0"/>
        <v>-18.30600000000001</v>
      </c>
      <c r="G87" s="27">
        <v>120.65827</v>
      </c>
      <c r="H87" s="27">
        <f t="shared" si="1"/>
        <v>90.28722192022146</v>
      </c>
    </row>
    <row r="88" spans="1:8" ht="299.25">
      <c r="A88" s="33">
        <v>41050300</v>
      </c>
      <c r="B88" s="34" t="s">
        <v>119</v>
      </c>
      <c r="C88" s="27">
        <v>31008.651</v>
      </c>
      <c r="D88" s="27">
        <v>27317.288</v>
      </c>
      <c r="E88" s="27">
        <f t="shared" si="6"/>
        <v>88.09569948721729</v>
      </c>
      <c r="F88" s="27">
        <f t="shared" si="0"/>
        <v>-3691.363000000001</v>
      </c>
      <c r="G88" s="27">
        <v>28519.03458</v>
      </c>
      <c r="H88" s="27">
        <f t="shared" si="1"/>
        <v>95.78615967301093</v>
      </c>
    </row>
    <row r="89" spans="1:8" ht="252">
      <c r="A89" s="33">
        <v>41050700</v>
      </c>
      <c r="B89" s="34" t="s">
        <v>120</v>
      </c>
      <c r="C89" s="27">
        <v>173.301</v>
      </c>
      <c r="D89" s="27">
        <v>156.79</v>
      </c>
      <c r="E89" s="27">
        <f t="shared" si="6"/>
        <v>90.47264585893907</v>
      </c>
      <c r="F89" s="27">
        <f t="shared" si="0"/>
        <v>-16.510999999999996</v>
      </c>
      <c r="G89" s="27">
        <v>104.22685</v>
      </c>
      <c r="H89" s="27">
        <f aca="true" t="shared" si="8" ref="H89:H97">D89/G89*100</f>
        <v>150.43148670424176</v>
      </c>
    </row>
    <row r="90" spans="1:8" ht="63">
      <c r="A90" s="33">
        <v>41051000</v>
      </c>
      <c r="B90" s="34" t="s">
        <v>113</v>
      </c>
      <c r="C90" s="27">
        <v>195.528</v>
      </c>
      <c r="D90" s="27">
        <v>195.528</v>
      </c>
      <c r="E90" s="27">
        <f t="shared" si="6"/>
        <v>100</v>
      </c>
      <c r="F90" s="27">
        <f t="shared" si="0"/>
        <v>0</v>
      </c>
      <c r="G90" s="27">
        <v>0</v>
      </c>
      <c r="H90" s="27">
        <v>0</v>
      </c>
    </row>
    <row r="91" spans="1:8" ht="63">
      <c r="A91" s="33">
        <v>41051100</v>
      </c>
      <c r="B91" s="34" t="s">
        <v>98</v>
      </c>
      <c r="C91" s="27">
        <v>999</v>
      </c>
      <c r="D91" s="27">
        <v>1627.191</v>
      </c>
      <c r="E91" s="27">
        <f t="shared" si="6"/>
        <v>162.881981981982</v>
      </c>
      <c r="F91" s="27">
        <f t="shared" si="0"/>
        <v>628.191</v>
      </c>
      <c r="G91" s="27">
        <v>150</v>
      </c>
      <c r="H91" s="27">
        <f>D91/G91*100</f>
        <v>1084.7939999999999</v>
      </c>
    </row>
    <row r="92" spans="1:8" ht="78.75">
      <c r="A92" s="33">
        <v>41051200</v>
      </c>
      <c r="B92" s="34" t="s">
        <v>99</v>
      </c>
      <c r="C92" s="27">
        <v>365.8</v>
      </c>
      <c r="D92" s="27">
        <v>409.73</v>
      </c>
      <c r="E92" s="27">
        <f t="shared" si="6"/>
        <v>112.0092946965555</v>
      </c>
      <c r="F92" s="27">
        <f t="shared" si="0"/>
        <v>43.93000000000001</v>
      </c>
      <c r="G92" s="27">
        <v>196.491</v>
      </c>
      <c r="H92" s="27">
        <f t="shared" si="8"/>
        <v>208.52354560768686</v>
      </c>
    </row>
    <row r="93" spans="1:8" ht="94.5">
      <c r="A93" s="33">
        <v>41051400</v>
      </c>
      <c r="B93" s="34" t="s">
        <v>114</v>
      </c>
      <c r="C93" s="27">
        <v>0</v>
      </c>
      <c r="D93" s="27">
        <v>319.07</v>
      </c>
      <c r="E93" s="27">
        <v>0</v>
      </c>
      <c r="F93" s="27">
        <f t="shared" si="0"/>
        <v>319.07</v>
      </c>
      <c r="G93" s="27">
        <v>0</v>
      </c>
      <c r="H93" s="27">
        <v>0</v>
      </c>
    </row>
    <row r="94" spans="1:8" ht="63">
      <c r="A94" s="33">
        <v>41051500</v>
      </c>
      <c r="B94" s="34" t="s">
        <v>100</v>
      </c>
      <c r="C94" s="27">
        <v>791.3</v>
      </c>
      <c r="D94" s="27">
        <v>791.3</v>
      </c>
      <c r="E94" s="27">
        <f t="shared" si="6"/>
        <v>100</v>
      </c>
      <c r="F94" s="27">
        <f t="shared" si="0"/>
        <v>0</v>
      </c>
      <c r="G94" s="27">
        <v>1304.766</v>
      </c>
      <c r="H94" s="27">
        <f t="shared" si="8"/>
        <v>60.646889940418426</v>
      </c>
    </row>
    <row r="95" spans="1:8" ht="63" hidden="1">
      <c r="A95" s="33">
        <v>41051600</v>
      </c>
      <c r="B95" s="34" t="s">
        <v>101</v>
      </c>
      <c r="C95" s="27">
        <v>0</v>
      </c>
      <c r="D95" s="27">
        <v>0</v>
      </c>
      <c r="E95" s="27" t="e">
        <f>D95/C95*100</f>
        <v>#DIV/0!</v>
      </c>
      <c r="F95" s="27">
        <f t="shared" si="0"/>
        <v>0</v>
      </c>
      <c r="G95" s="27">
        <v>0</v>
      </c>
      <c r="H95" s="27" t="e">
        <f t="shared" si="8"/>
        <v>#DIV/0!</v>
      </c>
    </row>
    <row r="96" spans="1:8" ht="78.75">
      <c r="A96" s="33">
        <v>41052000</v>
      </c>
      <c r="B96" s="34" t="s">
        <v>102</v>
      </c>
      <c r="C96" s="27">
        <v>597.796</v>
      </c>
      <c r="D96" s="27">
        <v>595.725</v>
      </c>
      <c r="E96" s="27">
        <f>D96/C96*100</f>
        <v>99.65356074647538</v>
      </c>
      <c r="F96" s="27">
        <f t="shared" si="0"/>
        <v>-2.0710000000000264</v>
      </c>
      <c r="G96" s="27">
        <v>629.009</v>
      </c>
      <c r="H96" s="27">
        <f t="shared" si="8"/>
        <v>94.70850178614296</v>
      </c>
    </row>
    <row r="97" spans="1:8" ht="15.75">
      <c r="A97" s="33">
        <v>41053900</v>
      </c>
      <c r="B97" s="34" t="s">
        <v>103</v>
      </c>
      <c r="C97" s="27">
        <v>4.78</v>
      </c>
      <c r="D97" s="27">
        <v>4.78</v>
      </c>
      <c r="E97" s="27">
        <f>D97/C97*100</f>
        <v>100</v>
      </c>
      <c r="F97" s="27">
        <f t="shared" si="0"/>
        <v>0</v>
      </c>
      <c r="G97" s="27">
        <v>4.8</v>
      </c>
      <c r="H97" s="27">
        <f t="shared" si="8"/>
        <v>99.58333333333334</v>
      </c>
    </row>
    <row r="98" spans="1:8" ht="124.5" customHeight="1" hidden="1">
      <c r="A98" s="33">
        <v>41036600</v>
      </c>
      <c r="B98" s="34" t="s">
        <v>60</v>
      </c>
      <c r="C98" s="22"/>
      <c r="D98" s="22"/>
      <c r="E98" s="22">
        <v>0</v>
      </c>
      <c r="F98" s="22">
        <f t="shared" si="0"/>
        <v>0</v>
      </c>
      <c r="G98" s="22"/>
      <c r="H98" s="22">
        <v>0</v>
      </c>
    </row>
    <row r="99" spans="1:8" ht="21" customHeight="1">
      <c r="A99" s="59" t="s">
        <v>34</v>
      </c>
      <c r="B99" s="60"/>
      <c r="C99" s="29">
        <f>C8+C51+C68</f>
        <v>169923.193</v>
      </c>
      <c r="D99" s="29">
        <f>D8+D51</f>
        <v>190343.439</v>
      </c>
      <c r="E99" s="29">
        <f>D99/C99*100</f>
        <v>112.01733891617727</v>
      </c>
      <c r="F99" s="29">
        <f aca="true" t="shared" si="9" ref="F99:F136">D99-C99</f>
        <v>20420.246000000014</v>
      </c>
      <c r="G99" s="29">
        <f>G8+G51</f>
        <v>162785.60000000003</v>
      </c>
      <c r="H99" s="29">
        <f aca="true" t="shared" si="10" ref="H99:H136">D99/G99*100</f>
        <v>116.9289169312273</v>
      </c>
    </row>
    <row r="100" spans="1:8" ht="21" customHeight="1">
      <c r="A100" s="59" t="s">
        <v>33</v>
      </c>
      <c r="B100" s="60"/>
      <c r="C100" s="29">
        <f>C8+C51+C68+C69</f>
        <v>319125.306</v>
      </c>
      <c r="D100" s="29">
        <f>D8+D51+D68+D69</f>
        <v>336594.639</v>
      </c>
      <c r="E100" s="29">
        <f>D100/C100*100</f>
        <v>105.47412965112835</v>
      </c>
      <c r="F100" s="29">
        <f t="shared" si="9"/>
        <v>17469.333000000042</v>
      </c>
      <c r="G100" s="29">
        <f>G8+G51+G68+G69</f>
        <v>360939.02687000006</v>
      </c>
      <c r="H100" s="29">
        <f>D100/G100*100</f>
        <v>93.25526306171147</v>
      </c>
    </row>
    <row r="101" spans="1:10" ht="18.75">
      <c r="A101" s="58" t="s">
        <v>51</v>
      </c>
      <c r="B101" s="58"/>
      <c r="C101" s="58"/>
      <c r="D101" s="58"/>
      <c r="E101" s="58"/>
      <c r="F101" s="58"/>
      <c r="G101" s="26"/>
      <c r="H101" s="27"/>
      <c r="J101" s="7"/>
    </row>
    <row r="102" spans="1:8" ht="15.75">
      <c r="A102" s="31">
        <v>10000000</v>
      </c>
      <c r="B102" s="37" t="s">
        <v>4</v>
      </c>
      <c r="C102" s="29">
        <f>C105+C110+C111</f>
        <v>41</v>
      </c>
      <c r="D102" s="29">
        <f>D105+D110+D111</f>
        <v>64.08</v>
      </c>
      <c r="E102" s="26">
        <f>D102/C102*100</f>
        <v>156.2926829268293</v>
      </c>
      <c r="F102" s="29">
        <f t="shared" si="9"/>
        <v>23.08</v>
      </c>
      <c r="G102" s="29">
        <f>G105+G110+G111</f>
        <v>48</v>
      </c>
      <c r="H102" s="29">
        <f t="shared" si="10"/>
        <v>133.5</v>
      </c>
    </row>
    <row r="103" spans="1:8" ht="15" customHeight="1" hidden="1">
      <c r="A103" s="33">
        <v>12000000</v>
      </c>
      <c r="B103" s="38" t="s">
        <v>35</v>
      </c>
      <c r="C103" s="30"/>
      <c r="D103" s="30"/>
      <c r="E103" s="30" t="e">
        <f>D103/C103*100</f>
        <v>#DIV/0!</v>
      </c>
      <c r="F103" s="30">
        <f t="shared" si="9"/>
        <v>0</v>
      </c>
      <c r="G103" s="30"/>
      <c r="H103" s="30" t="e">
        <f t="shared" si="10"/>
        <v>#DIV/0!</v>
      </c>
    </row>
    <row r="104" spans="1:8" ht="46.5" customHeight="1" hidden="1">
      <c r="A104" s="33">
        <v>12020000</v>
      </c>
      <c r="B104" s="38" t="s">
        <v>36</v>
      </c>
      <c r="C104" s="30"/>
      <c r="D104" s="30"/>
      <c r="E104" s="30">
        <v>0</v>
      </c>
      <c r="F104" s="30">
        <f t="shared" si="9"/>
        <v>0</v>
      </c>
      <c r="G104" s="30"/>
      <c r="H104" s="30" t="e">
        <f t="shared" si="10"/>
        <v>#DIV/0!</v>
      </c>
    </row>
    <row r="105" spans="1:8" ht="64.5" hidden="1">
      <c r="A105" s="33">
        <v>18041500</v>
      </c>
      <c r="B105" s="39" t="s">
        <v>37</v>
      </c>
      <c r="C105" s="43">
        <v>0</v>
      </c>
      <c r="D105" s="30">
        <v>0</v>
      </c>
      <c r="E105" s="27">
        <v>0</v>
      </c>
      <c r="F105" s="30">
        <f t="shared" si="9"/>
        <v>0</v>
      </c>
      <c r="G105" s="30">
        <v>0</v>
      </c>
      <c r="H105" s="30" t="e">
        <f t="shared" si="10"/>
        <v>#DIV/0!</v>
      </c>
    </row>
    <row r="106" spans="1:8" ht="30.75" customHeight="1" hidden="1">
      <c r="A106" s="33">
        <v>18050100</v>
      </c>
      <c r="B106" s="38" t="s">
        <v>39</v>
      </c>
      <c r="C106" s="43"/>
      <c r="D106" s="30"/>
      <c r="E106" s="30"/>
      <c r="F106" s="30">
        <f t="shared" si="9"/>
        <v>0</v>
      </c>
      <c r="G106" s="30"/>
      <c r="H106" s="30" t="e">
        <f t="shared" si="10"/>
        <v>#DIV/0!</v>
      </c>
    </row>
    <row r="107" spans="1:8" ht="30.75" customHeight="1" hidden="1">
      <c r="A107" s="33">
        <v>18050200</v>
      </c>
      <c r="B107" s="38" t="s">
        <v>40</v>
      </c>
      <c r="C107" s="43"/>
      <c r="D107" s="30"/>
      <c r="E107" s="30"/>
      <c r="F107" s="30">
        <f t="shared" si="9"/>
        <v>0</v>
      </c>
      <c r="G107" s="30"/>
      <c r="H107" s="30" t="e">
        <f t="shared" si="10"/>
        <v>#DIV/0!</v>
      </c>
    </row>
    <row r="108" spans="1:8" ht="15" customHeight="1" hidden="1">
      <c r="A108" s="33">
        <v>18050300</v>
      </c>
      <c r="B108" s="38" t="s">
        <v>41</v>
      </c>
      <c r="C108" s="43"/>
      <c r="D108" s="30"/>
      <c r="E108" s="30" t="e">
        <f aca="true" t="shared" si="11" ref="E108:E114">D108/C108*100</f>
        <v>#DIV/0!</v>
      </c>
      <c r="F108" s="30">
        <f t="shared" si="9"/>
        <v>0</v>
      </c>
      <c r="G108" s="30"/>
      <c r="H108" s="30" t="e">
        <f t="shared" si="10"/>
        <v>#DIV/0!</v>
      </c>
    </row>
    <row r="109" spans="1:8" ht="15" customHeight="1" hidden="1">
      <c r="A109" s="33">
        <v>18050400</v>
      </c>
      <c r="B109" s="38" t="s">
        <v>42</v>
      </c>
      <c r="C109" s="43"/>
      <c r="D109" s="30"/>
      <c r="E109" s="30" t="e">
        <f t="shared" si="11"/>
        <v>#DIV/0!</v>
      </c>
      <c r="F109" s="30">
        <f t="shared" si="9"/>
        <v>0</v>
      </c>
      <c r="G109" s="30"/>
      <c r="H109" s="30" t="e">
        <f t="shared" si="10"/>
        <v>#DIV/0!</v>
      </c>
    </row>
    <row r="110" spans="1:8" ht="15.75">
      <c r="A110" s="33">
        <v>19010000</v>
      </c>
      <c r="B110" s="38" t="s">
        <v>43</v>
      </c>
      <c r="C110" s="30">
        <v>41</v>
      </c>
      <c r="D110" s="30">
        <v>64.08</v>
      </c>
      <c r="E110" s="27">
        <f t="shared" si="11"/>
        <v>156.2926829268293</v>
      </c>
      <c r="F110" s="30">
        <f>D110-C110</f>
        <v>23.08</v>
      </c>
      <c r="G110" s="30">
        <v>48</v>
      </c>
      <c r="H110" s="30">
        <v>0</v>
      </c>
    </row>
    <row r="111" spans="1:8" ht="47.25" hidden="1">
      <c r="A111" s="33">
        <v>19050200</v>
      </c>
      <c r="B111" s="38" t="s">
        <v>72</v>
      </c>
      <c r="C111" s="30">
        <v>0</v>
      </c>
      <c r="D111" s="30">
        <v>0</v>
      </c>
      <c r="E111" s="27">
        <v>0</v>
      </c>
      <c r="F111" s="30">
        <f t="shared" si="9"/>
        <v>0</v>
      </c>
      <c r="G111" s="30">
        <v>0</v>
      </c>
      <c r="H111" s="30" t="e">
        <f t="shared" si="10"/>
        <v>#DIV/0!</v>
      </c>
    </row>
    <row r="112" spans="1:8" ht="46.5" customHeight="1" hidden="1">
      <c r="A112" s="33">
        <v>19010100</v>
      </c>
      <c r="B112" s="38" t="s">
        <v>44</v>
      </c>
      <c r="C112" s="25"/>
      <c r="D112" s="25"/>
      <c r="E112" s="25" t="e">
        <f t="shared" si="11"/>
        <v>#DIV/0!</v>
      </c>
      <c r="F112" s="25">
        <f>D112-C112</f>
        <v>0</v>
      </c>
      <c r="G112" s="25"/>
      <c r="H112" s="25" t="e">
        <f t="shared" si="10"/>
        <v>#DIV/0!</v>
      </c>
    </row>
    <row r="113" spans="1:8" ht="30.75" customHeight="1" hidden="1">
      <c r="A113" s="33">
        <v>19010200</v>
      </c>
      <c r="B113" s="38" t="s">
        <v>45</v>
      </c>
      <c r="C113" s="25"/>
      <c r="D113" s="25"/>
      <c r="E113" s="25" t="e">
        <f t="shared" si="11"/>
        <v>#DIV/0!</v>
      </c>
      <c r="F113" s="25">
        <f>D113-C113</f>
        <v>0</v>
      </c>
      <c r="G113" s="25"/>
      <c r="H113" s="25" t="e">
        <f t="shared" si="10"/>
        <v>#DIV/0!</v>
      </c>
    </row>
    <row r="114" spans="1:8" ht="78" customHeight="1" hidden="1">
      <c r="A114" s="33">
        <v>19010300</v>
      </c>
      <c r="B114" s="38" t="s">
        <v>46</v>
      </c>
      <c r="C114" s="25"/>
      <c r="D114" s="25"/>
      <c r="E114" s="25" t="e">
        <f t="shared" si="11"/>
        <v>#DIV/0!</v>
      </c>
      <c r="F114" s="25">
        <f>D114-C114</f>
        <v>0</v>
      </c>
      <c r="G114" s="25"/>
      <c r="H114" s="25" t="e">
        <f t="shared" si="10"/>
        <v>#DIV/0!</v>
      </c>
    </row>
    <row r="115" spans="1:8" ht="78" customHeight="1" hidden="1">
      <c r="A115" s="33">
        <v>19010500</v>
      </c>
      <c r="B115" s="38" t="s">
        <v>47</v>
      </c>
      <c r="C115" s="25"/>
      <c r="D115" s="25"/>
      <c r="E115" s="25"/>
      <c r="F115" s="25">
        <f>D115-C115</f>
        <v>0</v>
      </c>
      <c r="G115" s="25"/>
      <c r="H115" s="25" t="e">
        <f t="shared" si="10"/>
        <v>#DIV/0!</v>
      </c>
    </row>
    <row r="116" spans="1:8" ht="62.25" customHeight="1" hidden="1">
      <c r="A116" s="33">
        <v>19050200</v>
      </c>
      <c r="B116" s="38" t="s">
        <v>48</v>
      </c>
      <c r="C116" s="25"/>
      <c r="D116" s="25"/>
      <c r="E116" s="25"/>
      <c r="F116" s="25">
        <f>D116-C116</f>
        <v>0</v>
      </c>
      <c r="G116" s="25"/>
      <c r="H116" s="25" t="e">
        <f t="shared" si="10"/>
        <v>#DIV/0!</v>
      </c>
    </row>
    <row r="117" spans="1:8" ht="46.5" customHeight="1" hidden="1">
      <c r="A117" s="33">
        <v>19050300</v>
      </c>
      <c r="B117" s="38" t="s">
        <v>49</v>
      </c>
      <c r="C117" s="25"/>
      <c r="D117" s="25"/>
      <c r="E117" s="24"/>
      <c r="F117" s="25">
        <f t="shared" si="9"/>
        <v>0</v>
      </c>
      <c r="G117" s="25"/>
      <c r="H117" s="25" t="e">
        <f t="shared" si="10"/>
        <v>#DIV/0!</v>
      </c>
    </row>
    <row r="118" spans="1:8" ht="15.75">
      <c r="A118" s="31">
        <v>20000000</v>
      </c>
      <c r="B118" s="37" t="s">
        <v>23</v>
      </c>
      <c r="C118" s="29">
        <f>C119+C121+C122+C123</f>
        <v>7106.146</v>
      </c>
      <c r="D118" s="29">
        <f>D119+D121+D122+D123</f>
        <v>8275.773</v>
      </c>
      <c r="E118" s="29">
        <f>D118/C118*100</f>
        <v>116.45937192959445</v>
      </c>
      <c r="F118" s="29">
        <f t="shared" si="9"/>
        <v>1169.6269999999995</v>
      </c>
      <c r="G118" s="29">
        <f>G119+G121+G122+G123</f>
        <v>8315.800000000001</v>
      </c>
      <c r="H118" s="29">
        <f t="shared" si="10"/>
        <v>99.51866326751482</v>
      </c>
    </row>
    <row r="119" spans="1:8" ht="78.75">
      <c r="A119" s="33">
        <v>24062100</v>
      </c>
      <c r="B119" s="38" t="s">
        <v>121</v>
      </c>
      <c r="C119" s="43">
        <v>0</v>
      </c>
      <c r="D119" s="30">
        <v>22.23</v>
      </c>
      <c r="E119" s="30">
        <v>0</v>
      </c>
      <c r="F119" s="30">
        <f t="shared" si="9"/>
        <v>22.23</v>
      </c>
      <c r="G119" s="30">
        <v>0</v>
      </c>
      <c r="H119" s="30">
        <v>0</v>
      </c>
    </row>
    <row r="120" spans="1:8" ht="30.75" customHeight="1" hidden="1">
      <c r="A120" s="33">
        <v>24110600</v>
      </c>
      <c r="B120" s="34" t="s">
        <v>65</v>
      </c>
      <c r="C120" s="44"/>
      <c r="D120" s="25"/>
      <c r="E120" s="30" t="e">
        <f aca="true" t="shared" si="12" ref="E120:E126">D120/C120*100</f>
        <v>#DIV/0!</v>
      </c>
      <c r="F120" s="30">
        <f t="shared" si="9"/>
        <v>0</v>
      </c>
      <c r="G120" s="30"/>
      <c r="H120" s="30" t="e">
        <f t="shared" si="10"/>
        <v>#DIV/0!</v>
      </c>
    </row>
    <row r="121" spans="1:8" ht="94.5">
      <c r="A121" s="33">
        <v>24110900</v>
      </c>
      <c r="B121" s="38" t="s">
        <v>122</v>
      </c>
      <c r="C121" s="43">
        <v>0</v>
      </c>
      <c r="D121" s="30">
        <v>1.363</v>
      </c>
      <c r="E121" s="30">
        <v>0</v>
      </c>
      <c r="F121" s="30">
        <f>D121-C121</f>
        <v>1.363</v>
      </c>
      <c r="G121" s="30">
        <v>1.7</v>
      </c>
      <c r="H121" s="30">
        <f t="shared" si="10"/>
        <v>80.17647058823529</v>
      </c>
    </row>
    <row r="122" spans="1:8" ht="47.25">
      <c r="A122" s="33">
        <v>24170000</v>
      </c>
      <c r="B122" s="38" t="s">
        <v>86</v>
      </c>
      <c r="C122" s="30">
        <v>24</v>
      </c>
      <c r="D122" s="30">
        <v>28.18</v>
      </c>
      <c r="E122" s="30">
        <f t="shared" si="12"/>
        <v>117.41666666666666</v>
      </c>
      <c r="F122" s="30">
        <f>D122-C122</f>
        <v>4.18</v>
      </c>
      <c r="G122" s="30">
        <v>16.4</v>
      </c>
      <c r="H122" s="30">
        <v>0</v>
      </c>
    </row>
    <row r="123" spans="1:8" ht="31.5">
      <c r="A123" s="33">
        <v>25000000</v>
      </c>
      <c r="B123" s="38" t="s">
        <v>29</v>
      </c>
      <c r="C123" s="30">
        <v>7082.146</v>
      </c>
      <c r="D123" s="30">
        <v>8224</v>
      </c>
      <c r="E123" s="30">
        <f t="shared" si="12"/>
        <v>116.12299435792485</v>
      </c>
      <c r="F123" s="30">
        <f t="shared" si="9"/>
        <v>1141.8540000000003</v>
      </c>
      <c r="G123" s="30">
        <v>8297.7</v>
      </c>
      <c r="H123" s="30">
        <f t="shared" si="10"/>
        <v>99.11180206563263</v>
      </c>
    </row>
    <row r="124" spans="1:8" ht="46.5" customHeight="1" hidden="1">
      <c r="A124" s="33">
        <v>25010000</v>
      </c>
      <c r="B124" s="38" t="s">
        <v>30</v>
      </c>
      <c r="C124" s="25"/>
      <c r="D124" s="25"/>
      <c r="E124" s="30" t="e">
        <f t="shared" si="12"/>
        <v>#DIV/0!</v>
      </c>
      <c r="F124" s="25">
        <f t="shared" si="9"/>
        <v>0</v>
      </c>
      <c r="G124" s="25"/>
      <c r="H124" s="25" t="e">
        <f t="shared" si="10"/>
        <v>#DIV/0!</v>
      </c>
    </row>
    <row r="125" spans="1:8" ht="30.75" customHeight="1" hidden="1">
      <c r="A125" s="33">
        <v>25020000</v>
      </c>
      <c r="B125" s="38" t="s">
        <v>50</v>
      </c>
      <c r="C125" s="25"/>
      <c r="D125" s="25"/>
      <c r="E125" s="30" t="e">
        <f t="shared" si="12"/>
        <v>#DIV/0!</v>
      </c>
      <c r="F125" s="25">
        <f t="shared" si="9"/>
        <v>0</v>
      </c>
      <c r="G125" s="25"/>
      <c r="H125" s="25" t="e">
        <f t="shared" si="10"/>
        <v>#DIV/0!</v>
      </c>
    </row>
    <row r="126" spans="1:8" ht="15.75">
      <c r="A126" s="31">
        <v>30000000</v>
      </c>
      <c r="B126" s="37" t="s">
        <v>87</v>
      </c>
      <c r="C126" s="26">
        <f>C127+C128</f>
        <v>125</v>
      </c>
      <c r="D126" s="26">
        <f>D127+D128</f>
        <v>14.9</v>
      </c>
      <c r="E126" s="29">
        <f t="shared" si="12"/>
        <v>11.92</v>
      </c>
      <c r="F126" s="29">
        <f t="shared" si="9"/>
        <v>-110.1</v>
      </c>
      <c r="G126" s="26">
        <f>G127+G128</f>
        <v>177</v>
      </c>
      <c r="H126" s="29">
        <f t="shared" si="10"/>
        <v>8.418079096045197</v>
      </c>
    </row>
    <row r="127" spans="1:8" ht="63">
      <c r="A127" s="33">
        <v>31030000</v>
      </c>
      <c r="B127" s="38" t="s">
        <v>124</v>
      </c>
      <c r="C127" s="27">
        <v>125</v>
      </c>
      <c r="D127" s="27">
        <v>0</v>
      </c>
      <c r="E127" s="30">
        <v>0</v>
      </c>
      <c r="F127" s="30">
        <f aca="true" t="shared" si="13" ref="F127:F132">D127-C127</f>
        <v>-125</v>
      </c>
      <c r="G127" s="27">
        <v>177</v>
      </c>
      <c r="H127" s="30">
        <f aca="true" t="shared" si="14" ref="H127:H132">D127/G127*100</f>
        <v>0</v>
      </c>
    </row>
    <row r="128" spans="1:8" ht="15.75">
      <c r="A128" s="33">
        <v>33010000</v>
      </c>
      <c r="B128" s="38" t="s">
        <v>88</v>
      </c>
      <c r="C128" s="27">
        <v>0</v>
      </c>
      <c r="D128" s="27">
        <v>14.9</v>
      </c>
      <c r="E128" s="30">
        <v>0</v>
      </c>
      <c r="F128" s="30">
        <f t="shared" si="13"/>
        <v>14.9</v>
      </c>
      <c r="G128" s="27">
        <v>0</v>
      </c>
      <c r="H128" s="30">
        <v>0</v>
      </c>
    </row>
    <row r="129" spans="1:8" ht="30.75" customHeight="1" hidden="1">
      <c r="A129" s="33"/>
      <c r="B129" s="38"/>
      <c r="C129" s="22"/>
      <c r="D129" s="22"/>
      <c r="E129" s="30">
        <v>0</v>
      </c>
      <c r="F129" s="30">
        <f t="shared" si="13"/>
        <v>0</v>
      </c>
      <c r="G129" s="27"/>
      <c r="H129" s="30" t="e">
        <f t="shared" si="14"/>
        <v>#DIV/0!</v>
      </c>
    </row>
    <row r="130" spans="1:8" ht="20.25" customHeight="1">
      <c r="A130" s="31">
        <v>40000000</v>
      </c>
      <c r="B130" s="37" t="s">
        <v>31</v>
      </c>
      <c r="C130" s="26">
        <f>C131+C132</f>
        <v>1075.539</v>
      </c>
      <c r="D130" s="26">
        <f>D131+D132</f>
        <v>0</v>
      </c>
      <c r="E130" s="29">
        <v>0</v>
      </c>
      <c r="F130" s="29">
        <f t="shared" si="13"/>
        <v>-1075.539</v>
      </c>
      <c r="G130" s="26">
        <f>G131+G132</f>
        <v>0</v>
      </c>
      <c r="H130" s="29">
        <v>0</v>
      </c>
    </row>
    <row r="131" spans="1:8" ht="78.75">
      <c r="A131" s="33">
        <v>41031400</v>
      </c>
      <c r="B131" s="38" t="s">
        <v>125</v>
      </c>
      <c r="C131" s="26">
        <v>1075.539</v>
      </c>
      <c r="D131" s="26">
        <v>0</v>
      </c>
      <c r="E131" s="30">
        <v>0</v>
      </c>
      <c r="F131" s="29">
        <f t="shared" si="13"/>
        <v>-1075.539</v>
      </c>
      <c r="G131" s="26">
        <v>0</v>
      </c>
      <c r="H131" s="29">
        <v>0</v>
      </c>
    </row>
    <row r="132" spans="1:8" ht="22.5" customHeight="1" hidden="1">
      <c r="A132" s="33">
        <v>41035000</v>
      </c>
      <c r="B132" s="38" t="s">
        <v>32</v>
      </c>
      <c r="C132" s="27">
        <v>0</v>
      </c>
      <c r="D132" s="27">
        <v>0</v>
      </c>
      <c r="E132" s="30">
        <v>0</v>
      </c>
      <c r="F132" s="30">
        <f t="shared" si="13"/>
        <v>0</v>
      </c>
      <c r="G132" s="27">
        <v>0</v>
      </c>
      <c r="H132" s="30" t="e">
        <f t="shared" si="14"/>
        <v>#DIV/0!</v>
      </c>
    </row>
    <row r="133" spans="1:8" ht="15.75">
      <c r="A133" s="40" t="s">
        <v>34</v>
      </c>
      <c r="B133" s="41"/>
      <c r="C133" s="26">
        <f>C102+C118+C126+C129</f>
        <v>7272.146</v>
      </c>
      <c r="D133" s="26">
        <f>D102+D118+D126+D129</f>
        <v>8354.752999999999</v>
      </c>
      <c r="E133" s="29">
        <f>D133/C133*100</f>
        <v>114.88703609635999</v>
      </c>
      <c r="F133" s="29">
        <f t="shared" si="9"/>
        <v>1082.606999999999</v>
      </c>
      <c r="G133" s="26">
        <f>G102+G118+G126+G129</f>
        <v>8540.800000000001</v>
      </c>
      <c r="H133" s="29">
        <f t="shared" si="10"/>
        <v>97.82166775946044</v>
      </c>
    </row>
    <row r="134" spans="1:8" ht="15.75">
      <c r="A134" s="40" t="s">
        <v>52</v>
      </c>
      <c r="B134" s="41"/>
      <c r="C134" s="26">
        <f>C102+C118+C126+C129+C130</f>
        <v>8347.685</v>
      </c>
      <c r="D134" s="26">
        <f>D102+D118+D126+D129+D130</f>
        <v>8354.752999999999</v>
      </c>
      <c r="E134" s="29">
        <f>D134/C134*100</f>
        <v>100.08467018101426</v>
      </c>
      <c r="F134" s="29">
        <f t="shared" si="9"/>
        <v>7.0679999999993015</v>
      </c>
      <c r="G134" s="26">
        <f>G102+G118+G126+G129+G130</f>
        <v>8540.800000000001</v>
      </c>
      <c r="H134" s="29">
        <f t="shared" si="10"/>
        <v>97.82166775946044</v>
      </c>
    </row>
    <row r="135" spans="1:8" ht="30.75" customHeight="1">
      <c r="A135" s="57" t="s">
        <v>53</v>
      </c>
      <c r="B135" s="57"/>
      <c r="C135" s="26">
        <f>C133+C99</f>
        <v>177195.339</v>
      </c>
      <c r="D135" s="26">
        <f>D133+D99</f>
        <v>198698.192</v>
      </c>
      <c r="E135" s="29">
        <f>D135/C135*100</f>
        <v>112.13511208666725</v>
      </c>
      <c r="F135" s="29">
        <f t="shared" si="9"/>
        <v>21502.853000000003</v>
      </c>
      <c r="G135" s="26">
        <f>G133+G99</f>
        <v>171326.40000000002</v>
      </c>
      <c r="H135" s="29">
        <f t="shared" si="10"/>
        <v>115.97640060142511</v>
      </c>
    </row>
    <row r="136" spans="1:8" ht="30.75" customHeight="1">
      <c r="A136" s="57" t="s">
        <v>54</v>
      </c>
      <c r="B136" s="57"/>
      <c r="C136" s="26">
        <f>C134+C100</f>
        <v>327472.991</v>
      </c>
      <c r="D136" s="26">
        <f>D134+D100</f>
        <v>344949.39200000005</v>
      </c>
      <c r="E136" s="29">
        <f>D136/C136*100</f>
        <v>105.33674577150092</v>
      </c>
      <c r="F136" s="29">
        <f t="shared" si="9"/>
        <v>17476.40100000007</v>
      </c>
      <c r="G136" s="26">
        <f>G134+G100</f>
        <v>369479.82687000005</v>
      </c>
      <c r="H136" s="29">
        <f t="shared" si="10"/>
        <v>93.36081889022024</v>
      </c>
    </row>
    <row r="137" spans="1:7" ht="30.75" customHeight="1">
      <c r="A137" s="17"/>
      <c r="B137" s="17"/>
      <c r="C137" s="11"/>
      <c r="D137" s="11"/>
      <c r="E137" s="11"/>
      <c r="F137" s="11"/>
      <c r="G137" s="11"/>
    </row>
    <row r="138" spans="1:6" ht="15.75">
      <c r="A138" s="12"/>
      <c r="B138" s="13"/>
      <c r="C138" s="8"/>
      <c r="D138" s="8"/>
      <c r="E138" s="8"/>
      <c r="F138" s="8"/>
    </row>
    <row r="139" spans="1:4" ht="15.75">
      <c r="A139" s="12"/>
      <c r="C139" s="8"/>
      <c r="D139" s="8"/>
    </row>
    <row r="142" spans="2:6" ht="18.75">
      <c r="B142" s="19" t="s">
        <v>127</v>
      </c>
      <c r="E142" s="8" t="s">
        <v>128</v>
      </c>
      <c r="F142" s="20"/>
    </row>
  </sheetData>
  <sheetProtection/>
  <mergeCells count="15">
    <mergeCell ref="G5:G6"/>
    <mergeCell ref="H5:H6"/>
    <mergeCell ref="A5:A6"/>
    <mergeCell ref="B5:B6"/>
    <mergeCell ref="A135:B135"/>
    <mergeCell ref="A136:B136"/>
    <mergeCell ref="A101:F101"/>
    <mergeCell ref="A99:B99"/>
    <mergeCell ref="A100:B100"/>
    <mergeCell ref="D1:F1"/>
    <mergeCell ref="A7:F7"/>
    <mergeCell ref="E5:E6"/>
    <mergeCell ref="C5:C6"/>
    <mergeCell ref="D5:D6"/>
    <mergeCell ref="F5:F6"/>
  </mergeCells>
  <printOptions/>
  <pageMargins left="0.37" right="0.1968503937007874" top="0.17" bottom="0.2755905511811024" header="0.16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2019-04-22T11:00:22Z</cp:lastPrinted>
  <dcterms:created xsi:type="dcterms:W3CDTF">2012-01-31T07:31:50Z</dcterms:created>
  <dcterms:modified xsi:type="dcterms:W3CDTF">2019-04-23T10:47:22Z</dcterms:modified>
  <cp:category/>
  <cp:version/>
  <cp:contentType/>
  <cp:contentStatus/>
</cp:coreProperties>
</file>