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Лист1" sheetId="1" r:id="rId1"/>
    <sheet name="кальк1" sheetId="2" r:id="rId2"/>
    <sheet name="калькул3" sheetId="3" r:id="rId3"/>
    <sheet name="кальк4" sheetId="4" r:id="rId4"/>
    <sheet name="кальк5" sheetId="5" r:id="rId5"/>
    <sheet name="кальк6" sheetId="6" r:id="rId6"/>
    <sheet name="кальк7" sheetId="7" r:id="rId7"/>
    <sheet name="кальr8" sheetId="8" r:id="rId8"/>
    <sheet name="кальк9" sheetId="9" r:id="rId9"/>
  </sheets>
  <definedNames/>
  <calcPr fullCalcOnLoad="1"/>
</workbook>
</file>

<file path=xl/sharedStrings.xml><?xml version="1.0" encoding="utf-8"?>
<sst xmlns="http://schemas.openxmlformats.org/spreadsheetml/2006/main" count="191" uniqueCount="88">
  <si>
    <t>до рішення виконкому</t>
  </si>
  <si>
    <t>Кошторис  витрат</t>
  </si>
  <si>
    <t xml:space="preserve">пов'язаних з підготовкою та проведенням </t>
  </si>
  <si>
    <t xml:space="preserve">конкурсу з з перевезення пасажирів на автобусних маршрутах </t>
  </si>
  <si>
    <t>загального користування у м.Сєвєродонецьку</t>
  </si>
  <si>
    <t>№з/п</t>
  </si>
  <si>
    <t>Сума,грн.</t>
  </si>
  <si>
    <t>1.</t>
  </si>
  <si>
    <t xml:space="preserve">Підготовка пропозицій </t>
  </si>
  <si>
    <t>та умов конкурсу</t>
  </si>
  <si>
    <t>2.</t>
  </si>
  <si>
    <t xml:space="preserve">Розміщення інформації про </t>
  </si>
  <si>
    <t>Витрати</t>
  </si>
  <si>
    <t xml:space="preserve">об'єкти та умови конкурсу  </t>
  </si>
  <si>
    <t>в засобах масової інформації</t>
  </si>
  <si>
    <t>3.</t>
  </si>
  <si>
    <t>Організація приймання документів</t>
  </si>
  <si>
    <t>4.</t>
  </si>
  <si>
    <t>Перевірка достовірності</t>
  </si>
  <si>
    <t>5.</t>
  </si>
  <si>
    <t>Аналіз та оцінка відповідності</t>
  </si>
  <si>
    <t>пропозицій перевізника-</t>
  </si>
  <si>
    <t>претендента умовам конкурсу</t>
  </si>
  <si>
    <t>одержаної від перевізника-</t>
  </si>
  <si>
    <t>претендента інформації</t>
  </si>
  <si>
    <t>6.</t>
  </si>
  <si>
    <t>Підготовка інформаційних</t>
  </si>
  <si>
    <t>матеріалів для членів</t>
  </si>
  <si>
    <t>конкурсного комітету</t>
  </si>
  <si>
    <t>7.</t>
  </si>
  <si>
    <t>Доведення результатів конкурсу</t>
  </si>
  <si>
    <t>до відома перевізників-пре-</t>
  </si>
  <si>
    <t>тендентів</t>
  </si>
  <si>
    <t>8.</t>
  </si>
  <si>
    <t>Подання перевізникам-претен-</t>
  </si>
  <si>
    <t>дентам інформації про участь</t>
  </si>
  <si>
    <t>у конкурсі</t>
  </si>
  <si>
    <t>9.</t>
  </si>
  <si>
    <t>Технічне забезпечення конкурсу,</t>
  </si>
  <si>
    <t>оренди приміщень для його</t>
  </si>
  <si>
    <t>проведення</t>
  </si>
  <si>
    <t>10.</t>
  </si>
  <si>
    <t xml:space="preserve">Виготовлення паспортів </t>
  </si>
  <si>
    <t>автобусних маршрутів</t>
  </si>
  <si>
    <t xml:space="preserve">зайнятих підготовкой пропозицій </t>
  </si>
  <si>
    <t>щодо умов конкурсу</t>
  </si>
  <si>
    <t xml:space="preserve">Оплата праці працівників, </t>
  </si>
  <si>
    <t>грн.</t>
  </si>
  <si>
    <t>Годинний заробіток,</t>
  </si>
  <si>
    <t xml:space="preserve">Трудомісткість, </t>
  </si>
  <si>
    <t>чол./год.</t>
  </si>
  <si>
    <t>Сума витрат,</t>
  </si>
  <si>
    <t>Нарахування на оплату раці</t>
  </si>
  <si>
    <t>Калькуляція 1</t>
  </si>
  <si>
    <t>Калькуляція 3</t>
  </si>
  <si>
    <t>Копіювання та друк документів</t>
  </si>
  <si>
    <t>Нарахування на оплату праці</t>
  </si>
  <si>
    <t>(35 арк.)</t>
  </si>
  <si>
    <t>РАЗОМ</t>
  </si>
  <si>
    <t>Підготовка пропозицій щодо об'єктів та умов конкурсу</t>
  </si>
  <si>
    <t xml:space="preserve"> </t>
  </si>
  <si>
    <t>Разом</t>
  </si>
  <si>
    <t>Калькуляція 4</t>
  </si>
  <si>
    <t xml:space="preserve">Перевірка достовірності одержаної інформації </t>
  </si>
  <si>
    <t>Калькуляція 6</t>
  </si>
  <si>
    <t>Перевірка достовірності одержаної інформації</t>
  </si>
  <si>
    <t>Калькуляція 5</t>
  </si>
  <si>
    <t>Аналіз та оцінка відповідності пропозиції перевізника-претендента умовам конкурсу</t>
  </si>
  <si>
    <t>Підготовка інформаційних матеріалів для членів конкурсного комітету</t>
  </si>
  <si>
    <t>Калькуляція 7</t>
  </si>
  <si>
    <t>Доведення результатів конкурсу  до відома перевізників-претендентів під час проведення конкурсу</t>
  </si>
  <si>
    <t>Всього</t>
  </si>
  <si>
    <t>Калькуляція 8</t>
  </si>
  <si>
    <t>Подання перевізникам-претендентам інформації про участь у конкурсі</t>
  </si>
  <si>
    <t>Калькуляція 9</t>
  </si>
  <si>
    <t>Технічне забезпечення конкурсу, утримання приміщень для його проведення</t>
  </si>
  <si>
    <t>(згідно укладених договорів)</t>
  </si>
  <si>
    <t>Придбання канцтоварів:</t>
  </si>
  <si>
    <t>ручки- 15шт.</t>
  </si>
  <si>
    <t>папка пласт. -15 шт.</t>
  </si>
  <si>
    <t>папки карт-10шт.</t>
  </si>
  <si>
    <t>папір -5 пач.</t>
  </si>
  <si>
    <t>Секрктар ради,</t>
  </si>
  <si>
    <r>
      <t xml:space="preserve">в.о. керуючого справами виконкому                                    </t>
    </r>
    <r>
      <rPr>
        <b/>
        <sz val="10"/>
        <rFont val="Arial Cyr"/>
        <family val="0"/>
      </rPr>
      <t xml:space="preserve"> А.А. Гавриленко</t>
    </r>
  </si>
  <si>
    <t>Керуючий справами виконкому                            Ю.А. Журба</t>
  </si>
  <si>
    <t xml:space="preserve">Додаток 4 </t>
  </si>
  <si>
    <t>від " 10 " жовтня 2018 року</t>
  </si>
  <si>
    <t>№ 829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</si>
</sst>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" fontId="0" fillId="0" borderId="0" xfId="0" applyNumberFormat="1" applyAlignment="1">
      <alignment/>
    </xf>
    <xf numFmtId="10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7" max="7" width="4.125" style="0" customWidth="1"/>
    <col min="9" max="9" width="11.625" style="0" customWidth="1"/>
  </cols>
  <sheetData>
    <row r="2" ht="12.75">
      <c r="H2" t="s">
        <v>85</v>
      </c>
    </row>
    <row r="3" ht="12.75">
      <c r="H3" t="s">
        <v>0</v>
      </c>
    </row>
    <row r="4" ht="12.75">
      <c r="H4" t="s">
        <v>86</v>
      </c>
    </row>
    <row r="5" ht="12.75">
      <c r="H5" t="s">
        <v>87</v>
      </c>
    </row>
    <row r="7" ht="12.75">
      <c r="F7" t="s">
        <v>1</v>
      </c>
    </row>
    <row r="8" spans="4:9" ht="12.75">
      <c r="D8" s="5" t="s">
        <v>2</v>
      </c>
      <c r="E8" s="5"/>
      <c r="F8" s="5"/>
      <c r="G8" s="5"/>
      <c r="H8" s="5"/>
      <c r="I8" s="5"/>
    </row>
    <row r="9" spans="4:9" ht="12.75">
      <c r="D9" s="6" t="s">
        <v>3</v>
      </c>
      <c r="E9" s="6"/>
      <c r="F9" s="6"/>
      <c r="G9" s="6"/>
      <c r="H9" s="6"/>
      <c r="I9" s="6"/>
    </row>
    <row r="10" spans="4:9" ht="12.75">
      <c r="D10" s="6" t="s">
        <v>4</v>
      </c>
      <c r="E10" s="6"/>
      <c r="F10" s="6"/>
      <c r="G10" s="6"/>
      <c r="H10" s="6"/>
      <c r="I10" s="6"/>
    </row>
    <row r="12" spans="2:6" ht="12.75">
      <c r="B12" t="s">
        <v>5</v>
      </c>
      <c r="C12" t="s">
        <v>12</v>
      </c>
      <c r="F12" t="s">
        <v>6</v>
      </c>
    </row>
    <row r="15" spans="2:8" ht="12.75">
      <c r="B15" t="s">
        <v>7</v>
      </c>
      <c r="C15" t="s">
        <v>8</v>
      </c>
      <c r="F15">
        <v>130.6</v>
      </c>
      <c r="H15" s="4"/>
    </row>
    <row r="16" ht="12.75">
      <c r="C16" t="s">
        <v>9</v>
      </c>
    </row>
    <row r="18" spans="2:3" ht="12.75">
      <c r="B18" t="s">
        <v>10</v>
      </c>
      <c r="C18" t="s">
        <v>11</v>
      </c>
    </row>
    <row r="19" spans="3:6" ht="12.75">
      <c r="C19" t="s">
        <v>13</v>
      </c>
      <c r="F19">
        <v>2142</v>
      </c>
    </row>
    <row r="20" ht="12.75">
      <c r="C20" t="s">
        <v>14</v>
      </c>
    </row>
    <row r="21" ht="12.75">
      <c r="C21" t="s">
        <v>76</v>
      </c>
    </row>
    <row r="22" spans="2:3" ht="12.75">
      <c r="B22" t="s">
        <v>15</v>
      </c>
      <c r="C22" t="s">
        <v>16</v>
      </c>
    </row>
    <row r="23" ht="12.75">
      <c r="F23">
        <v>64.29</v>
      </c>
    </row>
    <row r="24" spans="2:3" ht="12.75">
      <c r="B24" t="s">
        <v>17</v>
      </c>
      <c r="C24" t="s">
        <v>18</v>
      </c>
    </row>
    <row r="25" spans="3:6" ht="12.75">
      <c r="C25" t="s">
        <v>23</v>
      </c>
      <c r="F25">
        <v>96.44</v>
      </c>
    </row>
    <row r="26" ht="12.75">
      <c r="C26" t="s">
        <v>24</v>
      </c>
    </row>
    <row r="27" spans="2:3" ht="12.75">
      <c r="B27" t="s">
        <v>19</v>
      </c>
      <c r="C27" t="s">
        <v>20</v>
      </c>
    </row>
    <row r="28" spans="3:6" ht="12.75">
      <c r="C28" t="s">
        <v>21</v>
      </c>
      <c r="F28">
        <v>64.29</v>
      </c>
    </row>
    <row r="29" ht="12.75">
      <c r="C29" t="s">
        <v>22</v>
      </c>
    </row>
    <row r="31" spans="2:3" ht="12.75">
      <c r="B31" t="s">
        <v>25</v>
      </c>
      <c r="C31" t="s">
        <v>26</v>
      </c>
    </row>
    <row r="32" spans="3:6" ht="12.75">
      <c r="C32" t="s">
        <v>27</v>
      </c>
      <c r="F32">
        <v>130.6</v>
      </c>
    </row>
    <row r="33" ht="12.75">
      <c r="C33" t="s">
        <v>28</v>
      </c>
    </row>
    <row r="35" spans="2:3" ht="12.75">
      <c r="B35" t="s">
        <v>29</v>
      </c>
      <c r="C35" t="s">
        <v>30</v>
      </c>
    </row>
    <row r="36" spans="3:6" ht="12.75">
      <c r="C36" t="s">
        <v>31</v>
      </c>
      <c r="F36">
        <v>64.29</v>
      </c>
    </row>
    <row r="37" ht="12.75">
      <c r="C37" t="s">
        <v>32</v>
      </c>
    </row>
    <row r="39" spans="2:3" ht="12.75">
      <c r="B39" t="s">
        <v>33</v>
      </c>
      <c r="C39" t="s">
        <v>34</v>
      </c>
    </row>
    <row r="40" spans="3:6" ht="12.75">
      <c r="C40" t="s">
        <v>35</v>
      </c>
      <c r="F40">
        <v>64.29</v>
      </c>
    </row>
    <row r="41" ht="12.75">
      <c r="C41" t="s">
        <v>36</v>
      </c>
    </row>
    <row r="43" spans="2:6" ht="12.75">
      <c r="B43" t="s">
        <v>37</v>
      </c>
      <c r="C43" t="s">
        <v>38</v>
      </c>
      <c r="F43">
        <v>874.29</v>
      </c>
    </row>
    <row r="44" ht="12.75">
      <c r="C44" t="s">
        <v>39</v>
      </c>
    </row>
    <row r="45" ht="12.75">
      <c r="C45" t="s">
        <v>40</v>
      </c>
    </row>
    <row r="47" spans="2:6" ht="12.75">
      <c r="B47" t="s">
        <v>41</v>
      </c>
      <c r="C47" t="s">
        <v>42</v>
      </c>
      <c r="F47">
        <v>0</v>
      </c>
    </row>
    <row r="48" ht="12.75">
      <c r="C48" t="s">
        <v>43</v>
      </c>
    </row>
    <row r="51" spans="3:6" ht="12.75">
      <c r="C51" t="s">
        <v>71</v>
      </c>
      <c r="F51">
        <v>3631.09</v>
      </c>
    </row>
    <row r="55" ht="12.75">
      <c r="B55" t="s">
        <v>84</v>
      </c>
    </row>
  </sheetData>
  <sheetProtection/>
  <mergeCells count="3">
    <mergeCell ref="D8:I8"/>
    <mergeCell ref="D9:I9"/>
    <mergeCell ref="D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5"/>
  <sheetViews>
    <sheetView zoomScalePageLayoutView="0" workbookViewId="0" topLeftCell="A1">
      <selection activeCell="H4" sqref="H4"/>
    </sheetView>
  </sheetViews>
  <sheetFormatPr defaultColWidth="9.00390625" defaultRowHeight="12.75"/>
  <sheetData>
    <row r="2" ht="12.75">
      <c r="H2" t="s">
        <v>53</v>
      </c>
    </row>
    <row r="3" ht="12.75">
      <c r="D3" t="s">
        <v>59</v>
      </c>
    </row>
    <row r="5" spans="6:10" ht="12.75">
      <c r="F5" t="s">
        <v>48</v>
      </c>
      <c r="H5" t="s">
        <v>49</v>
      </c>
      <c r="J5" t="s">
        <v>51</v>
      </c>
    </row>
    <row r="6" spans="6:10" ht="12.75">
      <c r="F6" t="s">
        <v>47</v>
      </c>
      <c r="H6" t="s">
        <v>50</v>
      </c>
      <c r="J6" t="s">
        <v>47</v>
      </c>
    </row>
    <row r="7" spans="2:3" ht="12.75">
      <c r="B7" t="s">
        <v>7</v>
      </c>
      <c r="C7" t="s">
        <v>46</v>
      </c>
    </row>
    <row r="8" spans="3:10" ht="12.75">
      <c r="C8" t="s">
        <v>44</v>
      </c>
      <c r="G8">
        <v>27.49</v>
      </c>
      <c r="H8">
        <v>1</v>
      </c>
      <c r="J8">
        <f>G8*H8</f>
        <v>27.49</v>
      </c>
    </row>
    <row r="9" ht="12.75">
      <c r="C9" t="s">
        <v>45</v>
      </c>
    </row>
    <row r="11" spans="2:14" ht="12.75">
      <c r="B11" s="1" t="s">
        <v>10</v>
      </c>
      <c r="C11" t="s">
        <v>56</v>
      </c>
      <c r="J11" s="4">
        <f>J8*0.363</f>
        <v>9.978869999999999</v>
      </c>
      <c r="N11" s="4"/>
    </row>
    <row r="12" spans="3:4" ht="12.75">
      <c r="C12" s="2"/>
      <c r="D12" s="3">
        <v>0.363</v>
      </c>
    </row>
    <row r="14" spans="2:10" ht="12.75">
      <c r="B14" t="s">
        <v>15</v>
      </c>
      <c r="C14" t="s">
        <v>55</v>
      </c>
      <c r="J14">
        <v>7.63</v>
      </c>
    </row>
    <row r="15" ht="12.75">
      <c r="C15" t="s">
        <v>57</v>
      </c>
    </row>
    <row r="21" spans="3:14" ht="12.75">
      <c r="C21" t="s">
        <v>58</v>
      </c>
      <c r="J21" s="4">
        <f>J8+J11+J14</f>
        <v>45.09887</v>
      </c>
      <c r="N21" s="4"/>
    </row>
    <row r="25" ht="12.75">
      <c r="E25" t="s">
        <v>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3"/>
  <sheetViews>
    <sheetView zoomScalePageLayoutView="0" workbookViewId="0" topLeftCell="A1">
      <selection activeCell="H4" sqref="H4"/>
    </sheetView>
  </sheetViews>
  <sheetFormatPr defaultColWidth="9.00390625" defaultRowHeight="12.75"/>
  <sheetData>
    <row r="2" ht="12.75">
      <c r="H2" t="s">
        <v>54</v>
      </c>
    </row>
    <row r="3" ht="12.75">
      <c r="H3" t="s">
        <v>16</v>
      </c>
    </row>
    <row r="5" spans="6:10" ht="12.75">
      <c r="F5" t="s">
        <v>48</v>
      </c>
      <c r="H5" t="s">
        <v>49</v>
      </c>
      <c r="J5" t="s">
        <v>51</v>
      </c>
    </row>
    <row r="6" spans="6:10" ht="12.75">
      <c r="F6" t="s">
        <v>47</v>
      </c>
      <c r="H6" t="s">
        <v>50</v>
      </c>
      <c r="J6" t="s">
        <v>47</v>
      </c>
    </row>
    <row r="7" spans="2:3" ht="12.75">
      <c r="B7" t="s">
        <v>7</v>
      </c>
      <c r="C7" t="s">
        <v>46</v>
      </c>
    </row>
    <row r="8" spans="3:10" ht="12.75">
      <c r="C8" t="s">
        <v>44</v>
      </c>
      <c r="G8">
        <v>27.49</v>
      </c>
      <c r="H8">
        <v>1</v>
      </c>
      <c r="J8">
        <f>G8*H8</f>
        <v>27.49</v>
      </c>
    </row>
    <row r="9" ht="12.75">
      <c r="C9" t="s">
        <v>45</v>
      </c>
    </row>
    <row r="11" spans="2:14" ht="12.75">
      <c r="B11" s="1" t="s">
        <v>10</v>
      </c>
      <c r="C11" t="s">
        <v>52</v>
      </c>
      <c r="J11" s="4">
        <f>J8*0.363</f>
        <v>9.978869999999999</v>
      </c>
      <c r="N11" s="4"/>
    </row>
    <row r="12" spans="3:4" ht="12.75">
      <c r="C12" s="2"/>
      <c r="D12" s="3">
        <v>0.363</v>
      </c>
    </row>
    <row r="14" ht="12.75">
      <c r="B14" t="s">
        <v>15</v>
      </c>
    </row>
    <row r="17" ht="12.75">
      <c r="J17" t="s">
        <v>60</v>
      </c>
    </row>
    <row r="19" spans="4:14" ht="12.75">
      <c r="D19" t="s">
        <v>58</v>
      </c>
      <c r="J19" s="4">
        <f>J8+J11</f>
        <v>37.468869999999995</v>
      </c>
      <c r="N19" s="4"/>
    </row>
    <row r="42" spans="4:16" ht="12.75">
      <c r="D42" s="1"/>
      <c r="L42" s="4"/>
      <c r="P42" s="4"/>
    </row>
    <row r="43" spans="5:6" ht="12.75">
      <c r="E43" s="2"/>
      <c r="F43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3">
      <selection activeCell="G5" sqref="G5"/>
    </sheetView>
  </sheetViews>
  <sheetFormatPr defaultColWidth="9.00390625" defaultRowHeight="12.75"/>
  <sheetData>
    <row r="3" ht="12.75">
      <c r="G3" t="s">
        <v>62</v>
      </c>
    </row>
    <row r="4" ht="12.75">
      <c r="G4" t="s">
        <v>65</v>
      </c>
    </row>
    <row r="6" spans="5:9" ht="12.75">
      <c r="E6" t="s">
        <v>48</v>
      </c>
      <c r="G6" t="s">
        <v>49</v>
      </c>
      <c r="I6" t="s">
        <v>51</v>
      </c>
    </row>
    <row r="7" spans="5:9" ht="12.75">
      <c r="E7" t="s">
        <v>47</v>
      </c>
      <c r="G7" t="s">
        <v>50</v>
      </c>
      <c r="I7" t="s">
        <v>47</v>
      </c>
    </row>
    <row r="8" spans="1:2" ht="12.75">
      <c r="A8" t="s">
        <v>7</v>
      </c>
      <c r="B8" t="s">
        <v>46</v>
      </c>
    </row>
    <row r="9" spans="2:9" ht="12.75">
      <c r="B9" t="s">
        <v>44</v>
      </c>
      <c r="F9">
        <v>27.49</v>
      </c>
      <c r="G9">
        <v>1.5</v>
      </c>
      <c r="I9">
        <f>F9*G9</f>
        <v>41.235</v>
      </c>
    </row>
    <row r="10" ht="12.75">
      <c r="B10" t="s">
        <v>45</v>
      </c>
    </row>
    <row r="12" spans="1:13" ht="12.75">
      <c r="A12" s="1" t="s">
        <v>10</v>
      </c>
      <c r="B12" t="s">
        <v>52</v>
      </c>
      <c r="I12" s="4">
        <f>I9*0.363</f>
        <v>14.968304999999999</v>
      </c>
      <c r="M12" s="4"/>
    </row>
    <row r="13" spans="2:3" ht="12.75">
      <c r="B13" s="2"/>
      <c r="C13" s="3">
        <v>0.363</v>
      </c>
    </row>
    <row r="15" ht="12.75">
      <c r="A15" t="s">
        <v>15</v>
      </c>
    </row>
    <row r="19" spans="9:13" ht="12.75">
      <c r="I19" s="4">
        <f>I9+I12</f>
        <v>56.203305</v>
      </c>
      <c r="M19" s="4"/>
    </row>
    <row r="20" ht="12.75">
      <c r="C20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G5" sqref="G5"/>
    </sheetView>
  </sheetViews>
  <sheetFormatPr defaultColWidth="9.00390625" defaultRowHeight="12.75"/>
  <sheetData>
    <row r="2" ht="12.75">
      <c r="D2" t="s">
        <v>67</v>
      </c>
    </row>
    <row r="3" ht="12.75">
      <c r="G3" t="s">
        <v>66</v>
      </c>
    </row>
    <row r="4" ht="12.75">
      <c r="G4" t="s">
        <v>63</v>
      </c>
    </row>
    <row r="6" spans="5:9" ht="12.75">
      <c r="E6" t="s">
        <v>48</v>
      </c>
      <c r="G6" t="s">
        <v>49</v>
      </c>
      <c r="I6" t="s">
        <v>51</v>
      </c>
    </row>
    <row r="7" spans="5:9" ht="12.75">
      <c r="E7" t="s">
        <v>47</v>
      </c>
      <c r="G7" t="s">
        <v>50</v>
      </c>
      <c r="I7" t="s">
        <v>47</v>
      </c>
    </row>
    <row r="8" spans="1:2" ht="12.75">
      <c r="A8" t="s">
        <v>7</v>
      </c>
      <c r="B8" t="s">
        <v>46</v>
      </c>
    </row>
    <row r="9" spans="2:9" ht="12.75">
      <c r="B9" t="s">
        <v>44</v>
      </c>
      <c r="F9">
        <v>27.49</v>
      </c>
      <c r="G9">
        <v>1</v>
      </c>
      <c r="I9" s="4">
        <f>F9*G9</f>
        <v>27.49</v>
      </c>
    </row>
    <row r="10" ht="12.75">
      <c r="B10" t="s">
        <v>45</v>
      </c>
    </row>
    <row r="12" spans="1:13" ht="12.75">
      <c r="A12" s="1" t="s">
        <v>10</v>
      </c>
      <c r="B12" t="s">
        <v>52</v>
      </c>
      <c r="I12" s="4">
        <f>I9*0.363</f>
        <v>9.978869999999999</v>
      </c>
      <c r="M12" s="4"/>
    </row>
    <row r="13" spans="2:3" ht="12.75">
      <c r="B13" s="2"/>
      <c r="C13" s="3">
        <v>0.363</v>
      </c>
    </row>
    <row r="15" ht="12.75">
      <c r="A15" t="s">
        <v>15</v>
      </c>
    </row>
    <row r="19" spans="9:13" ht="12.75">
      <c r="I19" s="4">
        <f>I9+I12</f>
        <v>37.468869999999995</v>
      </c>
      <c r="M19" s="4"/>
    </row>
    <row r="20" ht="12.75">
      <c r="C20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G5" sqref="G5"/>
    </sheetView>
  </sheetViews>
  <sheetFormatPr defaultColWidth="9.00390625" defaultRowHeight="12.75"/>
  <sheetData>
    <row r="3" ht="12.75">
      <c r="G3" t="s">
        <v>64</v>
      </c>
    </row>
    <row r="4" ht="12.75">
      <c r="G4" t="s">
        <v>68</v>
      </c>
    </row>
    <row r="6" spans="5:9" ht="12.75">
      <c r="E6" t="s">
        <v>48</v>
      </c>
      <c r="G6" t="s">
        <v>49</v>
      </c>
      <c r="I6" t="s">
        <v>51</v>
      </c>
    </row>
    <row r="7" spans="5:9" ht="12.75">
      <c r="E7" t="s">
        <v>47</v>
      </c>
      <c r="G7" t="s">
        <v>50</v>
      </c>
      <c r="I7" t="s">
        <v>47</v>
      </c>
    </row>
    <row r="8" spans="1:2" ht="12.75">
      <c r="A8" t="s">
        <v>7</v>
      </c>
      <c r="B8" t="s">
        <v>46</v>
      </c>
    </row>
    <row r="9" spans="2:9" ht="12.75">
      <c r="B9" t="s">
        <v>44</v>
      </c>
      <c r="F9">
        <v>27.49</v>
      </c>
      <c r="G9">
        <v>1</v>
      </c>
      <c r="I9" s="4">
        <f>F9*G9</f>
        <v>27.49</v>
      </c>
    </row>
    <row r="10" ht="12.75">
      <c r="B10" t="s">
        <v>45</v>
      </c>
    </row>
    <row r="12" spans="1:13" ht="12.75">
      <c r="A12" s="1" t="s">
        <v>10</v>
      </c>
      <c r="B12" t="s">
        <v>52</v>
      </c>
      <c r="I12" s="4">
        <f>I9*0.363</f>
        <v>9.978869999999999</v>
      </c>
      <c r="M12" s="4"/>
    </row>
    <row r="13" spans="2:3" ht="12.75">
      <c r="B13" s="2"/>
      <c r="C13" s="3">
        <v>0.363</v>
      </c>
    </row>
    <row r="15" spans="1:9" ht="12.75">
      <c r="A15" t="s">
        <v>15</v>
      </c>
      <c r="B15" t="s">
        <v>55</v>
      </c>
      <c r="I15">
        <v>7.63</v>
      </c>
    </row>
    <row r="16" ht="12.75">
      <c r="B16" t="s">
        <v>57</v>
      </c>
    </row>
    <row r="19" spans="9:13" ht="12.75">
      <c r="I19" s="4">
        <f>I9+I12+I15</f>
        <v>45.09887</v>
      </c>
      <c r="M19" s="4"/>
    </row>
    <row r="20" ht="12.75">
      <c r="C20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G5" sqref="G5"/>
    </sheetView>
  </sheetViews>
  <sheetFormatPr defaultColWidth="9.00390625" defaultRowHeight="12.75"/>
  <sheetData>
    <row r="3" ht="12.75">
      <c r="G3" t="s">
        <v>69</v>
      </c>
    </row>
    <row r="4" ht="12.75">
      <c r="D4" t="s">
        <v>70</v>
      </c>
    </row>
    <row r="6" spans="5:9" ht="12.75">
      <c r="E6" t="s">
        <v>48</v>
      </c>
      <c r="G6" t="s">
        <v>49</v>
      </c>
      <c r="I6" t="s">
        <v>51</v>
      </c>
    </row>
    <row r="7" spans="5:9" ht="12.75">
      <c r="E7" t="s">
        <v>47</v>
      </c>
      <c r="G7" t="s">
        <v>50</v>
      </c>
      <c r="I7" t="s">
        <v>47</v>
      </c>
    </row>
    <row r="8" spans="1:2" ht="12.75">
      <c r="A8" t="s">
        <v>7</v>
      </c>
      <c r="B8" t="s">
        <v>46</v>
      </c>
    </row>
    <row r="9" spans="2:9" ht="12.75">
      <c r="B9" t="s">
        <v>44</v>
      </c>
      <c r="F9">
        <v>27.49</v>
      </c>
      <c r="G9">
        <v>1</v>
      </c>
      <c r="I9" s="4">
        <f>F9*G9</f>
        <v>27.49</v>
      </c>
    </row>
    <row r="10" ht="12.75">
      <c r="B10" t="s">
        <v>45</v>
      </c>
    </row>
    <row r="12" spans="1:13" ht="12.75">
      <c r="A12" s="1" t="s">
        <v>10</v>
      </c>
      <c r="B12" t="s">
        <v>52</v>
      </c>
      <c r="I12" s="4">
        <f>I9*0.363</f>
        <v>9.978869999999999</v>
      </c>
      <c r="M12" s="4"/>
    </row>
    <row r="13" spans="2:3" ht="12.75">
      <c r="B13" s="2"/>
      <c r="C13" s="3">
        <v>0.363</v>
      </c>
    </row>
    <row r="15" ht="12.75">
      <c r="A15" t="s">
        <v>15</v>
      </c>
    </row>
    <row r="19" spans="9:13" ht="12.75">
      <c r="I19" s="4">
        <f>I9+I12+I15</f>
        <v>37.468869999999995</v>
      </c>
      <c r="M19" s="4"/>
    </row>
    <row r="20" ht="12.75">
      <c r="C20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G23" sqref="G23"/>
    </sheetView>
  </sheetViews>
  <sheetFormatPr defaultColWidth="9.00390625" defaultRowHeight="12.75"/>
  <sheetData>
    <row r="3" ht="12.75">
      <c r="G3" t="s">
        <v>72</v>
      </c>
    </row>
    <row r="4" ht="12.75">
      <c r="D4" t="s">
        <v>73</v>
      </c>
    </row>
    <row r="6" spans="5:9" ht="12.75">
      <c r="E6" t="s">
        <v>48</v>
      </c>
      <c r="G6" t="s">
        <v>49</v>
      </c>
      <c r="I6" t="s">
        <v>51</v>
      </c>
    </row>
    <row r="7" spans="5:9" ht="12.75">
      <c r="E7" t="s">
        <v>47</v>
      </c>
      <c r="G7" t="s">
        <v>50</v>
      </c>
      <c r="I7" t="s">
        <v>47</v>
      </c>
    </row>
    <row r="8" spans="1:2" ht="12.75">
      <c r="A8" t="s">
        <v>7</v>
      </c>
      <c r="B8" t="s">
        <v>46</v>
      </c>
    </row>
    <row r="9" spans="2:9" ht="12.75">
      <c r="B9" t="s">
        <v>44</v>
      </c>
      <c r="F9">
        <v>27.49</v>
      </c>
      <c r="G9">
        <v>1</v>
      </c>
      <c r="I9" s="4">
        <f>F9*G9</f>
        <v>27.49</v>
      </c>
    </row>
    <row r="10" ht="12.75">
      <c r="B10" t="s">
        <v>45</v>
      </c>
    </row>
    <row r="12" spans="1:13" ht="12.75">
      <c r="A12" s="1" t="s">
        <v>10</v>
      </c>
      <c r="B12" t="s">
        <v>52</v>
      </c>
      <c r="I12" s="4">
        <f>I9*0.363</f>
        <v>9.978869999999999</v>
      </c>
      <c r="M12" s="4"/>
    </row>
    <row r="13" spans="2:3" ht="12.75">
      <c r="B13" s="2"/>
      <c r="C13" s="3">
        <v>0.363</v>
      </c>
    </row>
    <row r="19" spans="9:13" ht="12.75">
      <c r="I19" s="4">
        <f>I9+I12+I15</f>
        <v>37.468869999999995</v>
      </c>
      <c r="M19" s="4"/>
    </row>
    <row r="20" ht="12.75">
      <c r="C20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8"/>
  <sheetViews>
    <sheetView zoomScalePageLayoutView="0" workbookViewId="0" topLeftCell="A1">
      <selection activeCell="M34" sqref="M34"/>
    </sheetView>
  </sheetViews>
  <sheetFormatPr defaultColWidth="9.00390625" defaultRowHeight="12.75"/>
  <sheetData>
    <row r="3" ht="12.75">
      <c r="G3" t="s">
        <v>74</v>
      </c>
    </row>
    <row r="4" ht="12.75">
      <c r="D4" t="s">
        <v>75</v>
      </c>
    </row>
    <row r="6" spans="5:9" ht="12.75">
      <c r="E6" t="s">
        <v>48</v>
      </c>
      <c r="G6" t="s">
        <v>49</v>
      </c>
      <c r="I6" t="s">
        <v>51</v>
      </c>
    </row>
    <row r="7" spans="5:9" ht="12.75">
      <c r="E7" t="s">
        <v>47</v>
      </c>
      <c r="G7" t="s">
        <v>50</v>
      </c>
      <c r="I7" t="s">
        <v>47</v>
      </c>
    </row>
    <row r="8" spans="1:2" ht="12.75">
      <c r="A8" t="s">
        <v>7</v>
      </c>
      <c r="B8" t="s">
        <v>46</v>
      </c>
    </row>
    <row r="9" spans="2:9" ht="12.75">
      <c r="B9" t="s">
        <v>44</v>
      </c>
      <c r="F9">
        <v>27.49</v>
      </c>
      <c r="G9">
        <v>1</v>
      </c>
      <c r="I9" s="4">
        <f>F9*G9</f>
        <v>27.49</v>
      </c>
    </row>
    <row r="10" ht="12.75">
      <c r="B10" t="s">
        <v>45</v>
      </c>
    </row>
    <row r="12" spans="1:13" ht="12.75">
      <c r="A12" s="1" t="s">
        <v>10</v>
      </c>
      <c r="B12" t="s">
        <v>52</v>
      </c>
      <c r="I12" s="4">
        <f>I9*0.363</f>
        <v>9.978869999999999</v>
      </c>
      <c r="M12" s="4"/>
    </row>
    <row r="13" spans="2:3" ht="12.75">
      <c r="B13" s="2"/>
      <c r="C13" s="3">
        <v>0.363</v>
      </c>
    </row>
    <row r="15" spans="1:9" ht="12.75">
      <c r="A15" t="s">
        <v>15</v>
      </c>
      <c r="B15" t="s">
        <v>77</v>
      </c>
      <c r="I15" s="4">
        <f>I16+I17++I18+I19</f>
        <v>382</v>
      </c>
    </row>
    <row r="16" spans="2:9" ht="12.75">
      <c r="B16" t="s">
        <v>81</v>
      </c>
      <c r="I16">
        <v>185</v>
      </c>
    </row>
    <row r="17" spans="2:9" ht="12.75">
      <c r="B17" t="s">
        <v>78</v>
      </c>
      <c r="I17">
        <v>30</v>
      </c>
    </row>
    <row r="18" spans="2:9" ht="12.75">
      <c r="B18" t="s">
        <v>79</v>
      </c>
      <c r="I18">
        <v>150</v>
      </c>
    </row>
    <row r="19" spans="2:13" ht="12.75">
      <c r="B19" t="s">
        <v>80</v>
      </c>
      <c r="I19" s="4">
        <v>17</v>
      </c>
      <c r="M19" s="4"/>
    </row>
    <row r="20" spans="3:9" ht="12.75">
      <c r="C20" t="s">
        <v>61</v>
      </c>
      <c r="I20" s="4">
        <f>I9+I12+I15</f>
        <v>419.46887</v>
      </c>
    </row>
    <row r="27" ht="12.75">
      <c r="B27" t="s">
        <v>82</v>
      </c>
    </row>
    <row r="28" ht="12.75">
      <c r="B28" t="s">
        <v>83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userMrh0948</cp:lastModifiedBy>
  <cp:lastPrinted>2018-10-11T05:43:26Z</cp:lastPrinted>
  <dcterms:created xsi:type="dcterms:W3CDTF">2013-06-06T07:14:29Z</dcterms:created>
  <dcterms:modified xsi:type="dcterms:W3CDTF">2018-10-11T05:44:00Z</dcterms:modified>
  <cp:category/>
  <cp:version/>
  <cp:contentType/>
  <cp:contentStatus/>
</cp:coreProperties>
</file>