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'Лист1'!$A$4:$Q$1576</definedName>
  </definedNames>
  <calcPr fullCalcOnLoad="1"/>
</workbook>
</file>

<file path=xl/sharedStrings.xml><?xml version="1.0" encoding="utf-8"?>
<sst xmlns="http://schemas.openxmlformats.org/spreadsheetml/2006/main" count="1294" uniqueCount="882">
  <si>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</si>
  <si>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</si>
  <si>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</si>
  <si>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</si>
  <si>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</si>
  <si>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</si>
  <si>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</si>
  <si>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</si>
  <si>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</si>
  <si>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</si>
  <si>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</si>
  <si>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</si>
  <si>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</si>
  <si>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</si>
  <si>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</si>
  <si>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</si>
  <si>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</si>
  <si>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</si>
  <si>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</si>
  <si>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</si>
  <si>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</si>
  <si>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</si>
  <si>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</si>
  <si>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</si>
  <si>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</si>
  <si>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</si>
  <si>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</si>
  <si>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</si>
  <si>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</si>
  <si>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</si>
  <si>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</si>
  <si>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</si>
  <si>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</si>
  <si>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</si>
  <si>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</si>
  <si>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</si>
  <si>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</si>
  <si>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</si>
  <si>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</si>
  <si>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</si>
  <si>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</si>
  <si>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</si>
  <si>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</si>
  <si>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</si>
  <si>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</si>
  <si>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</si>
  <si>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</si>
  <si>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</si>
  <si>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</si>
  <si>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</si>
  <si>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</si>
  <si>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</si>
  <si>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</si>
  <si>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</si>
  <si>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</si>
  <si>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</si>
  <si>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</si>
  <si>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</si>
  <si>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</si>
  <si>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</si>
  <si>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</si>
  <si>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</si>
  <si>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</si>
  <si>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</si>
  <si>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</si>
  <si>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</si>
  <si>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</si>
  <si>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</si>
  <si>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</si>
  <si>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</si>
  <si>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</si>
  <si>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</si>
  <si>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</si>
  <si>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</si>
  <si>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</si>
  <si>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</si>
  <si>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</si>
  <si>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</si>
  <si>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</si>
  <si>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</si>
  <si>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</si>
  <si>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</si>
  <si>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</si>
  <si>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</si>
  <si>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</si>
  <si>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</si>
  <si>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</si>
  <si>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</si>
  <si>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</si>
  <si>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</si>
  <si>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</si>
  <si>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</si>
  <si>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</si>
  <si>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</si>
  <si>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</si>
  <si>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</si>
  <si>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</si>
  <si>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</si>
  <si>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</si>
  <si>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</si>
  <si>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</si>
  <si>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</si>
  <si>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</si>
  <si>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</si>
  <si>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</si>
  <si>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</si>
  <si>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</si>
  <si>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</si>
  <si>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</si>
  <si>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</si>
  <si>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</si>
  <si>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</si>
  <si>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</si>
  <si>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</si>
  <si>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</si>
  <si>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</si>
  <si>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</si>
  <si>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</si>
  <si>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</si>
  <si>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</si>
  <si>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</si>
  <si>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</si>
  <si>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</si>
  <si>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</si>
  <si>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</si>
  <si>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</si>
  <si>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</si>
  <si>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</si>
  <si>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</si>
  <si>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</si>
  <si>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</si>
  <si>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</si>
  <si>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</si>
  <si>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</si>
  <si>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</si>
  <si>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</si>
  <si>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</si>
  <si>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</si>
  <si>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</si>
  <si>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</si>
  <si>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</si>
  <si>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</si>
  <si>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</si>
  <si>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</si>
  <si>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</si>
  <si>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</si>
  <si>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</si>
  <si>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</si>
  <si>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</si>
  <si>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</si>
  <si>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</si>
  <si>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</si>
  <si>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</si>
  <si>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</si>
  <si>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</si>
  <si>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</si>
  <si>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</si>
  <si>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</si>
  <si>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</si>
  <si>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</si>
  <si>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</si>
  <si>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</si>
  <si>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</si>
  <si>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</si>
  <si>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</si>
  <si>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</si>
  <si>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</si>
  <si>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</si>
  <si>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</si>
  <si>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</si>
  <si>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</si>
  <si>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</si>
  <si>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</si>
  <si>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</si>
  <si>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</si>
  <si>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</si>
  <si>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</si>
  <si>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</si>
  <si>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</si>
  <si>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</si>
  <si>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</si>
  <si>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</si>
  <si>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</si>
  <si>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</si>
  <si>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</si>
  <si>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</si>
  <si>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</si>
  <si>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</si>
  <si>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</si>
  <si>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</si>
  <si>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</si>
  <si>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</si>
  <si>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</si>
  <si>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</si>
  <si>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</si>
  <si>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</si>
  <si>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</si>
  <si>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</si>
  <si>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</si>
  <si>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</si>
  <si>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</si>
  <si>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</si>
  <si>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</si>
  <si>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</si>
  <si>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</si>
  <si>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</si>
  <si>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</si>
  <si>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</si>
  <si>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</si>
  <si>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</si>
  <si>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</si>
  <si>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</si>
  <si>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</si>
  <si>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</si>
  <si>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</si>
  <si>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</si>
  <si>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</si>
  <si>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</si>
  <si>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</si>
  <si>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</si>
  <si>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</si>
  <si>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</si>
  <si>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</si>
  <si>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</si>
  <si>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</si>
  <si>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</si>
  <si>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</si>
  <si>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</si>
  <si>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</si>
  <si>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</si>
  <si>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</si>
  <si>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</si>
  <si>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</si>
  <si>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</si>
  <si>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</si>
  <si>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</si>
  <si>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</si>
  <si>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</si>
  <si>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</si>
  <si>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</si>
  <si>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</si>
  <si>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</si>
  <si>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</si>
  <si>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</si>
  <si>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</si>
  <si>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</si>
  <si>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</si>
  <si>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</si>
  <si>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</si>
  <si>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</si>
  <si>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</si>
  <si>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</si>
  <si>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</si>
  <si>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</si>
  <si>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</si>
  <si>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</si>
  <si>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</si>
  <si>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</si>
  <si>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</si>
  <si>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</si>
  <si>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</si>
  <si>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</si>
  <si>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</si>
  <si>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</si>
  <si>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</si>
  <si>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</si>
  <si>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</si>
  <si>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</si>
  <si>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</si>
  <si>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</si>
  <si>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</si>
  <si>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</si>
  <si>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</si>
  <si>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</si>
  <si>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</si>
  <si>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</si>
  <si>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</si>
  <si>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</si>
  <si>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</si>
  <si>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</si>
  <si>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</si>
  <si>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</si>
  <si>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</si>
  <si>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</si>
  <si>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</si>
  <si>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</si>
  <si>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</si>
  <si>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</si>
  <si>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</si>
  <si>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</si>
  <si>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</si>
  <si>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</si>
  <si>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</si>
  <si>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</si>
  <si>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</si>
  <si>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</si>
  <si>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</si>
  <si>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</si>
  <si>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</si>
  <si>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</si>
  <si>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</si>
  <si>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</si>
  <si>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</si>
  <si>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</si>
  <si>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</si>
  <si>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</si>
  <si>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</si>
  <si>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</si>
  <si>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</si>
  <si>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</si>
  <si>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</si>
  <si>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</si>
  <si>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</si>
  <si>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</si>
  <si>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</si>
  <si>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</si>
  <si>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</si>
  <si>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</si>
  <si>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</si>
  <si>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</si>
  <si>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</si>
  <si>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</si>
  <si>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</si>
  <si>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</si>
  <si>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</si>
  <si>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</si>
  <si>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</si>
  <si>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</si>
  <si>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</si>
  <si>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</si>
  <si>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</si>
  <si>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</si>
  <si>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</si>
  <si>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</si>
  <si>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</si>
  <si>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</si>
  <si>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</si>
  <si>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</si>
  <si>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</si>
  <si>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</si>
  <si>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</si>
  <si>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</si>
  <si>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</si>
  <si>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</si>
  <si>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</si>
  <si>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</si>
  <si>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</si>
  <si>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</si>
  <si>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</si>
  <si>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</si>
  <si>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</si>
  <si>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</si>
  <si>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</si>
  <si>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</si>
  <si>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</si>
  <si>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</si>
  <si>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</si>
  <si>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</si>
  <si>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</si>
  <si>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</si>
  <si>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</si>
  <si>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</si>
  <si>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</si>
  <si>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</si>
  <si>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</si>
  <si>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</si>
  <si>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</si>
  <si>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</si>
  <si>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</si>
  <si>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</si>
  <si>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</si>
  <si>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</si>
  <si>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</si>
  <si>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</si>
  <si>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</si>
  <si>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</si>
  <si>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</si>
  <si>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</si>
  <si>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</si>
  <si>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</si>
  <si>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</si>
  <si>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</si>
  <si>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</si>
  <si>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</si>
  <si>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</si>
  <si>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</si>
  <si>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</si>
  <si>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</si>
  <si>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</si>
  <si>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</si>
  <si>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</si>
  <si>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</si>
  <si>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</si>
  <si>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</si>
  <si>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</si>
  <si>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</si>
  <si>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</si>
  <si>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</si>
  <si>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</si>
  <si>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</si>
  <si>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</si>
  <si>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</si>
  <si>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</si>
  <si>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</si>
  <si>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</si>
  <si>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</si>
  <si>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</si>
  <si>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</si>
  <si>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</si>
  <si>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</si>
  <si>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</si>
  <si>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</si>
  <si>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</si>
  <si>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</si>
  <si>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</si>
  <si>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</si>
  <si>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</si>
  <si>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</si>
  <si>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</si>
  <si>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</si>
  <si>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</si>
  <si>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</si>
  <si>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</si>
  <si>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</si>
  <si>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</si>
  <si>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</si>
  <si>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</si>
  <si>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</si>
  <si>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</si>
  <si>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</si>
  <si>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</si>
  <si>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</si>
  <si>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</si>
  <si>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</si>
  <si>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</si>
  <si>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</si>
  <si>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</si>
  <si>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</si>
  <si>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</si>
  <si>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</si>
  <si>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</si>
  <si>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</si>
  <si>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</si>
  <si>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</si>
  <si>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</si>
  <si>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</si>
  <si>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</si>
  <si>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</si>
  <si>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</si>
  <si>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</si>
  <si>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</si>
  <si>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</si>
  <si>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</si>
  <si>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</si>
  <si>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</si>
  <si>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</si>
  <si>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</si>
  <si>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</si>
  <si>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</si>
  <si>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</si>
  <si>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</si>
  <si>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</si>
  <si>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</si>
  <si>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</si>
  <si>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</si>
  <si>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</si>
  <si>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</si>
  <si>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</si>
  <si>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</si>
  <si>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</si>
  <si>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</si>
  <si>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</si>
  <si>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</si>
  <si>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</si>
  <si>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</si>
  <si>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</si>
  <si>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</si>
  <si>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</si>
  <si>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</si>
  <si>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</si>
  <si>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</si>
  <si>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</si>
  <si>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</si>
  <si>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</si>
  <si>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</si>
  <si>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</si>
  <si>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</si>
  <si>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</si>
  <si>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</si>
  <si>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</si>
  <si>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</si>
  <si>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</si>
  <si>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</si>
  <si>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</si>
  <si>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</si>
  <si>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</si>
  <si>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</si>
  <si>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</si>
  <si>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</si>
  <si>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</si>
  <si>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</si>
  <si>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</si>
  <si>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</si>
  <si>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</si>
  <si>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</si>
  <si>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</si>
  <si>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</si>
  <si>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</si>
  <si>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</si>
  <si>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</si>
  <si>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</si>
  <si>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</si>
  <si>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</si>
  <si>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</si>
  <si>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</si>
  <si>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</si>
  <si>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</si>
  <si>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</si>
  <si>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</si>
  <si>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</si>
  <si>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</si>
  <si>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</si>
  <si>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</si>
  <si>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</si>
  <si>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</si>
  <si>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</si>
  <si>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</si>
  <si>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</si>
  <si>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</si>
  <si>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</si>
  <si>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</si>
  <si>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</si>
  <si>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</si>
  <si>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</si>
  <si>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</si>
  <si>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</si>
  <si>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</si>
  <si>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</si>
  <si>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</si>
  <si>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</si>
  <si>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</si>
  <si>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</si>
  <si>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</si>
  <si>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</si>
  <si>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</si>
  <si>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</si>
  <si>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</si>
  <si>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</si>
  <si>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</si>
  <si>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</si>
  <si>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</si>
  <si>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</si>
  <si>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</si>
  <si>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</si>
  <si>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</si>
  <si>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</si>
  <si>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</si>
  <si>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</si>
  <si>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</si>
  <si>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</si>
  <si>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</si>
  <si>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</si>
  <si>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</si>
  <si>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</si>
  <si>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</si>
  <si>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</si>
  <si>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</si>
  <si>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</si>
  <si>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</si>
  <si>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</si>
  <si>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</si>
  <si>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</si>
  <si>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</si>
  <si>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</si>
  <si>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</si>
  <si>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</si>
  <si>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пилососів (2од.) для ДНЗ № 10</t>
  </si>
  <si>
    <t>Придбання м'ясорубки електричної  для ДНЗ № 11</t>
  </si>
  <si>
    <t>Придбання холодильника для ДНЗ № 11</t>
  </si>
  <si>
    <t>Придбання пилососів (2од.) для ДНЗ № 11</t>
  </si>
  <si>
    <t>Придбання пилососів (3 од.) для ДНЗ № 12</t>
  </si>
  <si>
    <t>Придбання пилососів ( 2 од.) для ДНЗ № 14</t>
  </si>
  <si>
    <t>Придбання холодильника для ДНЗ № 19</t>
  </si>
  <si>
    <t>Придбання пилососів (2од.) для ДНЗ № 19</t>
  </si>
  <si>
    <t>Придбання холодильника для ДНЗ № 22</t>
  </si>
  <si>
    <t>Придбання  пилососів (2 од.) для ДНЗ № 22</t>
  </si>
  <si>
    <t>Придбання холодильника для ДНЗ № 24</t>
  </si>
  <si>
    <t>Придбання  пилососа для ДНЗ № 24</t>
  </si>
  <si>
    <t>Придбання холодильника для ДНЗ № 25</t>
  </si>
  <si>
    <t>Придбання  пилососів (2 од.) для ДНЗ № 25</t>
  </si>
  <si>
    <t>Придбання холодильника для ДНЗ № 26</t>
  </si>
  <si>
    <t>Придбання  пилососа для ДНЗ № 26</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</si>
  <si>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</si>
  <si>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</si>
  <si>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</si>
  <si>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</si>
  <si>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</si>
  <si>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</si>
  <si>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</si>
  <si>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</si>
  <si>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</si>
  <si>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</si>
  <si>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</si>
  <si>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</si>
  <si>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</si>
  <si>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</si>
  <si>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</si>
  <si>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</si>
  <si>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</si>
  <si>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</si>
  <si>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</si>
  <si>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</si>
  <si>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</si>
  <si>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</si>
  <si>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</si>
  <si>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</si>
  <si>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</si>
  <si>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</si>
  <si>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</si>
  <si>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</si>
  <si>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</si>
  <si>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</si>
  <si>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</si>
  <si>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</si>
  <si>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</si>
  <si>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</si>
  <si>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</si>
  <si>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</si>
  <si>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</si>
  <si>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</si>
  <si>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</si>
  <si>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</si>
  <si>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</si>
  <si>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</si>
  <si>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</si>
  <si>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</si>
  <si>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</si>
  <si>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</si>
  <si>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</si>
  <si>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</si>
  <si>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</si>
  <si>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</si>
  <si>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</si>
  <si>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</si>
  <si>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</si>
  <si>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</si>
  <si>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</si>
  <si>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</si>
  <si>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</si>
  <si>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</si>
  <si>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</si>
  <si>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</si>
  <si>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</si>
  <si>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</si>
  <si>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</si>
  <si>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</si>
  <si>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</si>
  <si>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</si>
  <si>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</si>
  <si>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</si>
  <si>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</si>
  <si>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</si>
  <si>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</si>
  <si>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</si>
  <si>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</si>
  <si>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</si>
  <si>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</si>
  <si>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</si>
  <si>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</si>
  <si>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</si>
  <si>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</si>
  <si>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</si>
  <si>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</si>
  <si>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</si>
  <si>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</si>
  <si>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</si>
  <si>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</si>
  <si>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</si>
  <si>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</si>
  <si>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</si>
  <si>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</si>
  <si>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</si>
  <si>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</si>
  <si>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</si>
  <si>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</si>
  <si>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</si>
  <si>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</si>
  <si>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</si>
  <si>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</si>
  <si>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</si>
  <si>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</si>
  <si>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</si>
  <si>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</si>
  <si>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</si>
  <si>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</si>
  <si>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</si>
  <si>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</si>
  <si>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</si>
  <si>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</si>
  <si>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</si>
  <si>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</si>
  <si>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</si>
  <si>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</si>
  <si>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</si>
  <si>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</si>
  <si>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</si>
  <si>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</si>
  <si>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</si>
  <si>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</si>
  <si>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</si>
  <si>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</si>
  <si>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</si>
  <si>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</si>
  <si>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</si>
  <si>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</si>
  <si>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</si>
  <si>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</si>
  <si>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</si>
  <si>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</si>
  <si>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</si>
  <si>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</si>
  <si>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</si>
  <si>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</si>
  <si>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</si>
  <si>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</si>
  <si>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</si>
  <si>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</si>
  <si>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</si>
  <si>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</si>
  <si>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</si>
  <si>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</si>
  <si>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</si>
  <si>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</si>
  <si>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</si>
  <si>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</si>
  <si>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</si>
  <si>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</si>
  <si>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</si>
  <si>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</si>
  <si>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</si>
  <si>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</si>
  <si>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</si>
  <si>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</si>
  <si>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</si>
  <si>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</si>
  <si>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</si>
  <si>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</si>
  <si>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</si>
  <si>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</si>
  <si>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</si>
  <si>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</si>
  <si>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</si>
  <si>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</si>
  <si>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</si>
  <si>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</si>
  <si>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</si>
  <si>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</si>
  <si>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</si>
  <si>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</si>
  <si>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</si>
  <si>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</si>
  <si>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</si>
  <si>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</si>
  <si>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</si>
  <si>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</si>
  <si>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</si>
  <si>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</si>
  <si>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</si>
  <si>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</si>
  <si>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</si>
  <si>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</si>
  <si>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</si>
  <si>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</si>
  <si>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</si>
  <si>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</si>
  <si>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</si>
  <si>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</si>
  <si>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</si>
  <si>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</si>
  <si>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</si>
  <si>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</si>
  <si>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</si>
  <si>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</si>
  <si>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</si>
  <si>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</si>
  <si>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</si>
  <si>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</si>
  <si>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</si>
  <si>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</si>
  <si>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</si>
  <si>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</si>
  <si>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</si>
  <si>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</si>
  <si>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</si>
  <si>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</si>
  <si>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</si>
  <si>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</si>
  <si>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</si>
  <si>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</si>
  <si>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</si>
  <si>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</si>
  <si>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</si>
  <si>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</si>
  <si>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</si>
  <si>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</si>
  <si>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</si>
  <si>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</si>
  <si>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</si>
  <si>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</si>
  <si>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</si>
  <si>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</si>
  <si>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</si>
  <si>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сантехвузлів Центру дитячої та юнацької творчості, розташованого за адресою:м.Сєвєродонецьк, вул.Гагаріна, 101-б</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</si>
  <si>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</si>
  <si>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</si>
  <si>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</si>
  <si>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</si>
  <si>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</si>
  <si>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</si>
  <si>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</si>
  <si>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</si>
  <si>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</si>
  <si>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</si>
  <si>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</si>
  <si>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</si>
  <si>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</si>
  <si>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</si>
  <si>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</si>
  <si>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</si>
  <si>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</si>
  <si>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</si>
  <si>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</si>
  <si>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</si>
  <si>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</si>
  <si>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</si>
  <si>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</si>
  <si>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</si>
  <si>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</si>
  <si>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</si>
  <si>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</si>
  <si>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</si>
  <si>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Додаток №4  до рішення міської ради</t>
  </si>
  <si>
    <t xml:space="preserve">від   18.05.2017р.  № </t>
  </si>
  <si>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</si>
  <si>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2"/>
        <rFont val="Times New Roman"/>
        <family val="1"/>
      </rPr>
      <t>(Інша субвенція)</t>
    </r>
  </si>
  <si>
    <r>
      <t xml:space="preserve">Забезпечення рентгенодіагностичним обладнанням лікувально-профілактичних закладів </t>
    </r>
    <r>
      <rPr>
        <b/>
        <i/>
        <sz val="12"/>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</si>
  <si>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</si>
  <si>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</si>
  <si>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</si>
  <si>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</si>
  <si>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І.М.Бутков</t>
  </si>
  <si>
    <t>Придбання катка дорожнього гладковальцового</t>
  </si>
  <si>
    <t>Придбання бітумізатора</t>
  </si>
  <si>
    <t>Придбання трактора з фронтальним навантажувачем та фрезою дорожньою</t>
  </si>
  <si>
    <t>Придбання машини розміточної</t>
  </si>
  <si>
    <t>Придбання причепу (2 шт.)</t>
  </si>
  <si>
    <r>
      <t>Благоустрій скверу за адресою:м.Сєвєродонецьк, пр.Космонавтів, район будинку №25</t>
    </r>
    <r>
      <rPr>
        <b/>
        <i/>
        <sz val="14"/>
        <rFont val="Times New Roman"/>
        <family val="1"/>
      </rPr>
      <t xml:space="preserve"> (співфінансування)</t>
    </r>
  </si>
  <si>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</si>
  <si>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</si>
  <si>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Придбання холодильника для ДНЗ № 12</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</si>
  <si>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</si>
  <si>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</si>
  <si>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</si>
  <si>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</si>
  <si>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</si>
  <si>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</si>
  <si>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</si>
  <si>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</si>
  <si>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</si>
  <si>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плити електричних ПЕ-4Ш з жарочною шафою  для ДНЗ №22</t>
  </si>
  <si>
    <t>Придбання машини пральної для ДНЗ №25</t>
  </si>
  <si>
    <t>Придбання плити електричних ПЕ-4Ш з жарочною шафою  для ДНЗ №25</t>
  </si>
  <si>
    <t>Придбання машини пральної для ДНЗ №26</t>
  </si>
  <si>
    <t>Придбання плити електричних ПЕ-4Ш з жарочною шафою  для ДНЗ №26</t>
  </si>
  <si>
    <t>Придбання машини пральної для ДНЗ №30</t>
  </si>
  <si>
    <t>Придбання машини пральної для ДНЗ №37</t>
  </si>
  <si>
    <t>Придбання машини пральної для ДНЗ №41</t>
  </si>
  <si>
    <t>Придбання плити електричних ПЕ-4Ш з жарочною шафою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</si>
  <si>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</si>
  <si>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</si>
  <si>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Придбання дитячих ігрових комплексів</t>
  </si>
  <si>
    <t>Капітальний ремонт покрівлі комунального дошкільного навчального закладу (ясла-садок) комбінованого типу №10 (з обов"язковим проведення процедури торгів за системою "Прозорро")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</si>
</sst>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4">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3" fillId="32" borderId="0" applyNumberFormat="0" applyBorder="0" applyAlignment="0" applyProtection="0"/>
  </cellStyleXfs>
  <cellXfs count="399">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23" fillId="33" borderId="11" xfId="0" applyFont="1" applyFill="1" applyBorder="1" applyAlignment="1" applyProtection="1">
      <alignment vertical="center" wrapText="1"/>
      <protection locked="0"/>
    </xf>
    <xf numFmtId="203" fontId="29" fillId="0" borderId="11" xfId="0" applyNumberFormat="1" applyFont="1" applyFill="1" applyBorder="1" applyAlignment="1">
      <alignment horizontal="center" vertical="center"/>
    </xf>
    <xf numFmtId="203" fontId="29" fillId="33" borderId="11" xfId="0" applyNumberFormat="1" applyFont="1" applyFill="1" applyBorder="1" applyAlignment="1">
      <alignment horizontal="center" vertical="center"/>
    </xf>
    <xf numFmtId="0" fontId="7" fillId="34" borderId="11" xfId="55" applyFont="1" applyFill="1" applyBorder="1" applyAlignment="1">
      <alignment vertical="center" wrapText="1"/>
      <protection/>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87"/>
  <sheetViews>
    <sheetView tabSelected="1" zoomScale="85" zoomScaleNormal="85" workbookViewId="0" topLeftCell="A3">
      <selection activeCell="G771" sqref="G771"/>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2.125" style="9" bestFit="1" customWidth="1"/>
    <col min="12" max="12" width="14.375" style="9" customWidth="1"/>
    <col min="13" max="13" width="13.125" style="9" customWidth="1"/>
    <col min="14" max="15" width="11.50390625" style="9" customWidth="1"/>
    <col min="16" max="16" width="12.50390625" style="9" customWidth="1"/>
    <col min="17" max="17" width="11.62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841</v>
      </c>
      <c r="O4" s="65"/>
      <c r="R4" s="291"/>
    </row>
    <row r="5" spans="1:21" s="7" customFormat="1" ht="15.75">
      <c r="A5" s="8"/>
      <c r="B5" s="9"/>
      <c r="C5" s="9"/>
      <c r="D5" s="9"/>
      <c r="E5" s="9"/>
      <c r="F5" s="9"/>
      <c r="G5" s="9"/>
      <c r="H5" s="9"/>
      <c r="I5" s="9"/>
      <c r="J5" s="9"/>
      <c r="K5" s="9"/>
      <c r="L5" s="9"/>
      <c r="M5" s="66"/>
      <c r="N5" s="66" t="s">
        <v>842</v>
      </c>
      <c r="O5" s="66"/>
      <c r="P5" s="9"/>
      <c r="Q5" s="9"/>
      <c r="R5" s="290"/>
      <c r="S5" s="9"/>
      <c r="T5" s="9"/>
      <c r="U5" s="9"/>
    </row>
    <row r="6" spans="13:15" ht="15.75">
      <c r="M6" s="66"/>
      <c r="N6" s="66"/>
      <c r="O6" s="66"/>
    </row>
    <row r="7" spans="1:18" s="11" customFormat="1" ht="15.75">
      <c r="A7" s="10"/>
      <c r="B7" s="11" t="s">
        <v>435</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68</v>
      </c>
    </row>
    <row r="11" spans="1:18" s="14" customFormat="1" ht="79.5" customHeight="1">
      <c r="A11" s="13" t="s">
        <v>42</v>
      </c>
      <c r="B11" s="13" t="s">
        <v>43</v>
      </c>
      <c r="C11" s="13" t="s">
        <v>44</v>
      </c>
      <c r="D11" s="13" t="s">
        <v>45</v>
      </c>
      <c r="E11" s="13" t="s">
        <v>46</v>
      </c>
      <c r="F11" s="13" t="s">
        <v>54</v>
      </c>
      <c r="G11" s="13" t="s">
        <v>55</v>
      </c>
      <c r="H11" s="13" t="s">
        <v>56</v>
      </c>
      <c r="I11" s="13" t="s">
        <v>57</v>
      </c>
      <c r="J11" s="13" t="s">
        <v>58</v>
      </c>
      <c r="K11" s="13" t="s">
        <v>59</v>
      </c>
      <c r="L11" s="13" t="s">
        <v>60</v>
      </c>
      <c r="M11" s="13" t="s">
        <v>61</v>
      </c>
      <c r="N11" s="13" t="s">
        <v>62</v>
      </c>
      <c r="O11" s="13" t="s">
        <v>63</v>
      </c>
      <c r="P11" s="13" t="s">
        <v>46</v>
      </c>
      <c r="Q11" s="13" t="s">
        <v>50</v>
      </c>
      <c r="R11" s="293"/>
    </row>
    <row r="12" spans="1:18" s="14" customFormat="1" ht="15.75">
      <c r="A12" s="393" t="s">
        <v>47</v>
      </c>
      <c r="B12" s="394"/>
      <c r="C12" s="394"/>
      <c r="D12" s="394"/>
      <c r="E12" s="394"/>
      <c r="F12" s="394"/>
      <c r="G12" s="395"/>
      <c r="H12" s="395"/>
      <c r="I12" s="395"/>
      <c r="J12" s="395"/>
      <c r="K12" s="395"/>
      <c r="L12" s="395"/>
      <c r="M12" s="395"/>
      <c r="N12" s="395"/>
      <c r="O12" s="395"/>
      <c r="P12" s="395"/>
      <c r="Q12" s="396"/>
      <c r="R12" s="293"/>
    </row>
    <row r="13" spans="1:18" s="11" customFormat="1" ht="15.75">
      <c r="A13" s="15" t="s">
        <v>243</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799</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117</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436</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100</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99</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c r="A24" s="23" t="s">
        <v>74</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155</v>
      </c>
      <c r="B26" s="22"/>
      <c r="C26" s="22">
        <v>2282</v>
      </c>
      <c r="D26" s="21">
        <f t="shared" si="4"/>
        <v>0</v>
      </c>
      <c r="E26" s="22"/>
      <c r="F26" s="21"/>
      <c r="G26" s="21"/>
      <c r="H26" s="21"/>
      <c r="I26" s="21"/>
      <c r="J26" s="21"/>
      <c r="K26" s="21"/>
      <c r="L26" s="21"/>
      <c r="M26" s="21"/>
      <c r="N26" s="21"/>
      <c r="O26" s="21"/>
      <c r="P26" s="21"/>
      <c r="Q26" s="21"/>
      <c r="R26" s="9"/>
    </row>
    <row r="27" spans="1:18" ht="31.5" hidden="1">
      <c r="A27" s="5" t="s">
        <v>117</v>
      </c>
      <c r="B27" s="22"/>
      <c r="C27" s="22">
        <v>2240</v>
      </c>
      <c r="D27" s="21">
        <f t="shared" si="4"/>
        <v>0</v>
      </c>
      <c r="E27" s="22"/>
      <c r="F27" s="21"/>
      <c r="G27" s="21"/>
      <c r="H27" s="21"/>
      <c r="I27" s="21"/>
      <c r="J27" s="21"/>
      <c r="K27" s="21"/>
      <c r="L27" s="21"/>
      <c r="M27" s="21"/>
      <c r="N27" s="21"/>
      <c r="O27" s="21"/>
      <c r="P27" s="21"/>
      <c r="Q27" s="21"/>
      <c r="R27" s="9"/>
    </row>
    <row r="28" spans="1:18" ht="31.5">
      <c r="A28" s="20" t="s">
        <v>111</v>
      </c>
      <c r="B28" s="22"/>
      <c r="C28" s="22">
        <v>2210</v>
      </c>
      <c r="D28" s="21">
        <f t="shared" si="4"/>
        <v>0</v>
      </c>
      <c r="E28" s="22"/>
      <c r="F28" s="21"/>
      <c r="G28" s="21"/>
      <c r="H28" s="21"/>
      <c r="I28" s="21"/>
      <c r="J28" s="21"/>
      <c r="K28" s="21"/>
      <c r="L28" s="21"/>
      <c r="M28" s="21"/>
      <c r="N28" s="21"/>
      <c r="O28" s="21"/>
      <c r="P28" s="21"/>
      <c r="Q28" s="21"/>
      <c r="R28" s="9"/>
    </row>
    <row r="29" spans="1:18" ht="15.75">
      <c r="A29" s="20" t="s">
        <v>99</v>
      </c>
      <c r="B29" s="22"/>
      <c r="C29" s="22">
        <v>2250</v>
      </c>
      <c r="D29" s="21">
        <f t="shared" si="4"/>
        <v>0</v>
      </c>
      <c r="E29" s="22"/>
      <c r="F29" s="21"/>
      <c r="G29" s="21"/>
      <c r="H29" s="21"/>
      <c r="I29" s="21"/>
      <c r="J29" s="21"/>
      <c r="K29" s="21"/>
      <c r="L29" s="21"/>
      <c r="M29" s="21"/>
      <c r="N29" s="21"/>
      <c r="O29" s="21"/>
      <c r="P29" s="21"/>
      <c r="Q29" s="21"/>
      <c r="R29" s="9"/>
    </row>
    <row r="30" spans="1:18" ht="15.75" hidden="1">
      <c r="A30" s="20" t="s">
        <v>101</v>
      </c>
      <c r="B30" s="22"/>
      <c r="C30" s="22">
        <v>2274</v>
      </c>
      <c r="D30" s="21">
        <f t="shared" si="4"/>
        <v>0</v>
      </c>
      <c r="E30" s="22"/>
      <c r="F30" s="21"/>
      <c r="G30" s="21"/>
      <c r="H30" s="21"/>
      <c r="I30" s="21"/>
      <c r="J30" s="21"/>
      <c r="K30" s="21"/>
      <c r="L30" s="21"/>
      <c r="M30" s="21"/>
      <c r="N30" s="21"/>
      <c r="O30" s="21"/>
      <c r="P30" s="21"/>
      <c r="Q30" s="21"/>
      <c r="R30" s="9"/>
    </row>
    <row r="31" spans="1:18" ht="15.75" hidden="1">
      <c r="A31" s="20" t="s">
        <v>103</v>
      </c>
      <c r="B31" s="22"/>
      <c r="C31" s="22">
        <v>2273</v>
      </c>
      <c r="D31" s="21">
        <f t="shared" si="4"/>
        <v>0</v>
      </c>
      <c r="E31" s="22"/>
      <c r="F31" s="21"/>
      <c r="G31" s="21"/>
      <c r="H31" s="21"/>
      <c r="I31" s="21"/>
      <c r="J31" s="21"/>
      <c r="K31" s="21"/>
      <c r="L31" s="21"/>
      <c r="M31" s="21"/>
      <c r="N31" s="21"/>
      <c r="O31" s="21"/>
      <c r="P31" s="21"/>
      <c r="Q31" s="21"/>
      <c r="R31" s="9"/>
    </row>
    <row r="32" spans="1:18" ht="15.75" hidden="1">
      <c r="A32" s="20" t="s">
        <v>100</v>
      </c>
      <c r="B32" s="22"/>
      <c r="C32" s="22">
        <v>2111</v>
      </c>
      <c r="D32" s="21">
        <f t="shared" si="4"/>
        <v>0</v>
      </c>
      <c r="E32" s="22"/>
      <c r="F32" s="21"/>
      <c r="G32" s="21"/>
      <c r="H32" s="21"/>
      <c r="I32" s="21"/>
      <c r="J32" s="21"/>
      <c r="K32" s="21"/>
      <c r="L32" s="21"/>
      <c r="M32" s="21"/>
      <c r="N32" s="21"/>
      <c r="O32" s="21"/>
      <c r="P32" s="21"/>
      <c r="Q32" s="21"/>
      <c r="R32" s="9"/>
    </row>
    <row r="33" spans="1:17" ht="15.75" hidden="1">
      <c r="A33" s="5" t="s">
        <v>106</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437</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100</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152</v>
      </c>
      <c r="B37" s="22"/>
      <c r="C37" s="22">
        <v>2240</v>
      </c>
      <c r="D37" s="21">
        <f t="shared" si="6"/>
        <v>0</v>
      </c>
      <c r="E37" s="22"/>
      <c r="F37" s="21"/>
      <c r="G37" s="21"/>
      <c r="H37" s="21"/>
      <c r="I37" s="21"/>
      <c r="J37" s="21"/>
      <c r="K37" s="21"/>
      <c r="L37" s="21"/>
      <c r="M37" s="21"/>
      <c r="N37" s="21"/>
      <c r="O37" s="21"/>
      <c r="P37" s="21"/>
      <c r="Q37" s="21"/>
    </row>
    <row r="38" spans="1:17" ht="31.5" hidden="1">
      <c r="A38" s="20" t="s">
        <v>111</v>
      </c>
      <c r="B38" s="22"/>
      <c r="C38" s="22">
        <v>2210</v>
      </c>
      <c r="D38" s="21">
        <f t="shared" si="6"/>
        <v>0</v>
      </c>
      <c r="E38" s="22"/>
      <c r="F38" s="21"/>
      <c r="G38" s="21"/>
      <c r="H38" s="21"/>
      <c r="I38" s="21"/>
      <c r="J38" s="21"/>
      <c r="K38" s="21"/>
      <c r="L38" s="21"/>
      <c r="M38" s="21"/>
      <c r="N38" s="21"/>
      <c r="O38" s="21"/>
      <c r="P38" s="21"/>
      <c r="Q38" s="21"/>
    </row>
    <row r="39" spans="1:17" ht="15.75" hidden="1">
      <c r="A39" s="5" t="s">
        <v>102</v>
      </c>
      <c r="B39" s="22"/>
      <c r="C39" s="22">
        <v>2271</v>
      </c>
      <c r="D39" s="21">
        <f t="shared" si="6"/>
        <v>0</v>
      </c>
      <c r="E39" s="22"/>
      <c r="F39" s="21"/>
      <c r="G39" s="21"/>
      <c r="H39" s="21"/>
      <c r="I39" s="21"/>
      <c r="J39" s="21"/>
      <c r="K39" s="21"/>
      <c r="L39" s="21"/>
      <c r="M39" s="21"/>
      <c r="N39" s="21"/>
      <c r="O39" s="21"/>
      <c r="P39" s="21"/>
      <c r="Q39" s="21"/>
    </row>
    <row r="40" spans="1:17" ht="15.75" hidden="1">
      <c r="A40" s="5" t="s">
        <v>103</v>
      </c>
      <c r="B40" s="22"/>
      <c r="C40" s="22">
        <v>2273</v>
      </c>
      <c r="D40" s="21">
        <f t="shared" si="6"/>
        <v>0</v>
      </c>
      <c r="E40" s="22"/>
      <c r="F40" s="21"/>
      <c r="G40" s="21"/>
      <c r="H40" s="21"/>
      <c r="I40" s="21"/>
      <c r="J40" s="21"/>
      <c r="K40" s="21"/>
      <c r="L40" s="21"/>
      <c r="M40" s="21"/>
      <c r="N40" s="21"/>
      <c r="O40" s="21"/>
      <c r="P40" s="21"/>
      <c r="Q40" s="21"/>
    </row>
    <row r="41" spans="1:17" ht="15.75" hidden="1">
      <c r="A41" s="5" t="s">
        <v>153</v>
      </c>
      <c r="B41" s="22"/>
      <c r="C41" s="22">
        <v>2250</v>
      </c>
      <c r="D41" s="21">
        <f t="shared" si="6"/>
        <v>0</v>
      </c>
      <c r="E41" s="22"/>
      <c r="F41" s="21"/>
      <c r="G41" s="21"/>
      <c r="H41" s="21"/>
      <c r="I41" s="21"/>
      <c r="J41" s="21"/>
      <c r="K41" s="21"/>
      <c r="L41" s="21"/>
      <c r="M41" s="21"/>
      <c r="N41" s="21"/>
      <c r="O41" s="21"/>
      <c r="P41" s="21"/>
      <c r="Q41" s="21"/>
    </row>
    <row r="42" spans="1:17" ht="33.75" customHeight="1" hidden="1">
      <c r="A42" s="5" t="s">
        <v>109</v>
      </c>
      <c r="B42" s="22"/>
      <c r="C42" s="22">
        <v>2272</v>
      </c>
      <c r="D42" s="21">
        <f t="shared" si="6"/>
        <v>0</v>
      </c>
      <c r="E42" s="22"/>
      <c r="F42" s="21"/>
      <c r="G42" s="21"/>
      <c r="H42" s="21"/>
      <c r="I42" s="21"/>
      <c r="J42" s="21"/>
      <c r="K42" s="21"/>
      <c r="L42" s="21"/>
      <c r="M42" s="21"/>
      <c r="N42" s="21"/>
      <c r="O42" s="21"/>
      <c r="P42" s="21"/>
      <c r="Q42" s="21"/>
    </row>
    <row r="43" spans="1:17" ht="15.75" hidden="1">
      <c r="A43" s="5" t="s">
        <v>103</v>
      </c>
      <c r="B43" s="22"/>
      <c r="C43" s="22">
        <v>2273</v>
      </c>
      <c r="D43" s="21">
        <f t="shared" si="6"/>
        <v>0</v>
      </c>
      <c r="E43" s="22"/>
      <c r="F43" s="21"/>
      <c r="G43" s="21"/>
      <c r="H43" s="21"/>
      <c r="I43" s="21"/>
      <c r="J43" s="21"/>
      <c r="K43" s="21"/>
      <c r="L43" s="21"/>
      <c r="M43" s="21"/>
      <c r="N43" s="21"/>
      <c r="O43" s="21"/>
      <c r="P43" s="21"/>
      <c r="Q43" s="21"/>
    </row>
    <row r="44" spans="1:17" ht="15.75" hidden="1">
      <c r="A44" s="5" t="s">
        <v>102</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395</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9"/>
    </row>
    <row r="46" spans="1:17" ht="15.75" hidden="1">
      <c r="A46" s="20" t="s">
        <v>106</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69" t="s">
        <v>368</v>
      </c>
      <c r="B47" s="70"/>
      <c r="C47" s="70"/>
      <c r="D47" s="220">
        <f>F47+G47+H47+I47+J47+K47+L47+M47+N47+O47+P47+Q47</f>
        <v>0</v>
      </c>
      <c r="E47" s="70"/>
      <c r="F47" s="71"/>
      <c r="G47" s="201"/>
      <c r="H47" s="71"/>
      <c r="I47" s="71"/>
      <c r="J47" s="71"/>
      <c r="K47" s="71"/>
      <c r="L47" s="71"/>
      <c r="M47" s="71"/>
      <c r="N47" s="71"/>
      <c r="O47" s="71"/>
      <c r="P47" s="71"/>
      <c r="Q47" s="71"/>
      <c r="R47" s="296"/>
    </row>
    <row r="48" spans="1:18" s="38" customFormat="1" ht="30" hidden="1">
      <c r="A48" s="69" t="s">
        <v>363</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364</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111</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c r="A51" s="34" t="s">
        <v>64</v>
      </c>
      <c r="B51" s="35"/>
      <c r="C51" s="35"/>
      <c r="D51" s="36">
        <f>D52+D69+D75+D84+D90</f>
        <v>1629007</v>
      </c>
      <c r="E51" s="35"/>
      <c r="F51" s="36">
        <f aca="true" t="shared" si="8" ref="F51:Q51">F52+F69+F75+F84+F90</f>
        <v>0</v>
      </c>
      <c r="G51" s="36">
        <f t="shared" si="8"/>
        <v>0</v>
      </c>
      <c r="H51" s="36">
        <f t="shared" si="8"/>
        <v>0</v>
      </c>
      <c r="I51" s="36">
        <f t="shared" si="8"/>
        <v>181035</v>
      </c>
      <c r="J51" s="36">
        <f t="shared" si="8"/>
        <v>181035</v>
      </c>
      <c r="K51" s="36">
        <f t="shared" si="8"/>
        <v>181035</v>
      </c>
      <c r="L51" s="36">
        <f t="shared" si="8"/>
        <v>181035</v>
      </c>
      <c r="M51" s="36">
        <f t="shared" si="8"/>
        <v>181035</v>
      </c>
      <c r="N51" s="36">
        <f t="shared" si="8"/>
        <v>181035</v>
      </c>
      <c r="O51" s="36">
        <f t="shared" si="8"/>
        <v>181035</v>
      </c>
      <c r="P51" s="36">
        <f t="shared" si="8"/>
        <v>181035</v>
      </c>
      <c r="Q51" s="36">
        <f t="shared" si="8"/>
        <v>180727</v>
      </c>
      <c r="R51" s="78"/>
    </row>
    <row r="52" spans="1:18" s="30" customFormat="1" ht="47.25">
      <c r="A52" s="23" t="s">
        <v>438</v>
      </c>
      <c r="B52" s="28">
        <v>2010</v>
      </c>
      <c r="C52" s="28"/>
      <c r="D52" s="29">
        <f>D53+D54+D56+D57+D58+D59+D60+D61+D62+D63+D64+D65+D66+D67+D68+D55</f>
        <v>360000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40000</v>
      </c>
      <c r="J52" s="29">
        <f t="shared" si="9"/>
        <v>40000</v>
      </c>
      <c r="K52" s="29">
        <f t="shared" si="9"/>
        <v>40000</v>
      </c>
      <c r="L52" s="29">
        <f t="shared" si="9"/>
        <v>40000</v>
      </c>
      <c r="M52" s="29">
        <f t="shared" si="9"/>
        <v>40000</v>
      </c>
      <c r="N52" s="29">
        <f t="shared" si="9"/>
        <v>40000</v>
      </c>
      <c r="O52" s="29">
        <f t="shared" si="9"/>
        <v>40000</v>
      </c>
      <c r="P52" s="29">
        <f t="shared" si="9"/>
        <v>40000</v>
      </c>
      <c r="Q52" s="29">
        <f t="shared" si="9"/>
        <v>40000</v>
      </c>
      <c r="R52" s="219"/>
    </row>
    <row r="53" spans="1:18" s="27" customFormat="1" ht="109.5" customHeight="1">
      <c r="A53" s="20" t="s">
        <v>843</v>
      </c>
      <c r="B53" s="25"/>
      <c r="C53" s="25">
        <v>2282</v>
      </c>
      <c r="D53" s="21">
        <f aca="true" t="shared" si="10" ref="D53:D68">F53+G53+H53+I53+J53+K53+L53+M53+N53+O53+P53+Q53</f>
        <v>360000</v>
      </c>
      <c r="E53" s="25"/>
      <c r="F53" s="26"/>
      <c r="G53" s="26"/>
      <c r="H53" s="26"/>
      <c r="I53" s="26">
        <v>40000</v>
      </c>
      <c r="J53" s="26">
        <v>40000</v>
      </c>
      <c r="K53" s="26">
        <v>40000</v>
      </c>
      <c r="L53" s="26">
        <v>40000</v>
      </c>
      <c r="M53" s="26">
        <v>40000</v>
      </c>
      <c r="N53" s="26">
        <v>40000</v>
      </c>
      <c r="O53" s="26">
        <v>40000</v>
      </c>
      <c r="P53" s="26">
        <v>40000</v>
      </c>
      <c r="Q53" s="26">
        <v>40000</v>
      </c>
      <c r="R53" s="295"/>
    </row>
    <row r="54" spans="1:18" s="27" customFormat="1" ht="18.75" customHeight="1" hidden="1">
      <c r="A54" s="20" t="s">
        <v>99</v>
      </c>
      <c r="B54" s="25"/>
      <c r="C54" s="25">
        <v>2250</v>
      </c>
      <c r="D54" s="21">
        <f t="shared" si="10"/>
        <v>0</v>
      </c>
      <c r="E54" s="25"/>
      <c r="F54" s="26"/>
      <c r="G54" s="26"/>
      <c r="H54" s="202"/>
      <c r="I54" s="26"/>
      <c r="J54" s="26"/>
      <c r="K54" s="26"/>
      <c r="L54" s="26"/>
      <c r="M54" s="26"/>
      <c r="N54" s="26"/>
      <c r="O54" s="26"/>
      <c r="P54" s="26"/>
      <c r="Q54" s="26"/>
      <c r="R54" s="295"/>
    </row>
    <row r="55" spans="1:18" s="27" customFormat="1" ht="68.25" customHeight="1" hidden="1">
      <c r="A55" s="20" t="s">
        <v>469</v>
      </c>
      <c r="B55" s="25"/>
      <c r="C55" s="25">
        <v>2282</v>
      </c>
      <c r="D55" s="26">
        <f t="shared" si="10"/>
        <v>0</v>
      </c>
      <c r="E55" s="25"/>
      <c r="F55" s="26"/>
      <c r="G55" s="26"/>
      <c r="H55" s="26"/>
      <c r="I55" s="26"/>
      <c r="J55" s="26"/>
      <c r="K55" s="26"/>
      <c r="L55" s="26"/>
      <c r="M55" s="26"/>
      <c r="N55" s="26"/>
      <c r="O55" s="26"/>
      <c r="P55" s="26"/>
      <c r="Q55" s="26"/>
      <c r="R55" s="295"/>
    </row>
    <row r="56" spans="1:18" s="27" customFormat="1" ht="31.5" customHeight="1" hidden="1">
      <c r="A56" s="20" t="s">
        <v>117</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357</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99</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365</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109</v>
      </c>
      <c r="B60" s="22"/>
      <c r="C60" s="22">
        <v>2272</v>
      </c>
      <c r="D60" s="21">
        <f t="shared" si="10"/>
        <v>0</v>
      </c>
      <c r="E60" s="22"/>
      <c r="F60" s="21"/>
      <c r="G60" s="21"/>
      <c r="H60" s="21"/>
      <c r="I60" s="21"/>
      <c r="J60" s="21"/>
      <c r="K60" s="21"/>
      <c r="L60" s="21"/>
      <c r="M60" s="21"/>
      <c r="N60" s="21"/>
      <c r="O60" s="21"/>
      <c r="P60" s="21"/>
      <c r="Q60" s="21"/>
    </row>
    <row r="61" spans="1:17" ht="19.5" customHeight="1" hidden="1">
      <c r="A61" s="5" t="s">
        <v>103</v>
      </c>
      <c r="B61" s="22"/>
      <c r="C61" s="22">
        <v>2273</v>
      </c>
      <c r="D61" s="21">
        <f t="shared" si="10"/>
        <v>0</v>
      </c>
      <c r="E61" s="22"/>
      <c r="F61" s="21"/>
      <c r="G61" s="21"/>
      <c r="H61" s="21"/>
      <c r="I61" s="21"/>
      <c r="J61" s="21"/>
      <c r="K61" s="21"/>
      <c r="L61" s="21"/>
      <c r="M61" s="21"/>
      <c r="N61" s="21"/>
      <c r="O61" s="21"/>
      <c r="P61" s="21"/>
      <c r="Q61" s="21"/>
    </row>
    <row r="62" spans="1:17" ht="19.5" customHeight="1" hidden="1">
      <c r="A62" s="5" t="s">
        <v>101</v>
      </c>
      <c r="B62" s="22"/>
      <c r="C62" s="22">
        <v>2274</v>
      </c>
      <c r="D62" s="21">
        <f t="shared" si="10"/>
        <v>0</v>
      </c>
      <c r="E62" s="22"/>
      <c r="F62" s="21"/>
      <c r="G62" s="21"/>
      <c r="H62" s="21"/>
      <c r="I62" s="21"/>
      <c r="J62" s="21"/>
      <c r="K62" s="21"/>
      <c r="L62" s="21"/>
      <c r="M62" s="21"/>
      <c r="N62" s="21"/>
      <c r="O62" s="21"/>
      <c r="P62" s="21"/>
      <c r="Q62" s="21"/>
    </row>
    <row r="63" spans="1:17" ht="19.5" customHeight="1" hidden="1">
      <c r="A63" s="5" t="s">
        <v>154</v>
      </c>
      <c r="B63" s="22"/>
      <c r="C63" s="22">
        <v>2275</v>
      </c>
      <c r="D63" s="21">
        <f t="shared" si="10"/>
        <v>0</v>
      </c>
      <c r="E63" s="22"/>
      <c r="F63" s="21"/>
      <c r="G63" s="21"/>
      <c r="H63" s="21"/>
      <c r="I63" s="21"/>
      <c r="J63" s="21"/>
      <c r="K63" s="21"/>
      <c r="L63" s="21"/>
      <c r="M63" s="21"/>
      <c r="N63" s="21"/>
      <c r="O63" s="21"/>
      <c r="P63" s="21"/>
      <c r="Q63" s="21"/>
    </row>
    <row r="64" spans="1:17" ht="77.25" customHeight="1" hidden="1">
      <c r="A64" s="20" t="s">
        <v>468</v>
      </c>
      <c r="B64" s="22"/>
      <c r="C64" s="22">
        <v>2282</v>
      </c>
      <c r="D64" s="21">
        <f t="shared" si="10"/>
        <v>0</v>
      </c>
      <c r="E64" s="22"/>
      <c r="F64" s="21"/>
      <c r="G64" s="21"/>
      <c r="H64" s="21"/>
      <c r="I64" s="21"/>
      <c r="J64" s="21"/>
      <c r="K64" s="21"/>
      <c r="L64" s="21"/>
      <c r="M64" s="21"/>
      <c r="N64" s="21"/>
      <c r="O64" s="21"/>
      <c r="P64" s="21"/>
      <c r="Q64" s="21"/>
    </row>
    <row r="65" spans="1:17" ht="27.75" customHeight="1" hidden="1">
      <c r="A65" s="20" t="s">
        <v>128</v>
      </c>
      <c r="B65" s="22"/>
      <c r="C65" s="22">
        <v>2710</v>
      </c>
      <c r="D65" s="21">
        <f t="shared" si="10"/>
        <v>0</v>
      </c>
      <c r="E65" s="22"/>
      <c r="F65" s="21"/>
      <c r="G65" s="21"/>
      <c r="H65" s="21"/>
      <c r="I65" s="21"/>
      <c r="J65" s="21"/>
      <c r="K65" s="21"/>
      <c r="L65" s="21"/>
      <c r="M65" s="21"/>
      <c r="N65" s="21"/>
      <c r="O65" s="21"/>
      <c r="P65" s="21"/>
      <c r="Q65" s="21"/>
    </row>
    <row r="66" spans="1:17" ht="15.75" hidden="1">
      <c r="A66" s="5" t="s">
        <v>157</v>
      </c>
      <c r="B66" s="22"/>
      <c r="C66" s="22">
        <v>2730</v>
      </c>
      <c r="D66" s="21">
        <f t="shared" si="10"/>
        <v>0</v>
      </c>
      <c r="E66" s="22"/>
      <c r="F66" s="21"/>
      <c r="G66" s="21"/>
      <c r="H66" s="21"/>
      <c r="I66" s="21"/>
      <c r="J66" s="21"/>
      <c r="K66" s="21"/>
      <c r="L66" s="21"/>
      <c r="M66" s="21"/>
      <c r="N66" s="21"/>
      <c r="O66" s="21"/>
      <c r="P66" s="21"/>
      <c r="Q66" s="21"/>
    </row>
    <row r="67" spans="1:17" ht="49.5" customHeight="1" hidden="1">
      <c r="A67" s="5" t="s">
        <v>358</v>
      </c>
      <c r="B67" s="22"/>
      <c r="C67" s="22">
        <v>2120</v>
      </c>
      <c r="D67" s="21">
        <f t="shared" si="10"/>
        <v>0</v>
      </c>
      <c r="E67" s="22"/>
      <c r="F67" s="21"/>
      <c r="G67" s="21"/>
      <c r="H67" s="21"/>
      <c r="I67" s="21"/>
      <c r="J67" s="21"/>
      <c r="K67" s="21"/>
      <c r="L67" s="21"/>
      <c r="M67" s="21"/>
      <c r="N67" s="21"/>
      <c r="O67" s="21"/>
      <c r="P67" s="21"/>
      <c r="Q67" s="21"/>
    </row>
    <row r="68" spans="1:17" ht="18" customHeight="1" hidden="1">
      <c r="A68" s="5" t="s">
        <v>156</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436</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156</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117</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c r="A75" s="23" t="s">
        <v>439</v>
      </c>
      <c r="B75" s="28">
        <v>2180</v>
      </c>
      <c r="C75" s="28"/>
      <c r="D75" s="29">
        <f>D76+D77+D78+D79+D80+D81+D82+D83</f>
        <v>1269007</v>
      </c>
      <c r="E75" s="28"/>
      <c r="F75" s="29">
        <f aca="true" t="shared" si="12" ref="F75:Q75">F76+F77+F78+F79+F80+F81+F82+F83</f>
        <v>0</v>
      </c>
      <c r="G75" s="29">
        <f t="shared" si="12"/>
        <v>0</v>
      </c>
      <c r="H75" s="29">
        <f t="shared" si="12"/>
        <v>0</v>
      </c>
      <c r="I75" s="29">
        <f t="shared" si="12"/>
        <v>141035</v>
      </c>
      <c r="J75" s="29">
        <f t="shared" si="12"/>
        <v>141035</v>
      </c>
      <c r="K75" s="29">
        <f t="shared" si="12"/>
        <v>141035</v>
      </c>
      <c r="L75" s="29">
        <f t="shared" si="12"/>
        <v>141035</v>
      </c>
      <c r="M75" s="29">
        <f t="shared" si="12"/>
        <v>141035</v>
      </c>
      <c r="N75" s="29">
        <f t="shared" si="12"/>
        <v>141035</v>
      </c>
      <c r="O75" s="29">
        <f t="shared" si="12"/>
        <v>141035</v>
      </c>
      <c r="P75" s="29">
        <f t="shared" si="12"/>
        <v>141035</v>
      </c>
      <c r="Q75" s="29">
        <f t="shared" si="12"/>
        <v>140727</v>
      </c>
      <c r="R75" s="219"/>
    </row>
    <row r="76" spans="1:17" ht="19.5" customHeight="1" hidden="1">
      <c r="A76" s="5" t="s">
        <v>100</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111</v>
      </c>
      <c r="B78" s="22"/>
      <c r="C78" s="22">
        <v>2210</v>
      </c>
      <c r="D78" s="21">
        <f t="shared" si="13"/>
        <v>0</v>
      </c>
      <c r="E78" s="22"/>
      <c r="F78" s="21"/>
      <c r="G78" s="21"/>
      <c r="H78" s="21"/>
      <c r="I78" s="21"/>
      <c r="J78" s="21"/>
      <c r="K78" s="21"/>
      <c r="L78" s="21"/>
      <c r="M78" s="21"/>
      <c r="N78" s="21"/>
      <c r="O78" s="21"/>
      <c r="P78" s="21"/>
      <c r="Q78" s="21"/>
    </row>
    <row r="79" spans="1:17" ht="67.5" customHeight="1" hidden="1">
      <c r="A79" s="20" t="s">
        <v>469</v>
      </c>
      <c r="B79" s="22"/>
      <c r="C79" s="22">
        <v>2282</v>
      </c>
      <c r="D79" s="21">
        <f t="shared" si="13"/>
        <v>0</v>
      </c>
      <c r="E79" s="22"/>
      <c r="F79" s="21"/>
      <c r="G79" s="21"/>
      <c r="H79" s="21"/>
      <c r="I79" s="21"/>
      <c r="J79" s="21"/>
      <c r="K79" s="21"/>
      <c r="L79" s="21"/>
      <c r="M79" s="21"/>
      <c r="N79" s="21"/>
      <c r="O79" s="21"/>
      <c r="P79" s="21"/>
      <c r="Q79" s="21"/>
    </row>
    <row r="80" spans="1:17" ht="112.5" customHeight="1">
      <c r="A80" s="20" t="s">
        <v>843</v>
      </c>
      <c r="B80" s="22"/>
      <c r="C80" s="22">
        <v>2282</v>
      </c>
      <c r="D80" s="21">
        <f t="shared" si="13"/>
        <v>1269007</v>
      </c>
      <c r="E80" s="22"/>
      <c r="F80" s="21"/>
      <c r="G80" s="21"/>
      <c r="H80" s="21"/>
      <c r="I80" s="21">
        <v>141035</v>
      </c>
      <c r="J80" s="21">
        <v>141035</v>
      </c>
      <c r="K80" s="21">
        <v>141035</v>
      </c>
      <c r="L80" s="21">
        <v>141035</v>
      </c>
      <c r="M80" s="21">
        <v>141035</v>
      </c>
      <c r="N80" s="21">
        <v>141035</v>
      </c>
      <c r="O80" s="21">
        <v>141035</v>
      </c>
      <c r="P80" s="21">
        <v>141035</v>
      </c>
      <c r="Q80" s="21">
        <v>140727</v>
      </c>
    </row>
    <row r="81" spans="1:17" ht="31.5" customHeight="1" hidden="1">
      <c r="A81" s="5" t="s">
        <v>123</v>
      </c>
      <c r="B81" s="22"/>
      <c r="C81" s="22">
        <v>2220</v>
      </c>
      <c r="D81" s="21">
        <f t="shared" si="13"/>
        <v>0</v>
      </c>
      <c r="E81" s="22"/>
      <c r="F81" s="21"/>
      <c r="G81" s="21"/>
      <c r="H81" s="21"/>
      <c r="I81" s="21"/>
      <c r="J81" s="21"/>
      <c r="K81" s="21"/>
      <c r="L81" s="21"/>
      <c r="M81" s="21"/>
      <c r="N81" s="21"/>
      <c r="O81" s="21"/>
      <c r="P81" s="21"/>
      <c r="Q81" s="21"/>
    </row>
    <row r="82" spans="1:17" ht="23.25" customHeight="1" hidden="1">
      <c r="A82" s="5" t="s">
        <v>157</v>
      </c>
      <c r="B82" s="22"/>
      <c r="C82" s="22">
        <v>2730</v>
      </c>
      <c r="D82" s="21">
        <f t="shared" si="13"/>
        <v>0</v>
      </c>
      <c r="E82" s="22"/>
      <c r="F82" s="21"/>
      <c r="G82" s="21"/>
      <c r="H82" s="21"/>
      <c r="I82" s="21"/>
      <c r="J82" s="21"/>
      <c r="K82" s="21"/>
      <c r="L82" s="21"/>
      <c r="M82" s="21"/>
      <c r="N82" s="21"/>
      <c r="O82" s="21"/>
      <c r="P82" s="21"/>
      <c r="Q82" s="21"/>
    </row>
    <row r="83" spans="1:17" ht="31.5" hidden="1">
      <c r="A83" s="5" t="s">
        <v>152</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165</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111</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100</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152</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155</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440</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100</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111</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103</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71</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2"/>
    </row>
    <row r="96" spans="1:18" s="19" customFormat="1" ht="15.75" hidden="1">
      <c r="A96" s="33" t="s">
        <v>441</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hidden="1">
      <c r="A97" s="20" t="s">
        <v>100</v>
      </c>
      <c r="B97" s="25"/>
      <c r="C97" s="25">
        <v>2111</v>
      </c>
      <c r="D97" s="26">
        <f aca="true" t="shared" si="18" ref="D97:D104">F97+G97+H97+I97+J97+K97+L97+M97+N97+O97+P97+Q97</f>
        <v>0</v>
      </c>
      <c r="E97" s="25"/>
      <c r="F97" s="25"/>
      <c r="G97" s="25"/>
      <c r="H97" s="25"/>
      <c r="I97" s="25"/>
      <c r="J97" s="25"/>
      <c r="K97" s="25"/>
      <c r="L97" s="25"/>
      <c r="M97" s="25"/>
      <c r="N97" s="25"/>
      <c r="O97" s="25"/>
      <c r="P97" s="25"/>
      <c r="Q97" s="25"/>
      <c r="R97" s="295"/>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5"/>
    </row>
    <row r="99" spans="1:17" s="27" customFormat="1" ht="15.75" hidden="1">
      <c r="A99" s="5" t="s">
        <v>106</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99</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hidden="1">
      <c r="A101" s="5" t="s">
        <v>111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117</v>
      </c>
      <c r="B102" s="22"/>
      <c r="C102" s="22">
        <v>2240</v>
      </c>
      <c r="D102" s="21">
        <f t="shared" si="18"/>
        <v>0</v>
      </c>
      <c r="E102" s="22"/>
      <c r="F102" s="22"/>
      <c r="G102" s="22"/>
      <c r="H102" s="22"/>
      <c r="I102" s="22"/>
      <c r="J102" s="22"/>
      <c r="K102" s="22"/>
      <c r="L102" s="22"/>
      <c r="M102" s="22"/>
      <c r="N102" s="22"/>
      <c r="O102" s="22"/>
      <c r="P102" s="22"/>
      <c r="Q102" s="22"/>
    </row>
    <row r="103" spans="1:17" ht="63" hidden="1">
      <c r="A103" s="20" t="s">
        <v>155</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101</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442</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9"/>
    </row>
    <row r="106" spans="1:17" ht="63" hidden="1">
      <c r="A106" s="5" t="s">
        <v>347</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117</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369</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362</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155</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103</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100</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359</v>
      </c>
      <c r="B114" s="22"/>
      <c r="C114" s="22">
        <v>2120</v>
      </c>
      <c r="D114" s="21">
        <f t="shared" si="20"/>
        <v>0</v>
      </c>
      <c r="E114" s="22"/>
      <c r="F114" s="21"/>
      <c r="G114" s="21"/>
      <c r="H114" s="21"/>
      <c r="I114" s="21"/>
      <c r="J114" s="21"/>
      <c r="K114" s="21"/>
      <c r="L114" s="21"/>
      <c r="M114" s="21"/>
      <c r="N114" s="21"/>
      <c r="O114" s="21"/>
      <c r="P114" s="21"/>
      <c r="Q114" s="21"/>
    </row>
    <row r="115" spans="1:18" ht="31.5" hidden="1">
      <c r="A115" s="5" t="s">
        <v>111</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444</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155</v>
      </c>
      <c r="B119" s="22"/>
      <c r="C119" s="22">
        <v>2282</v>
      </c>
      <c r="D119" s="21">
        <f t="shared" si="22"/>
        <v>0</v>
      </c>
      <c r="E119" s="22"/>
      <c r="F119" s="21"/>
      <c r="G119" s="21"/>
      <c r="H119" s="21"/>
      <c r="I119" s="21"/>
      <c r="J119" s="21"/>
      <c r="K119" s="21"/>
      <c r="L119" s="21"/>
      <c r="M119" s="21"/>
      <c r="N119" s="21"/>
      <c r="O119" s="21"/>
      <c r="P119" s="21"/>
      <c r="Q119" s="21"/>
    </row>
    <row r="120" spans="1:17" ht="15.75" hidden="1">
      <c r="A120" s="5" t="s">
        <v>99</v>
      </c>
      <c r="B120" s="22"/>
      <c r="C120" s="22">
        <v>2250</v>
      </c>
      <c r="D120" s="21">
        <f t="shared" si="22"/>
        <v>0</v>
      </c>
      <c r="E120" s="22"/>
      <c r="F120" s="21"/>
      <c r="G120" s="21"/>
      <c r="H120" s="21"/>
      <c r="I120" s="21"/>
      <c r="J120" s="21"/>
      <c r="K120" s="21"/>
      <c r="L120" s="21"/>
      <c r="M120" s="21"/>
      <c r="N120" s="21"/>
      <c r="O120" s="21"/>
      <c r="P120" s="21"/>
      <c r="Q120" s="21"/>
    </row>
    <row r="121" spans="1:17" ht="31.5" hidden="1">
      <c r="A121" s="5" t="s">
        <v>111</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121</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103</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445</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100</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121</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103</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155</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160</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103</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155</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100</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99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446</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369</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359</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111</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447</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99</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448</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274</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121</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443</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21" customHeight="1" hidden="1">
      <c r="A151" s="5" t="s">
        <v>100</v>
      </c>
      <c r="B151" s="22"/>
      <c r="C151" s="22">
        <v>2111</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121</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274</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74</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274</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99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436</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100</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402</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111</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99</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81</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436</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111</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117</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100</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156</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103</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109</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102</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153</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155</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116</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33.75" customHeight="1" hidden="1">
      <c r="A178" s="48" t="s">
        <v>117</v>
      </c>
      <c r="B178" s="47"/>
      <c r="C178" s="47">
        <v>2240</v>
      </c>
      <c r="D178" s="202">
        <f>+D179</f>
        <v>0</v>
      </c>
      <c r="E178" s="202">
        <f aca="true" t="shared" si="35" ref="E178:Q178">+E179</f>
        <v>0</v>
      </c>
      <c r="F178" s="202">
        <f t="shared" si="35"/>
        <v>0</v>
      </c>
      <c r="G178" s="202"/>
      <c r="H178" s="202"/>
      <c r="I178" s="202"/>
      <c r="J178" s="202"/>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675</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102</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8" t="s">
        <v>65</v>
      </c>
      <c r="B181" s="369"/>
      <c r="C181" s="369"/>
      <c r="D181" s="369">
        <f>D189+D207+D220+D182+D250+D253+D255+D260+D286+D289+D291</f>
        <v>0</v>
      </c>
      <c r="E181" s="369">
        <f>E189+E207+E220+E182+E250+E253+E255+E260+E286+E289+E291</f>
        <v>0</v>
      </c>
      <c r="F181" s="369">
        <f>F189+F207+F220+F182+F250+F253+F255+F260+F286+F289+F291</f>
        <v>0</v>
      </c>
      <c r="G181" s="369">
        <f>G189+G207+G220+G182+G250+G253+G255+G260+G286+G289+G291</f>
        <v>0</v>
      </c>
      <c r="H181" s="369">
        <f>H189+H207+H220+H182+H250+H253+H255+H260+H286+H289+H291</f>
        <v>0</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436</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111</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117</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100</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103</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109</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hidden="1">
      <c r="A189" s="54" t="s">
        <v>449</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105</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829</v>
      </c>
      <c r="B191" s="55"/>
      <c r="C191" s="55"/>
      <c r="D191" s="202">
        <f>F191+G191+H191+I191+J191+K191+L191+M191+N191+O191+P191+Q191</f>
        <v>0</v>
      </c>
      <c r="E191" s="55"/>
      <c r="F191" s="370"/>
      <c r="G191" s="370"/>
      <c r="H191" s="370"/>
      <c r="I191" s="370"/>
      <c r="J191" s="370"/>
      <c r="K191" s="370"/>
      <c r="L191" s="370"/>
      <c r="M191" s="370"/>
      <c r="N191" s="370"/>
      <c r="O191" s="370"/>
      <c r="P191" s="370"/>
      <c r="Q191" s="370"/>
      <c r="R191" s="219"/>
    </row>
    <row r="192" spans="1:18" s="30" customFormat="1" ht="31.5" hidden="1">
      <c r="A192" s="54" t="s">
        <v>639</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392</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426</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427</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285</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428</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286</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429</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430</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287</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392</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93</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94</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102</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109</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450</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105</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665</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787</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788</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789</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790</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791</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792</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793</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120</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124</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125</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83</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126</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626</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627</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628</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637</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629</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630</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631</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632</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633</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634</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635</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636</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638</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101</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346</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117</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623</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624</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148</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132</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130</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109</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625</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265</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117</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126</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451</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161</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149</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126</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640</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266</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117</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452</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126</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641</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642</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643</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644</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645</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646</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647</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648</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649</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650</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651</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652</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653</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654</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655</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656</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657</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658</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659</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660</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661</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662</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663</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664</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453</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121</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247</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267</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111</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454</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157</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666</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69</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452</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273</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667</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673</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668</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283</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271</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272</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669</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670</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671</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672</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436</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117</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109</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100</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111</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117</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153</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155</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103</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142</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155</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122</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436</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111</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99</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117</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100</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87</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66</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84</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436</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hidden="1">
      <c r="A330" s="5" t="s">
        <v>117</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156</v>
      </c>
      <c r="B331" s="22"/>
      <c r="C331" s="22">
        <v>2800</v>
      </c>
      <c r="D331" s="26">
        <f t="shared" si="76"/>
        <v>0</v>
      </c>
      <c r="E331" s="22"/>
      <c r="F331" s="22"/>
      <c r="G331" s="22"/>
      <c r="H331" s="22"/>
      <c r="I331" s="22"/>
      <c r="J331" s="22"/>
      <c r="K331" s="22"/>
      <c r="L331" s="22"/>
      <c r="M331" s="22"/>
      <c r="N331" s="22"/>
      <c r="O331" s="22"/>
      <c r="P331" s="22"/>
      <c r="Q331" s="22"/>
    </row>
    <row r="332" spans="1:17" ht="31.5" hidden="1">
      <c r="A332" s="5" t="s">
        <v>111</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102</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103</v>
      </c>
      <c r="B334" s="22"/>
      <c r="C334" s="22">
        <v>2273</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109</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158</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103</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116</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126</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288</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370</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111</v>
      </c>
      <c r="B343" s="25"/>
      <c r="C343" s="25">
        <v>2210</v>
      </c>
      <c r="D343" s="26">
        <f>F343+G343+H343+I343+J343+K343+L343+M343+N343+O343+P343+Q343</f>
        <v>0</v>
      </c>
      <c r="E343" s="25"/>
      <c r="F343" s="26"/>
      <c r="G343" s="26"/>
      <c r="H343" s="26"/>
      <c r="I343" s="26"/>
      <c r="J343" s="26"/>
      <c r="K343" s="26"/>
      <c r="L343" s="26"/>
      <c r="M343" s="26"/>
      <c r="N343" s="26"/>
      <c r="O343" s="26"/>
      <c r="P343" s="26"/>
      <c r="Q343" s="26"/>
      <c r="R343" s="295"/>
    </row>
    <row r="344" spans="1:17" ht="34.5" customHeight="1" hidden="1">
      <c r="A344" s="20" t="s">
        <v>123</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106</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798</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105</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463</v>
      </c>
      <c r="B348" s="47">
        <v>6430</v>
      </c>
      <c r="C348" s="47"/>
      <c r="D348" s="370">
        <f>+D349</f>
        <v>0</v>
      </c>
      <c r="E348" s="370">
        <f aca="true" t="shared" si="80" ref="E348:Q349">+E349</f>
        <v>0</v>
      </c>
      <c r="F348" s="370">
        <f t="shared" si="80"/>
        <v>0</v>
      </c>
      <c r="G348" s="370">
        <f t="shared" si="80"/>
        <v>0</v>
      </c>
      <c r="H348" s="370">
        <f t="shared" si="80"/>
        <v>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hidden="1">
      <c r="A349" s="377" t="s">
        <v>288</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674</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c r="A351" s="31" t="s">
        <v>67</v>
      </c>
      <c r="B351" s="32"/>
      <c r="C351" s="32"/>
      <c r="D351" s="32">
        <f>D352+D361+D364+D373+D384+D386+D389+D391+D393+D399+D401+D395+D397</f>
        <v>4008400</v>
      </c>
      <c r="E351" s="32">
        <v>-5</v>
      </c>
      <c r="F351" s="32">
        <f aca="true" t="shared" si="81" ref="F351:Q351">F352+F361+F364+F373+F384+F386+F389+F391+F393+F399+F401+F395+F397</f>
        <v>0</v>
      </c>
      <c r="G351" s="32">
        <f t="shared" si="81"/>
        <v>4008400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455</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100</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52</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111</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106</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117</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102</v>
      </c>
      <c r="B358" s="22"/>
      <c r="C358" s="22">
        <v>2271</v>
      </c>
      <c r="D358" s="26">
        <f t="shared" si="83"/>
        <v>0</v>
      </c>
      <c r="E358" s="22"/>
      <c r="F358" s="22"/>
      <c r="G358" s="22"/>
      <c r="H358" s="22"/>
      <c r="I358" s="22"/>
      <c r="J358" s="22"/>
      <c r="K358" s="22"/>
      <c r="L358" s="22"/>
      <c r="M358" s="22"/>
      <c r="N358" s="22"/>
      <c r="O358" s="22"/>
      <c r="P358" s="22"/>
      <c r="Q358" s="22"/>
    </row>
    <row r="359" spans="1:17" ht="31.5" hidden="1">
      <c r="A359" s="5" t="s">
        <v>109</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103</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456</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157</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117</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436</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103</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109</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102</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117</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99</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111</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100</v>
      </c>
      <c r="B372" s="22"/>
      <c r="C372" s="22">
        <v>2111</v>
      </c>
      <c r="D372" s="26">
        <f t="shared" si="86"/>
        <v>0</v>
      </c>
      <c r="E372" s="22"/>
      <c r="F372" s="22"/>
      <c r="G372" s="22"/>
      <c r="H372" s="22"/>
      <c r="I372" s="22"/>
      <c r="J372" s="22"/>
      <c r="K372" s="22"/>
      <c r="L372" s="22"/>
      <c r="M372" s="22"/>
      <c r="N372" s="22"/>
      <c r="O372" s="22"/>
      <c r="P372" s="22"/>
      <c r="Q372" s="22"/>
    </row>
    <row r="373" spans="1:17" s="30" customFormat="1" ht="110.25">
      <c r="A373" s="23" t="s">
        <v>470</v>
      </c>
      <c r="B373" s="28">
        <v>3104</v>
      </c>
      <c r="C373" s="28"/>
      <c r="D373" s="29">
        <f>D383+D375+D376+D377+D378+D382+D374+D379+D380+D381</f>
        <v>45500</v>
      </c>
      <c r="E373" s="28"/>
      <c r="F373" s="29">
        <f aca="true" t="shared" si="87" ref="F373:Q373">F383+F375+F376+F377+F378+F382+F374+F379+F380+F381</f>
        <v>0</v>
      </c>
      <c r="G373" s="29">
        <f t="shared" si="87"/>
        <v>45500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100</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117</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123</v>
      </c>
      <c r="B376" s="25"/>
      <c r="C376" s="25">
        <v>2220</v>
      </c>
      <c r="D376" s="26">
        <f t="shared" si="88"/>
        <v>0</v>
      </c>
      <c r="E376" s="25"/>
      <c r="F376" s="26"/>
      <c r="G376" s="26"/>
      <c r="H376" s="26"/>
      <c r="I376" s="26"/>
      <c r="J376" s="26"/>
      <c r="K376" s="26"/>
      <c r="L376" s="26"/>
      <c r="M376" s="26"/>
      <c r="N376" s="26"/>
      <c r="O376" s="26"/>
      <c r="P376" s="26"/>
      <c r="Q376" s="26"/>
    </row>
    <row r="377" spans="1:17" s="27" customFormat="1" ht="31.5">
      <c r="A377" s="20" t="s">
        <v>111</v>
      </c>
      <c r="B377" s="25"/>
      <c r="C377" s="25">
        <v>2210</v>
      </c>
      <c r="D377" s="26">
        <f t="shared" si="88"/>
        <v>45500</v>
      </c>
      <c r="E377" s="25"/>
      <c r="F377" s="26"/>
      <c r="G377" s="26">
        <v>45500</v>
      </c>
      <c r="H377" s="26"/>
      <c r="I377" s="26"/>
      <c r="J377" s="26"/>
      <c r="K377" s="26"/>
      <c r="L377" s="26"/>
      <c r="M377" s="26"/>
      <c r="N377" s="26"/>
      <c r="O377" s="26"/>
      <c r="P377" s="26"/>
      <c r="Q377" s="26"/>
    </row>
    <row r="378" spans="1:17" s="27" customFormat="1" ht="63" hidden="1">
      <c r="A378" s="20" t="s">
        <v>155</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102</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109</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103</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106</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457</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157</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c r="A386" s="23" t="s">
        <v>0</v>
      </c>
      <c r="B386" s="28">
        <v>3400</v>
      </c>
      <c r="C386" s="28"/>
      <c r="D386" s="29">
        <f>D387+D388</f>
        <v>3962900</v>
      </c>
      <c r="E386" s="28"/>
      <c r="F386" s="29">
        <f aca="true" t="shared" si="90" ref="F386:Q386">F387+F388</f>
        <v>0</v>
      </c>
      <c r="G386" s="29">
        <f t="shared" si="90"/>
        <v>3962900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c r="A387" s="5" t="s">
        <v>157</v>
      </c>
      <c r="B387" s="22"/>
      <c r="C387" s="22">
        <v>2730</v>
      </c>
      <c r="D387" s="26">
        <f>F387+G387+H387+I387+J387+K387+L387+M387+N387+O387+P387+Q387</f>
        <v>3929900</v>
      </c>
      <c r="E387" s="22"/>
      <c r="F387" s="22"/>
      <c r="G387" s="22">
        <v>3929900</v>
      </c>
      <c r="H387" s="22"/>
      <c r="I387" s="22"/>
      <c r="J387" s="22"/>
      <c r="K387" s="22"/>
      <c r="L387" s="22"/>
      <c r="M387" s="22"/>
      <c r="N387" s="22"/>
      <c r="O387" s="22"/>
      <c r="P387" s="22"/>
      <c r="Q387" s="22"/>
    </row>
    <row r="388" spans="1:17" ht="31.5">
      <c r="A388" s="48" t="s">
        <v>117</v>
      </c>
      <c r="B388" s="22"/>
      <c r="C388" s="22">
        <v>2240</v>
      </c>
      <c r="D388" s="26">
        <f>F388+G388+H388+I388+J388+K388+L388+M388+N388+O388+P388+Q388</f>
        <v>33000</v>
      </c>
      <c r="E388" s="22"/>
      <c r="F388" s="22"/>
      <c r="G388" s="22">
        <v>33000</v>
      </c>
      <c r="H388" s="22"/>
      <c r="I388" s="22"/>
      <c r="J388" s="22"/>
      <c r="K388" s="22"/>
      <c r="L388" s="22"/>
      <c r="M388" s="22"/>
      <c r="N388" s="22"/>
      <c r="O388" s="22"/>
      <c r="P388" s="22"/>
      <c r="Q388" s="22"/>
    </row>
    <row r="389" spans="1:18" s="30" customFormat="1" ht="168.75" customHeight="1" hidden="1">
      <c r="A389" s="23" t="s">
        <v>803</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157</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804</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157</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805</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157</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806</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157</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807</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157</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808</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157</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809</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100</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96</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436</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121</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103</v>
      </c>
      <c r="B407" s="22"/>
      <c r="C407" s="22">
        <v>2273</v>
      </c>
      <c r="D407" s="26">
        <f t="shared" si="100"/>
        <v>0</v>
      </c>
      <c r="E407" s="22"/>
      <c r="F407" s="22"/>
      <c r="G407" s="22"/>
      <c r="H407" s="22"/>
      <c r="I407" s="22"/>
      <c r="J407" s="22"/>
      <c r="K407" s="22"/>
      <c r="L407" s="22"/>
      <c r="M407" s="22"/>
      <c r="N407" s="22"/>
      <c r="O407" s="22"/>
      <c r="P407" s="22"/>
      <c r="Q407" s="22"/>
    </row>
    <row r="408" spans="1:17" ht="15.75" hidden="1">
      <c r="A408" s="5" t="s">
        <v>99</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100</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111</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102</v>
      </c>
      <c r="B412" s="22"/>
      <c r="C412" s="22">
        <v>2271</v>
      </c>
      <c r="D412" s="26">
        <f t="shared" si="100"/>
        <v>0</v>
      </c>
      <c r="E412" s="22"/>
      <c r="F412" s="22"/>
      <c r="G412" s="22"/>
      <c r="H412" s="22"/>
      <c r="I412" s="22"/>
      <c r="J412" s="22"/>
      <c r="K412" s="22"/>
      <c r="L412" s="22"/>
      <c r="M412" s="22"/>
      <c r="N412" s="22"/>
      <c r="O412" s="22"/>
      <c r="P412" s="22"/>
      <c r="Q412" s="22"/>
    </row>
    <row r="413" spans="1:17" ht="31.5" hidden="1">
      <c r="A413" s="5" t="s">
        <v>109</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75</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111</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92</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99</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85</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436</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100</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52</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102</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109</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117</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111</v>
      </c>
      <c r="B425" s="22"/>
      <c r="C425" s="22">
        <v>2210</v>
      </c>
      <c r="D425" s="22">
        <f t="shared" si="104"/>
        <v>0</v>
      </c>
      <c r="E425" s="22"/>
      <c r="F425" s="22"/>
      <c r="G425" s="22"/>
      <c r="H425" s="22"/>
      <c r="I425" s="22"/>
      <c r="J425" s="22"/>
      <c r="K425" s="22"/>
      <c r="L425" s="22"/>
      <c r="M425" s="22"/>
      <c r="N425" s="22"/>
      <c r="O425" s="22"/>
      <c r="P425" s="22"/>
      <c r="Q425" s="22"/>
    </row>
    <row r="426" spans="1:17" ht="15.75" hidden="1">
      <c r="A426" s="5" t="s">
        <v>99</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103</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239</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117</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hidden="1">
      <c r="A431" s="50" t="s">
        <v>70</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436</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111</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155</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117</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100</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370</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111</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121</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53</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98</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76</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159</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77</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102</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109</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103</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155</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100</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111</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117</v>
      </c>
      <c r="B452" s="49"/>
      <c r="C452" s="49">
        <v>2240</v>
      </c>
      <c r="D452" s="49">
        <f t="shared" si="111"/>
        <v>0</v>
      </c>
      <c r="E452" s="49"/>
      <c r="F452" s="49"/>
      <c r="G452" s="49"/>
      <c r="H452" s="49"/>
      <c r="I452" s="49"/>
      <c r="J452" s="49"/>
      <c r="K452" s="49"/>
      <c r="L452" s="49"/>
      <c r="M452" s="49"/>
      <c r="N452" s="49"/>
      <c r="O452" s="49"/>
      <c r="P452" s="49"/>
      <c r="Q452" s="49"/>
    </row>
    <row r="453" spans="1:18" s="19" customFormat="1" ht="15.75" hidden="1">
      <c r="A453" s="52" t="s">
        <v>78</v>
      </c>
      <c r="B453" s="53">
        <v>4070</v>
      </c>
      <c r="C453" s="53"/>
      <c r="D453" s="53">
        <f>D455+D456+D457+D458+D454+D459+D460</f>
        <v>0</v>
      </c>
      <c r="E453" s="53">
        <v>70</v>
      </c>
      <c r="F453" s="53">
        <f aca="true" t="shared" si="112" ref="F453:Q453">F455+F456+F457+F458+F454+F459+F460</f>
        <v>0</v>
      </c>
      <c r="G453" s="53">
        <f t="shared" si="112"/>
        <v>0</v>
      </c>
      <c r="H453" s="53">
        <f t="shared" si="112"/>
        <v>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102</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100</v>
      </c>
      <c r="B455" s="49"/>
      <c r="C455" s="49">
        <v>2111</v>
      </c>
      <c r="D455" s="49">
        <f t="shared" si="113"/>
        <v>0</v>
      </c>
      <c r="E455" s="49"/>
      <c r="F455" s="49"/>
      <c r="G455" s="49"/>
      <c r="H455" s="49"/>
      <c r="I455" s="49"/>
      <c r="J455" s="49"/>
      <c r="K455" s="49"/>
      <c r="L455" s="49"/>
      <c r="M455" s="49"/>
      <c r="N455" s="49"/>
      <c r="O455" s="49"/>
      <c r="P455" s="49"/>
      <c r="Q455" s="49"/>
    </row>
    <row r="456" spans="1:17" ht="15.75" hidden="1">
      <c r="A456" s="48" t="s">
        <v>52</v>
      </c>
      <c r="B456" s="49"/>
      <c r="C456" s="49">
        <v>2120</v>
      </c>
      <c r="D456" s="49">
        <f t="shared" si="113"/>
        <v>0</v>
      </c>
      <c r="E456" s="49"/>
      <c r="F456" s="49"/>
      <c r="G456" s="49"/>
      <c r="H456" s="49"/>
      <c r="I456" s="49"/>
      <c r="J456" s="49"/>
      <c r="K456" s="49"/>
      <c r="L456" s="49"/>
      <c r="M456" s="49"/>
      <c r="N456" s="49"/>
      <c r="O456" s="49"/>
      <c r="P456" s="49"/>
      <c r="Q456" s="49"/>
    </row>
    <row r="457" spans="1:17" ht="31.5" hidden="1">
      <c r="A457" s="48" t="s">
        <v>111</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117</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155</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170</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51</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102</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52</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hidden="1">
      <c r="A465" s="52" t="s">
        <v>458</v>
      </c>
      <c r="B465" s="53">
        <v>4090</v>
      </c>
      <c r="C465" s="53"/>
      <c r="D465" s="53">
        <f>D466+D467+D468+D469+D470+D471</f>
        <v>0</v>
      </c>
      <c r="E465" s="53"/>
      <c r="F465" s="53">
        <f aca="true" t="shared" si="115" ref="F465:Q465">F466+F467+F468+F469+F470+F471</f>
        <v>0</v>
      </c>
      <c r="G465" s="53">
        <f t="shared" si="115"/>
        <v>0</v>
      </c>
      <c r="H465" s="53">
        <f t="shared" si="115"/>
        <v>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111</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hidden="1">
      <c r="A467" s="48" t="s">
        <v>13</v>
      </c>
      <c r="B467" s="49"/>
      <c r="C467" s="49">
        <v>2120</v>
      </c>
      <c r="D467" s="49">
        <f t="shared" si="116"/>
        <v>0</v>
      </c>
      <c r="E467" s="49"/>
      <c r="F467" s="49"/>
      <c r="G467" s="49"/>
      <c r="H467" s="49"/>
      <c r="I467" s="49"/>
      <c r="J467" s="49"/>
      <c r="K467" s="49"/>
      <c r="L467" s="49"/>
      <c r="M467" s="49"/>
      <c r="N467" s="49"/>
      <c r="O467" s="49"/>
      <c r="P467" s="49"/>
      <c r="Q467" s="49"/>
    </row>
    <row r="468" spans="1:17" ht="15.75" hidden="1">
      <c r="A468" s="48" t="s">
        <v>102</v>
      </c>
      <c r="B468" s="49"/>
      <c r="C468" s="49">
        <v>2271</v>
      </c>
      <c r="D468" s="49">
        <f t="shared" si="116"/>
        <v>0</v>
      </c>
      <c r="E468" s="49"/>
      <c r="F468" s="49"/>
      <c r="G468" s="49"/>
      <c r="H468" s="49"/>
      <c r="I468" s="49"/>
      <c r="J468" s="49"/>
      <c r="K468" s="49"/>
      <c r="L468" s="49"/>
      <c r="M468" s="49"/>
      <c r="N468" s="49"/>
      <c r="O468" s="49"/>
      <c r="P468" s="49"/>
      <c r="Q468" s="49"/>
    </row>
    <row r="469" spans="1:17" ht="31.5" hidden="1">
      <c r="A469" s="48" t="s">
        <v>117</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155</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101</v>
      </c>
      <c r="B471" s="49"/>
      <c r="C471" s="49">
        <v>2274</v>
      </c>
      <c r="D471" s="49">
        <f t="shared" si="116"/>
        <v>0</v>
      </c>
      <c r="E471" s="49"/>
      <c r="F471" s="49"/>
      <c r="G471" s="49"/>
      <c r="H471" s="49"/>
      <c r="I471" s="49"/>
      <c r="J471" s="49"/>
      <c r="K471" s="49"/>
      <c r="L471" s="49"/>
      <c r="M471" s="49"/>
      <c r="N471" s="49"/>
      <c r="O471" s="49"/>
      <c r="P471" s="49"/>
      <c r="Q471" s="49"/>
    </row>
    <row r="472" spans="1:18" s="19" customFormat="1" ht="31.5" hidden="1">
      <c r="A472" s="52" t="s">
        <v>170</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100</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52</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117</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103</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102</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155</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111</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hidden="1">
      <c r="A480" s="52" t="s">
        <v>79</v>
      </c>
      <c r="B480" s="53">
        <v>4200</v>
      </c>
      <c r="C480" s="53"/>
      <c r="D480" s="53">
        <f>D481+D482+D483+D487+D484+D485+D486</f>
        <v>0</v>
      </c>
      <c r="E480" s="53">
        <v>5.8</v>
      </c>
      <c r="F480" s="53">
        <f aca="true" t="shared" si="119" ref="F480:Q480">F481+F482+F483+F487+F484+F485+F486</f>
        <v>0</v>
      </c>
      <c r="G480" s="53">
        <f t="shared" si="119"/>
        <v>0</v>
      </c>
      <c r="H480" s="53">
        <f t="shared" si="119"/>
        <v>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100</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111</v>
      </c>
      <c r="B482" s="49"/>
      <c r="C482" s="49">
        <v>2210</v>
      </c>
      <c r="D482" s="49">
        <f t="shared" si="120"/>
        <v>0</v>
      </c>
      <c r="E482" s="49"/>
      <c r="F482" s="49"/>
      <c r="G482" s="49"/>
      <c r="H482" s="49"/>
      <c r="I482" s="49"/>
      <c r="J482" s="49"/>
      <c r="K482" s="49"/>
      <c r="L482" s="49"/>
      <c r="M482" s="49"/>
      <c r="N482" s="49"/>
      <c r="O482" s="49"/>
      <c r="P482" s="49"/>
      <c r="Q482" s="49"/>
    </row>
    <row r="483" spans="1:17" ht="15.75" hidden="1">
      <c r="A483" s="48" t="s">
        <v>52</v>
      </c>
      <c r="B483" s="49"/>
      <c r="C483" s="49">
        <v>2120</v>
      </c>
      <c r="D483" s="49">
        <f t="shared" si="120"/>
        <v>0</v>
      </c>
      <c r="E483" s="49"/>
      <c r="F483" s="49"/>
      <c r="G483" s="49"/>
      <c r="H483" s="49"/>
      <c r="I483" s="49"/>
      <c r="J483" s="49"/>
      <c r="K483" s="49"/>
      <c r="L483" s="49"/>
      <c r="M483" s="49"/>
      <c r="N483" s="49"/>
      <c r="O483" s="49"/>
      <c r="P483" s="49"/>
      <c r="Q483" s="49"/>
    </row>
    <row r="484" spans="1:17" ht="15.75" hidden="1">
      <c r="A484" s="48" t="s">
        <v>102</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155</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117</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109</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88</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88</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89</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73</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459</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72</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52</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48</v>
      </c>
      <c r="B496" s="51" t="s">
        <v>810</v>
      </c>
      <c r="C496" s="51"/>
      <c r="D496" s="51">
        <f>D13+D51+D95+D165+D181+D294+D328+D351+D404+D418+D431+D488+D319</f>
        <v>5637407</v>
      </c>
      <c r="E496" s="51" t="e">
        <f>#REF!+#REF!+#REF!+#REF!+#REF!+#REF!+#REF!+#REF!+#REF!+#REF!+#REF!+#REF!+E13+E51+E181+E328+E418+E488</f>
        <v>#REF!</v>
      </c>
      <c r="F496" s="51">
        <f aca="true" t="shared" si="124" ref="F496:Q496">F13+F51+F95+F165+F181+F294+F328+F351+F404+F418+F431+F488+F319</f>
        <v>0</v>
      </c>
      <c r="G496" s="51">
        <f t="shared" si="124"/>
        <v>4008400</v>
      </c>
      <c r="H496" s="51">
        <f t="shared" si="124"/>
        <v>0</v>
      </c>
      <c r="I496" s="51">
        <f t="shared" si="124"/>
        <v>181035</v>
      </c>
      <c r="J496" s="51">
        <f t="shared" si="124"/>
        <v>181035</v>
      </c>
      <c r="K496" s="51">
        <f t="shared" si="124"/>
        <v>181035</v>
      </c>
      <c r="L496" s="51">
        <f t="shared" si="124"/>
        <v>181035</v>
      </c>
      <c r="M496" s="51">
        <f t="shared" si="124"/>
        <v>181035</v>
      </c>
      <c r="N496" s="51">
        <f t="shared" si="124"/>
        <v>181035</v>
      </c>
      <c r="O496" s="51">
        <f t="shared" si="124"/>
        <v>181035</v>
      </c>
      <c r="P496" s="51">
        <f t="shared" si="124"/>
        <v>181035</v>
      </c>
      <c r="Q496" s="51">
        <f t="shared" si="124"/>
        <v>180727</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7" t="s">
        <v>49</v>
      </c>
      <c r="C499" s="398"/>
      <c r="D499" s="398"/>
      <c r="E499" s="398"/>
      <c r="F499" s="398"/>
      <c r="G499" s="398"/>
      <c r="H499" s="398"/>
      <c r="I499" s="398"/>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c r="A501" s="277" t="s">
        <v>114</v>
      </c>
      <c r="B501" s="257"/>
      <c r="C501" s="258"/>
      <c r="D501" s="259">
        <f aca="true" t="shared" si="125" ref="D501:Q501">+D568+D571+D578+D592+D726+D740+D750+D758+D771+D825+D828+D526+D516+D514+D502+D504+D509+D511+D721</f>
        <v>-3711286</v>
      </c>
      <c r="E501" s="259">
        <f t="shared" si="125"/>
        <v>0</v>
      </c>
      <c r="F501" s="259">
        <f t="shared" si="125"/>
        <v>0</v>
      </c>
      <c r="G501" s="259">
        <f t="shared" si="125"/>
        <v>-3844424</v>
      </c>
      <c r="H501" s="259">
        <f t="shared" si="125"/>
        <v>0</v>
      </c>
      <c r="I501" s="259">
        <f t="shared" si="125"/>
        <v>0</v>
      </c>
      <c r="J501" s="259">
        <f t="shared" si="125"/>
        <v>0</v>
      </c>
      <c r="K501" s="259">
        <f t="shared" si="125"/>
        <v>0</v>
      </c>
      <c r="L501" s="259">
        <f t="shared" si="125"/>
        <v>0</v>
      </c>
      <c r="M501" s="259">
        <f t="shared" si="125"/>
        <v>0</v>
      </c>
      <c r="N501" s="259">
        <f t="shared" si="125"/>
        <v>0</v>
      </c>
      <c r="O501" s="259">
        <f t="shared" si="125"/>
        <v>0</v>
      </c>
      <c r="P501" s="259">
        <f t="shared" si="125"/>
        <v>133138</v>
      </c>
      <c r="Q501" s="259">
        <f t="shared" si="125"/>
        <v>0</v>
      </c>
      <c r="R501" s="289"/>
    </row>
    <row r="502" spans="1:18" s="39" customFormat="1" ht="51" customHeight="1" hidden="1">
      <c r="A502" s="4" t="s">
        <v>82</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119</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268</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126</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269</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375</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119</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270</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126</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265</v>
      </c>
      <c r="B511" s="28" t="s">
        <v>264</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119</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282</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345</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236</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746</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129</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747</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230</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231</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232</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233</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234</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235</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249</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451</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129</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802</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432</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433</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434</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324</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325</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349</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350</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351</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352</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353</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354</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108</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248</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764</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129</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765</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762</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360</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129</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252</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250</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460</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108</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90</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129</v>
      </c>
      <c r="B582" s="265"/>
      <c r="C582" s="265">
        <v>3210</v>
      </c>
      <c r="D582" s="266">
        <f t="shared" si="146"/>
        <v>0</v>
      </c>
      <c r="E582" s="274"/>
      <c r="F582" s="274">
        <f>+F583+F584</f>
        <v>0</v>
      </c>
      <c r="G582" s="274">
        <f aca="true" t="shared" si="148" ref="G582:Q582">G583+G584+G585+G586+G587+G588+G589+G590+G591</f>
        <v>0</v>
      </c>
      <c r="H582" s="274">
        <f t="shared" si="148"/>
        <v>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hidden="1">
      <c r="A583" s="198" t="s">
        <v>828</v>
      </c>
      <c r="B583" s="122"/>
      <c r="C583" s="122"/>
      <c r="D583" s="123">
        <f t="shared" si="146"/>
        <v>0</v>
      </c>
      <c r="E583" s="123"/>
      <c r="F583" s="123"/>
      <c r="G583" s="124"/>
      <c r="H583" s="123"/>
      <c r="I583" s="123"/>
      <c r="J583" s="125"/>
      <c r="K583" s="125"/>
      <c r="L583" s="125"/>
      <c r="M583" s="125"/>
      <c r="N583" s="125"/>
      <c r="O583" s="125"/>
      <c r="P583" s="125"/>
      <c r="Q583" s="125"/>
      <c r="R583" s="298"/>
    </row>
    <row r="584" spans="1:18" s="3" customFormat="1" ht="81.75" customHeight="1" hidden="1">
      <c r="A584" s="4" t="s">
        <v>389</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284</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495</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15</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40</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41</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104</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318</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496</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801</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777</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778</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779</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780</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781</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782</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783</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784</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785</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308</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309</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348</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310</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311</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312</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313</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314</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315</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316</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317</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318</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319</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320</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321</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322</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367</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323</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173</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174</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175</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176</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177</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178</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179</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180</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181</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182</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183</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184</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185</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186</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187</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188</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189</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190</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191</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192</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193</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194</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195</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196</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197</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198</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199</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200</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201</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202</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203</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204</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205</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206</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207</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208</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209</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210</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245</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211</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212</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213</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214</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215</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216</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217</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218</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219</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220</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221</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222</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223</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224</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225</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226</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227</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244</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196</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258</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259</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260</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261</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262</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263</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281</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276</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129</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277</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278</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279</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374</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390</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228</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229</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107</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396</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403</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404</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396</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397</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398</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399</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461</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107</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417</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418</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419</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420</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c r="A750" s="235" t="s">
        <v>471</v>
      </c>
      <c r="B750" s="261">
        <v>6640</v>
      </c>
      <c r="C750" s="261"/>
      <c r="D750" s="263">
        <f>D751</f>
        <v>-2644424</v>
      </c>
      <c r="E750" s="263"/>
      <c r="F750" s="263">
        <f>F751</f>
        <v>0</v>
      </c>
      <c r="G750" s="263">
        <f aca="true" t="shared" si="162" ref="G750:Q750">G751</f>
        <v>-2644424</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c r="A751" s="239" t="s">
        <v>107</v>
      </c>
      <c r="B751" s="265"/>
      <c r="C751" s="265">
        <v>3210</v>
      </c>
      <c r="D751" s="266">
        <f>SUM(D752:D757)</f>
        <v>-2644424</v>
      </c>
      <c r="E751" s="266">
        <f aca="true" t="shared" si="163" ref="E751:Q751">SUM(E752:E757)</f>
        <v>0</v>
      </c>
      <c r="F751" s="266">
        <f t="shared" si="163"/>
        <v>0</v>
      </c>
      <c r="G751" s="266">
        <f t="shared" si="163"/>
        <v>-2644424</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472</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c r="A753" s="126" t="s">
        <v>473</v>
      </c>
      <c r="B753" s="99"/>
      <c r="C753" s="99"/>
      <c r="D753" s="92">
        <f t="shared" si="164"/>
        <v>-99900</v>
      </c>
      <c r="E753" s="92"/>
      <c r="F753" s="92"/>
      <c r="G753" s="173">
        <v>-99900</v>
      </c>
      <c r="H753" s="92"/>
      <c r="I753" s="92"/>
      <c r="J753" s="92"/>
      <c r="K753" s="92"/>
      <c r="L753" s="92"/>
      <c r="M753" s="92"/>
      <c r="N753" s="92"/>
      <c r="O753" s="92"/>
      <c r="P753" s="92"/>
      <c r="Q753" s="92"/>
      <c r="R753" s="271"/>
      <c r="S753" s="3"/>
      <c r="T753" s="3"/>
      <c r="U753" s="3"/>
    </row>
    <row r="754" spans="1:21" s="41" customFormat="1" ht="102.75" customHeight="1">
      <c r="A754" s="126" t="s">
        <v>474</v>
      </c>
      <c r="B754" s="99"/>
      <c r="C754" s="99"/>
      <c r="D754" s="92">
        <f t="shared" si="164"/>
        <v>-908800</v>
      </c>
      <c r="E754" s="92"/>
      <c r="F754" s="92"/>
      <c r="G754" s="153">
        <v>-908800</v>
      </c>
      <c r="H754" s="92"/>
      <c r="I754" s="92"/>
      <c r="J754" s="92"/>
      <c r="K754" s="92"/>
      <c r="L754" s="92"/>
      <c r="M754" s="92"/>
      <c r="N754" s="92"/>
      <c r="O754" s="92"/>
      <c r="P754" s="92"/>
      <c r="Q754" s="92"/>
      <c r="R754" s="271"/>
      <c r="S754" s="3"/>
      <c r="T754" s="3"/>
      <c r="U754" s="3"/>
    </row>
    <row r="755" spans="1:21" s="41" customFormat="1" ht="87" customHeight="1">
      <c r="A755" s="126" t="s">
        <v>475</v>
      </c>
      <c r="B755" s="99"/>
      <c r="C755" s="99"/>
      <c r="D755" s="92">
        <f t="shared" si="164"/>
        <v>-622200</v>
      </c>
      <c r="E755" s="92"/>
      <c r="F755" s="92"/>
      <c r="G755" s="153">
        <v>-622200</v>
      </c>
      <c r="H755" s="92"/>
      <c r="I755" s="92"/>
      <c r="J755" s="92"/>
      <c r="K755" s="92"/>
      <c r="L755" s="92"/>
      <c r="M755" s="92"/>
      <c r="N755" s="92"/>
      <c r="O755" s="92"/>
      <c r="P755" s="92"/>
      <c r="Q755" s="92"/>
      <c r="R755" s="271"/>
      <c r="S755" s="3"/>
      <c r="T755" s="3"/>
      <c r="U755" s="3"/>
    </row>
    <row r="756" spans="1:21" s="41" customFormat="1" ht="78.75">
      <c r="A756" s="126" t="s">
        <v>476</v>
      </c>
      <c r="B756" s="99"/>
      <c r="C756" s="99"/>
      <c r="D756" s="92">
        <f t="shared" si="164"/>
        <v>-256600</v>
      </c>
      <c r="E756" s="92"/>
      <c r="F756" s="92"/>
      <c r="G756" s="153">
        <v>-256600</v>
      </c>
      <c r="H756" s="92"/>
      <c r="I756" s="92"/>
      <c r="J756" s="92"/>
      <c r="K756" s="92"/>
      <c r="L756" s="92"/>
      <c r="M756" s="92"/>
      <c r="N756" s="92"/>
      <c r="O756" s="92"/>
      <c r="P756" s="92"/>
      <c r="Q756" s="92"/>
      <c r="R756" s="271"/>
      <c r="S756" s="3"/>
      <c r="T756" s="3"/>
      <c r="U756" s="3"/>
    </row>
    <row r="757" spans="1:18" s="1" customFormat="1" ht="57" customHeight="1">
      <c r="A757" s="126" t="s">
        <v>477</v>
      </c>
      <c r="B757" s="130"/>
      <c r="C757" s="130"/>
      <c r="D757" s="92">
        <f t="shared" si="164"/>
        <v>-756924</v>
      </c>
      <c r="E757" s="123"/>
      <c r="F757" s="123"/>
      <c r="G757" s="153">
        <v>-756924</v>
      </c>
      <c r="H757" s="123"/>
      <c r="I757" s="123"/>
      <c r="J757" s="123"/>
      <c r="K757" s="123"/>
      <c r="L757" s="123"/>
      <c r="M757" s="123"/>
      <c r="N757" s="123"/>
      <c r="O757" s="123"/>
      <c r="P757" s="123"/>
      <c r="Q757" s="123"/>
      <c r="R757" s="299"/>
    </row>
    <row r="758" spans="1:18" s="42" customFormat="1" ht="78.75" hidden="1">
      <c r="A758" s="260" t="s">
        <v>761</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246</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108</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759</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760</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251</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c r="A771" s="235" t="s">
        <v>115</v>
      </c>
      <c r="B771" s="261">
        <v>6060</v>
      </c>
      <c r="C771" s="261"/>
      <c r="D771" s="263">
        <f>D772+D774+D793</f>
        <v>-1066862</v>
      </c>
      <c r="E771" s="263">
        <f>E772+E774+E793</f>
        <v>0</v>
      </c>
      <c r="F771" s="263">
        <f>F772+F774+F793</f>
        <v>0</v>
      </c>
      <c r="G771" s="263">
        <f>G772+G774+G793</f>
        <v>-1200000</v>
      </c>
      <c r="H771" s="263">
        <f aca="true" t="shared" si="170" ref="H771:Q771">H772+H774+H793</f>
        <v>0</v>
      </c>
      <c r="I771" s="263">
        <f t="shared" si="170"/>
        <v>0</v>
      </c>
      <c r="J771" s="263">
        <f t="shared" si="170"/>
        <v>0</v>
      </c>
      <c r="K771" s="263">
        <f t="shared" si="170"/>
        <v>0</v>
      </c>
      <c r="L771" s="263">
        <f t="shared" si="170"/>
        <v>0</v>
      </c>
      <c r="M771" s="273">
        <f t="shared" si="170"/>
        <v>0</v>
      </c>
      <c r="N771" s="263">
        <f t="shared" si="170"/>
        <v>0</v>
      </c>
      <c r="O771" s="263">
        <f t="shared" si="170"/>
        <v>0</v>
      </c>
      <c r="P771" s="263">
        <f t="shared" si="170"/>
        <v>133138</v>
      </c>
      <c r="Q771" s="263">
        <f t="shared" si="170"/>
        <v>0</v>
      </c>
      <c r="R771" s="210"/>
    </row>
    <row r="772" spans="1:21" s="41" customFormat="1" ht="31.5">
      <c r="A772" s="239" t="s">
        <v>8</v>
      </c>
      <c r="B772" s="248"/>
      <c r="C772" s="248">
        <v>3142</v>
      </c>
      <c r="D772" s="274">
        <f>D773</f>
        <v>133138</v>
      </c>
      <c r="E772" s="274"/>
      <c r="F772" s="274">
        <f aca="true" t="shared" si="171" ref="F772:Q772">F773</f>
        <v>0</v>
      </c>
      <c r="G772" s="274">
        <f t="shared" si="171"/>
        <v>0</v>
      </c>
      <c r="H772" s="274">
        <f t="shared" si="171"/>
        <v>0</v>
      </c>
      <c r="I772" s="274">
        <f t="shared" si="171"/>
        <v>0</v>
      </c>
      <c r="J772" s="274">
        <f t="shared" si="171"/>
        <v>0</v>
      </c>
      <c r="K772" s="274">
        <f t="shared" si="171"/>
        <v>0</v>
      </c>
      <c r="L772" s="274">
        <f t="shared" si="171"/>
        <v>0</v>
      </c>
      <c r="M772" s="274">
        <f t="shared" si="171"/>
        <v>0</v>
      </c>
      <c r="N772" s="274">
        <f t="shared" si="171"/>
        <v>0</v>
      </c>
      <c r="O772" s="274">
        <f t="shared" si="171"/>
        <v>0</v>
      </c>
      <c r="P772" s="274">
        <f t="shared" si="171"/>
        <v>133138</v>
      </c>
      <c r="Q772" s="274">
        <f t="shared" si="171"/>
        <v>0</v>
      </c>
      <c r="R772" s="271"/>
      <c r="S772" s="3"/>
      <c r="T772" s="3"/>
      <c r="U772" s="3"/>
    </row>
    <row r="773" spans="1:21" s="1" customFormat="1" ht="95.25">
      <c r="A773" s="389" t="s">
        <v>856</v>
      </c>
      <c r="B773" s="91"/>
      <c r="C773" s="91"/>
      <c r="D773" s="149">
        <f>F773+G773+H773+I773+J773+K773+L773+M773+N773+O773+P773+Q773</f>
        <v>133138</v>
      </c>
      <c r="E773" s="88"/>
      <c r="F773" s="88"/>
      <c r="G773" s="88"/>
      <c r="H773" s="88"/>
      <c r="I773" s="88"/>
      <c r="J773" s="88"/>
      <c r="K773" s="88"/>
      <c r="L773" s="88"/>
      <c r="M773" s="88"/>
      <c r="N773" s="88"/>
      <c r="O773" s="88"/>
      <c r="P773" s="88">
        <v>133138</v>
      </c>
      <c r="Q773" s="88"/>
      <c r="R773" s="210"/>
      <c r="S773" s="42"/>
      <c r="T773" s="42"/>
      <c r="U773" s="42"/>
    </row>
    <row r="774" spans="1:21" s="1" customFormat="1" ht="33.75" customHeight="1" hidden="1">
      <c r="A774" s="239" t="s">
        <v>108</v>
      </c>
      <c r="B774" s="248"/>
      <c r="C774" s="248">
        <v>3132</v>
      </c>
      <c r="D774" s="274">
        <f>+F774+G774+H774+I774+J774+K774+L774+M774+N774+O774+P774+Q774</f>
        <v>0</v>
      </c>
      <c r="E774" s="274">
        <f>+E789+E790+E791+E792</f>
        <v>0</v>
      </c>
      <c r="F774" s="274">
        <f>SUM(F775:F792)</f>
        <v>0</v>
      </c>
      <c r="G774" s="274">
        <f aca="true" t="shared" si="172" ref="G774:Q774">SUM(G775:G792)</f>
        <v>0</v>
      </c>
      <c r="H774" s="274">
        <f t="shared" si="172"/>
        <v>0</v>
      </c>
      <c r="I774" s="274">
        <f t="shared" si="172"/>
        <v>0</v>
      </c>
      <c r="J774" s="274">
        <f t="shared" si="172"/>
        <v>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hidden="1">
      <c r="A775" s="198" t="s">
        <v>837</v>
      </c>
      <c r="B775" s="209"/>
      <c r="C775" s="209"/>
      <c r="D775" s="205">
        <f>+F775+G775+H775+I775+K775+J775+L775+M775+N775+O775+P775+Q775</f>
        <v>0</v>
      </c>
      <c r="E775" s="205"/>
      <c r="F775" s="205"/>
      <c r="G775" s="205"/>
      <c r="H775" s="205"/>
      <c r="I775" s="205"/>
      <c r="J775" s="205"/>
      <c r="K775" s="205"/>
      <c r="L775" s="205"/>
      <c r="M775" s="205"/>
      <c r="N775" s="205"/>
      <c r="O775" s="205"/>
      <c r="P775" s="205"/>
      <c r="Q775" s="205"/>
      <c r="R775" s="210"/>
      <c r="S775" s="42"/>
      <c r="T775" s="42"/>
      <c r="U775" s="42"/>
    </row>
    <row r="776" spans="1:21" s="1" customFormat="1" ht="72" customHeight="1" hidden="1">
      <c r="A776" s="198" t="s">
        <v>377</v>
      </c>
      <c r="B776" s="99"/>
      <c r="C776" s="99"/>
      <c r="D776" s="88">
        <f>+F776+G776+H776+I776+K776+J776+L776+M776+N776+O776+P776+Q776</f>
        <v>0</v>
      </c>
      <c r="E776" s="88"/>
      <c r="F776" s="88"/>
      <c r="G776" s="88"/>
      <c r="H776" s="88"/>
      <c r="I776" s="88"/>
      <c r="J776" s="88"/>
      <c r="K776" s="88"/>
      <c r="L776" s="88"/>
      <c r="M776" s="88"/>
      <c r="N776" s="88"/>
      <c r="O776" s="88"/>
      <c r="P776" s="88"/>
      <c r="Q776" s="88"/>
      <c r="R776" s="210"/>
      <c r="S776" s="42"/>
      <c r="T776" s="42"/>
      <c r="U776" s="42"/>
    </row>
    <row r="777" spans="1:21" s="1" customFormat="1" ht="63" hidden="1">
      <c r="A777" s="198" t="s">
        <v>752</v>
      </c>
      <c r="B777" s="99"/>
      <c r="C777" s="99"/>
      <c r="D777" s="88">
        <f>+F777+G777+H777+I777+K777+J777+L777+M777+N777+O777+P777+Q777</f>
        <v>0</v>
      </c>
      <c r="E777" s="88"/>
      <c r="F777" s="88"/>
      <c r="G777" s="88"/>
      <c r="H777" s="88"/>
      <c r="I777" s="88"/>
      <c r="J777" s="88"/>
      <c r="K777" s="88"/>
      <c r="L777" s="88"/>
      <c r="M777" s="218"/>
      <c r="N777" s="88"/>
      <c r="O777" s="88"/>
      <c r="P777" s="88"/>
      <c r="Q777" s="88"/>
      <c r="R777" s="210"/>
      <c r="S777" s="42"/>
      <c r="T777" s="42"/>
      <c r="U777" s="42"/>
    </row>
    <row r="778" spans="1:21" s="1" customFormat="1" ht="63" hidden="1">
      <c r="A778" s="198" t="s">
        <v>753</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754</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755</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756</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757</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393</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332</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328</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329</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330</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331</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326</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327</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329</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332</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c r="A793" s="239" t="s">
        <v>120</v>
      </c>
      <c r="B793" s="276"/>
      <c r="C793" s="276">
        <v>3210</v>
      </c>
      <c r="D793" s="274">
        <f>SUM(D794:D824)</f>
        <v>-1200000</v>
      </c>
      <c r="E793" s="274">
        <f>SUM(E794:E824)</f>
        <v>0</v>
      </c>
      <c r="F793" s="274">
        <f>SUM(F794:F824)</f>
        <v>0</v>
      </c>
      <c r="G793" s="274">
        <f>SUM(G794:G824)</f>
        <v>-1200000</v>
      </c>
      <c r="H793" s="274">
        <f aca="true" t="shared" si="175" ref="H793:Q793">SUM(H794:H824)</f>
        <v>0</v>
      </c>
      <c r="I793" s="274">
        <f t="shared" si="175"/>
        <v>0</v>
      </c>
      <c r="J793" s="274">
        <f t="shared" si="175"/>
        <v>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31.5">
      <c r="A794" s="275" t="s">
        <v>880</v>
      </c>
      <c r="B794" s="91"/>
      <c r="C794" s="91"/>
      <c r="D794" s="88">
        <f aca="true" t="shared" si="176" ref="D794:D828">+F794+G794+H794+I794+J794+K794+L794+M794+N794+O794+P794+Q794</f>
        <v>-1200000</v>
      </c>
      <c r="E794" s="88"/>
      <c r="F794" s="88"/>
      <c r="G794" s="113">
        <v>-1200000</v>
      </c>
      <c r="H794" s="88"/>
      <c r="I794" s="113"/>
      <c r="J794" s="113"/>
      <c r="K794" s="88"/>
      <c r="L794" s="225"/>
      <c r="M794" s="225"/>
      <c r="N794" s="88"/>
      <c r="O794" s="88"/>
      <c r="P794" s="88"/>
      <c r="Q794" s="88"/>
      <c r="R794" s="210"/>
      <c r="S794" s="42"/>
      <c r="T794" s="42"/>
      <c r="U794" s="42"/>
    </row>
    <row r="795" spans="1:21" s="1" customFormat="1" ht="56.25" hidden="1">
      <c r="A795" s="282" t="s">
        <v>851</v>
      </c>
      <c r="B795" s="91"/>
      <c r="C795" s="91"/>
      <c r="D795" s="88">
        <f t="shared" si="176"/>
        <v>0</v>
      </c>
      <c r="E795" s="88"/>
      <c r="F795" s="88"/>
      <c r="G795" s="113"/>
      <c r="H795" s="88"/>
      <c r="I795" s="113"/>
      <c r="J795" s="113"/>
      <c r="K795" s="88"/>
      <c r="L795" s="88"/>
      <c r="M795" s="88"/>
      <c r="N795" s="88"/>
      <c r="O795" s="88"/>
      <c r="P795" s="88"/>
      <c r="Q795" s="88"/>
      <c r="R795" s="210"/>
      <c r="S795" s="42"/>
      <c r="T795" s="42"/>
      <c r="U795" s="42"/>
    </row>
    <row r="796" spans="1:21" s="1" customFormat="1" ht="37.5" hidden="1">
      <c r="A796" s="282" t="s">
        <v>852</v>
      </c>
      <c r="B796" s="91"/>
      <c r="C796" s="91"/>
      <c r="D796" s="88">
        <f t="shared" si="176"/>
        <v>0</v>
      </c>
      <c r="E796" s="88"/>
      <c r="F796" s="88"/>
      <c r="G796" s="153"/>
      <c r="H796" s="88"/>
      <c r="I796" s="153"/>
      <c r="J796" s="153"/>
      <c r="K796" s="88"/>
      <c r="L796" s="88"/>
      <c r="M796" s="88"/>
      <c r="N796" s="88"/>
      <c r="O796" s="88"/>
      <c r="P796" s="88"/>
      <c r="Q796" s="88"/>
      <c r="R796" s="210"/>
      <c r="S796" s="42"/>
      <c r="T796" s="42"/>
      <c r="U796" s="42"/>
    </row>
    <row r="797" spans="1:21" s="1" customFormat="1" ht="75" hidden="1">
      <c r="A797" s="282" t="s">
        <v>853</v>
      </c>
      <c r="B797" s="91"/>
      <c r="C797" s="91"/>
      <c r="D797" s="88">
        <f t="shared" si="176"/>
        <v>0</v>
      </c>
      <c r="E797" s="88"/>
      <c r="F797" s="88"/>
      <c r="G797" s="153"/>
      <c r="H797" s="88"/>
      <c r="I797" s="88"/>
      <c r="J797" s="153"/>
      <c r="K797" s="88"/>
      <c r="L797" s="88"/>
      <c r="M797" s="88"/>
      <c r="N797" s="88"/>
      <c r="O797" s="88"/>
      <c r="P797" s="88"/>
      <c r="Q797" s="88"/>
      <c r="R797" s="210"/>
      <c r="S797" s="42"/>
      <c r="T797" s="42"/>
      <c r="U797" s="42"/>
    </row>
    <row r="798" spans="1:21" s="1" customFormat="1" ht="37.5" hidden="1">
      <c r="A798" s="282" t="s">
        <v>854</v>
      </c>
      <c r="B798" s="91"/>
      <c r="C798" s="91"/>
      <c r="D798" s="88">
        <f t="shared" si="176"/>
        <v>0</v>
      </c>
      <c r="E798" s="88"/>
      <c r="F798" s="88"/>
      <c r="G798" s="153"/>
      <c r="H798" s="88"/>
      <c r="I798" s="88"/>
      <c r="J798" s="153"/>
      <c r="K798" s="88"/>
      <c r="L798" s="88"/>
      <c r="M798" s="88"/>
      <c r="N798" s="88"/>
      <c r="O798" s="88"/>
      <c r="P798" s="88"/>
      <c r="Q798" s="88"/>
      <c r="R798" s="210"/>
      <c r="S798" s="42"/>
      <c r="T798" s="42"/>
      <c r="U798" s="42"/>
    </row>
    <row r="799" spans="1:21" s="1" customFormat="1" ht="37.5" hidden="1">
      <c r="A799" s="282" t="s">
        <v>855</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478</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479</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480</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481</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487</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482</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483</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484</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485</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486</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488</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489</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490</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491</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492</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493</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494</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497</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748</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749</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758</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750</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751</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763</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723</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162</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161</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86</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118</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275</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c r="A831" s="278" t="s">
        <v>112</v>
      </c>
      <c r="B831" s="257"/>
      <c r="C831" s="258"/>
      <c r="D831" s="259">
        <f aca="true" t="shared" si="181" ref="D831:Q831">+D832+D893</f>
        <v>-133138</v>
      </c>
      <c r="E831" s="259">
        <f t="shared" si="181"/>
        <v>0</v>
      </c>
      <c r="F831" s="259">
        <f>+F832+F893</f>
        <v>0</v>
      </c>
      <c r="G831" s="259">
        <f t="shared" si="181"/>
        <v>0</v>
      </c>
      <c r="H831" s="259">
        <f t="shared" si="181"/>
        <v>0</v>
      </c>
      <c r="I831" s="259">
        <f t="shared" si="181"/>
        <v>0</v>
      </c>
      <c r="J831" s="259">
        <f t="shared" si="181"/>
        <v>0</v>
      </c>
      <c r="K831" s="259">
        <f t="shared" si="181"/>
        <v>0</v>
      </c>
      <c r="L831" s="259">
        <f t="shared" si="181"/>
        <v>0</v>
      </c>
      <c r="M831" s="259">
        <f t="shared" si="181"/>
        <v>0</v>
      </c>
      <c r="N831" s="259">
        <f t="shared" si="181"/>
        <v>0</v>
      </c>
      <c r="O831" s="259">
        <f t="shared" si="181"/>
        <v>0</v>
      </c>
      <c r="P831" s="259">
        <f t="shared" si="181"/>
        <v>-133138</v>
      </c>
      <c r="Q831" s="259">
        <f t="shared" si="181"/>
        <v>0</v>
      </c>
      <c r="R831" s="289"/>
    </row>
    <row r="832" spans="1:18" s="40" customFormat="1" ht="47.25">
      <c r="A832" s="235" t="s">
        <v>725</v>
      </c>
      <c r="B832" s="280">
        <v>6310</v>
      </c>
      <c r="C832" s="280"/>
      <c r="D832" s="281">
        <f>+D888+D833+D850+D860+D883</f>
        <v>-133138</v>
      </c>
      <c r="E832" s="281">
        <f>+E888+E833+E850+E860+E883</f>
        <v>0</v>
      </c>
      <c r="F832" s="281">
        <f aca="true" t="shared" si="182" ref="F832:Q832">+F888+F833+F850+F860+F883</f>
        <v>0</v>
      </c>
      <c r="G832" s="281">
        <f t="shared" si="182"/>
        <v>0</v>
      </c>
      <c r="H832" s="281">
        <f t="shared" si="182"/>
        <v>0</v>
      </c>
      <c r="I832" s="281">
        <f t="shared" si="182"/>
        <v>0</v>
      </c>
      <c r="J832" s="281">
        <f t="shared" si="182"/>
        <v>0</v>
      </c>
      <c r="K832" s="281">
        <f t="shared" si="182"/>
        <v>0</v>
      </c>
      <c r="L832" s="281">
        <f t="shared" si="182"/>
        <v>0</v>
      </c>
      <c r="M832" s="281">
        <f t="shared" si="182"/>
        <v>0</v>
      </c>
      <c r="N832" s="281">
        <f t="shared" si="182"/>
        <v>0</v>
      </c>
      <c r="O832" s="281">
        <f t="shared" si="182"/>
        <v>0</v>
      </c>
      <c r="P832" s="281">
        <f t="shared" si="182"/>
        <v>-133138</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372</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150</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146</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134</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147</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136</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135</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137</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138</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139</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133</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18</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19</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c r="A850" s="239" t="s">
        <v>8</v>
      </c>
      <c r="B850" s="248"/>
      <c r="C850" s="248">
        <v>3142</v>
      </c>
      <c r="D850" s="252">
        <f>+D852+D853+D854+D855+D856+D857+D858+D859+D851</f>
        <v>-133138</v>
      </c>
      <c r="E850" s="252">
        <f>+E852+E853+E854+E855+E856+E857+E858+E859</f>
        <v>0</v>
      </c>
      <c r="F850" s="252">
        <f>+F852+F853+F854+F855+F856+F857+F858+F859+F851</f>
        <v>0</v>
      </c>
      <c r="G850" s="252">
        <f aca="true" t="shared" si="185" ref="G850:Q850">+G852+G853+G854+G855+G856+G857+G858+G859+G851</f>
        <v>0</v>
      </c>
      <c r="H850" s="252">
        <f>+H852+H853+H854+H855+H856+H857+H858+H859+H851</f>
        <v>0</v>
      </c>
      <c r="I850" s="252">
        <f t="shared" si="185"/>
        <v>0</v>
      </c>
      <c r="J850" s="252">
        <f>+J852+J853+J854+J855+J856+J857+J858+J859+J851</f>
        <v>0</v>
      </c>
      <c r="K850" s="252">
        <f t="shared" si="185"/>
        <v>0</v>
      </c>
      <c r="L850" s="252">
        <f t="shared" si="185"/>
        <v>0</v>
      </c>
      <c r="M850" s="252">
        <f t="shared" si="185"/>
        <v>0</v>
      </c>
      <c r="N850" s="252">
        <f t="shared" si="185"/>
        <v>0</v>
      </c>
      <c r="O850" s="252">
        <f t="shared" si="185"/>
        <v>0</v>
      </c>
      <c r="P850" s="252">
        <f t="shared" si="185"/>
        <v>-133138</v>
      </c>
      <c r="Q850" s="252">
        <f t="shared" si="185"/>
        <v>0</v>
      </c>
      <c r="R850" s="271"/>
    </row>
    <row r="851" spans="1:18" s="3" customFormat="1" ht="141.75" hidden="1">
      <c r="A851" s="234" t="s">
        <v>766</v>
      </c>
      <c r="B851" s="128"/>
      <c r="C851" s="128"/>
      <c r="D851" s="149">
        <f aca="true" t="shared" si="186" ref="D851:D859">F851+G851+H851+I851+J851+K851+L851+M851+N851+O851+P851+Q851</f>
        <v>0</v>
      </c>
      <c r="E851" s="151"/>
      <c r="F851" s="151"/>
      <c r="G851" s="151"/>
      <c r="H851" s="160"/>
      <c r="I851" s="151"/>
      <c r="J851" s="151"/>
      <c r="K851" s="151"/>
      <c r="L851" s="151"/>
      <c r="M851" s="151"/>
      <c r="N851" s="151"/>
      <c r="O851" s="151"/>
      <c r="P851" s="151"/>
      <c r="Q851" s="151"/>
      <c r="R851" s="271"/>
    </row>
    <row r="852" spans="1:18" s="1" customFormat="1" ht="78.75" hidden="1">
      <c r="A852" s="234" t="s">
        <v>767</v>
      </c>
      <c r="B852" s="148"/>
      <c r="C852" s="148"/>
      <c r="D852" s="149">
        <f t="shared" si="186"/>
        <v>0</v>
      </c>
      <c r="E852" s="147"/>
      <c r="F852" s="147"/>
      <c r="G852" s="113"/>
      <c r="H852" s="113"/>
      <c r="I852" s="147"/>
      <c r="J852" s="113"/>
      <c r="K852" s="147"/>
      <c r="L852" s="147"/>
      <c r="M852" s="147"/>
      <c r="N852" s="147"/>
      <c r="O852" s="147"/>
      <c r="P852" s="147"/>
      <c r="Q852" s="147"/>
      <c r="R852" s="299"/>
    </row>
    <row r="853" spans="1:21" s="1" customFormat="1" ht="47.25">
      <c r="A853" s="234" t="s">
        <v>768</v>
      </c>
      <c r="B853" s="159"/>
      <c r="C853" s="159"/>
      <c r="D853" s="149">
        <f t="shared" si="186"/>
        <v>448883</v>
      </c>
      <c r="E853" s="149"/>
      <c r="F853" s="149"/>
      <c r="G853" s="113"/>
      <c r="H853" s="168"/>
      <c r="I853" s="149"/>
      <c r="J853" s="149"/>
      <c r="K853" s="149"/>
      <c r="L853" s="149"/>
      <c r="M853" s="149"/>
      <c r="N853" s="149"/>
      <c r="O853" s="149"/>
      <c r="P853" s="149">
        <v>448883</v>
      </c>
      <c r="Q853" s="149"/>
      <c r="R853" s="210"/>
      <c r="S853" s="42"/>
      <c r="T853" s="42"/>
      <c r="U853" s="42"/>
    </row>
    <row r="854" spans="1:21" s="1" customFormat="1" ht="47.25">
      <c r="A854" s="234" t="s">
        <v>769</v>
      </c>
      <c r="B854" s="159"/>
      <c r="C854" s="159"/>
      <c r="D854" s="149">
        <f t="shared" si="186"/>
        <v>-582021</v>
      </c>
      <c r="E854" s="149"/>
      <c r="F854" s="149"/>
      <c r="G854" s="149"/>
      <c r="H854" s="149"/>
      <c r="I854" s="149"/>
      <c r="J854" s="149"/>
      <c r="K854" s="149"/>
      <c r="L854" s="149"/>
      <c r="M854" s="149"/>
      <c r="N854" s="149"/>
      <c r="O854" s="149"/>
      <c r="P854" s="149">
        <v>-582021</v>
      </c>
      <c r="Q854" s="149"/>
      <c r="R854" s="210"/>
      <c r="S854" s="42"/>
      <c r="T854" s="42"/>
      <c r="U854" s="42"/>
    </row>
    <row r="855" spans="1:21" s="1" customFormat="1" ht="110.25" hidden="1">
      <c r="A855" s="234" t="s">
        <v>770</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771</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hidden="1">
      <c r="A860" s="239" t="s">
        <v>108</v>
      </c>
      <c r="B860" s="248"/>
      <c r="C860" s="248">
        <v>3132</v>
      </c>
      <c r="D860" s="252">
        <f>+F860+G860+H860+I860+J860+K860+L860+M860+N860+O860+Q860+P860</f>
        <v>0</v>
      </c>
      <c r="E860" s="252">
        <f>SUM(E861:E880)</f>
        <v>0</v>
      </c>
      <c r="F860" s="252">
        <f>SUM(F861:F881)</f>
        <v>0</v>
      </c>
      <c r="G860" s="252">
        <f aca="true" t="shared" si="187" ref="G860:Q860">SUM(G861:G881)</f>
        <v>0</v>
      </c>
      <c r="H860" s="252">
        <f>SUM(H861:H881)</f>
        <v>0</v>
      </c>
      <c r="I860" s="252">
        <f t="shared" si="187"/>
        <v>0</v>
      </c>
      <c r="J860" s="252">
        <f t="shared" si="187"/>
        <v>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hidden="1">
      <c r="A861" s="282" t="s">
        <v>726</v>
      </c>
      <c r="B861" s="159"/>
      <c r="C861" s="159"/>
      <c r="D861" s="149">
        <f aca="true" t="shared" si="188" ref="D861:D878">F861+G861+H861+I861+J861+K861+L861+M861+N861+O861+P861+Q861</f>
        <v>0</v>
      </c>
      <c r="E861" s="149"/>
      <c r="F861" s="149"/>
      <c r="G861" s="170"/>
      <c r="H861" s="149"/>
      <c r="I861" s="149"/>
      <c r="J861" s="170"/>
      <c r="K861" s="149"/>
      <c r="L861" s="149"/>
      <c r="M861" s="171"/>
      <c r="N861" s="149"/>
      <c r="O861" s="149"/>
      <c r="P861" s="149"/>
      <c r="Q861" s="149"/>
      <c r="R861" s="210"/>
    </row>
    <row r="862" spans="1:18" s="42" customFormat="1" ht="168.75" hidden="1">
      <c r="A862" s="282" t="s">
        <v>727</v>
      </c>
      <c r="B862" s="159"/>
      <c r="C862" s="159"/>
      <c r="D862" s="149">
        <f t="shared" si="188"/>
        <v>0</v>
      </c>
      <c r="E862" s="149"/>
      <c r="F862" s="149"/>
      <c r="G862" s="170"/>
      <c r="H862" s="149"/>
      <c r="I862" s="149"/>
      <c r="J862" s="170"/>
      <c r="K862" s="149"/>
      <c r="L862" s="149"/>
      <c r="M862" s="318"/>
      <c r="N862" s="149"/>
      <c r="O862" s="149"/>
      <c r="P862" s="149"/>
      <c r="Q862" s="149"/>
      <c r="R862" s="210"/>
    </row>
    <row r="863" spans="1:18" s="42" customFormat="1" ht="176.25" customHeight="1" hidden="1">
      <c r="A863" s="282" t="s">
        <v>728</v>
      </c>
      <c r="B863" s="159"/>
      <c r="C863" s="159"/>
      <c r="D863" s="149">
        <f t="shared" si="188"/>
        <v>0</v>
      </c>
      <c r="E863" s="149"/>
      <c r="F863" s="149"/>
      <c r="G863" s="170"/>
      <c r="H863" s="149"/>
      <c r="I863" s="149"/>
      <c r="J863" s="170"/>
      <c r="K863" s="149"/>
      <c r="L863" s="149"/>
      <c r="M863" s="318"/>
      <c r="N863" s="149"/>
      <c r="O863" s="149"/>
      <c r="P863" s="149"/>
      <c r="Q863" s="149"/>
      <c r="R863" s="210"/>
    </row>
    <row r="864" spans="1:18" s="42" customFormat="1" ht="75" hidden="1">
      <c r="A864" s="282" t="s">
        <v>838</v>
      </c>
      <c r="B864" s="159"/>
      <c r="C864" s="159"/>
      <c r="D864" s="149">
        <f t="shared" si="188"/>
        <v>0</v>
      </c>
      <c r="E864" s="149"/>
      <c r="F864" s="149"/>
      <c r="G864" s="170"/>
      <c r="H864" s="149"/>
      <c r="I864" s="149"/>
      <c r="J864" s="149"/>
      <c r="K864" s="149"/>
      <c r="L864" s="149"/>
      <c r="M864" s="318"/>
      <c r="N864" s="149"/>
      <c r="O864" s="149"/>
      <c r="P864" s="149"/>
      <c r="Q864" s="149"/>
      <c r="R864" s="210"/>
    </row>
    <row r="865" spans="1:18" s="42" customFormat="1" ht="168.75" hidden="1">
      <c r="A865" s="282" t="s">
        <v>773</v>
      </c>
      <c r="B865" s="159"/>
      <c r="C865" s="159"/>
      <c r="D865" s="149">
        <f t="shared" si="188"/>
        <v>0</v>
      </c>
      <c r="E865" s="149"/>
      <c r="F865" s="149"/>
      <c r="G865" s="170"/>
      <c r="H865" s="149"/>
      <c r="I865" s="149"/>
      <c r="J865" s="149"/>
      <c r="K865" s="149"/>
      <c r="L865" s="149"/>
      <c r="M865" s="318"/>
      <c r="N865" s="149"/>
      <c r="O865" s="149"/>
      <c r="P865" s="149"/>
      <c r="Q865" s="149"/>
      <c r="R865" s="210"/>
    </row>
    <row r="866" spans="1:18" s="42" customFormat="1" ht="110.25" hidden="1">
      <c r="A866" s="234" t="s">
        <v>773</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774</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775</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776</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336</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337</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338</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339</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340</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341</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342</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344</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171</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241</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240</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242</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hidden="1">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71.25" customHeight="1" hidden="1">
      <c r="A884" s="126" t="s">
        <v>371</v>
      </c>
      <c r="B884" s="148"/>
      <c r="C884" s="148"/>
      <c r="D884" s="180">
        <f t="shared" si="189"/>
        <v>0</v>
      </c>
      <c r="E884" s="147"/>
      <c r="F884" s="147"/>
      <c r="G884" s="113"/>
      <c r="H884" s="147"/>
      <c r="I884" s="147"/>
      <c r="J884" s="147"/>
      <c r="K884" s="147"/>
      <c r="L884" s="147"/>
      <c r="M884" s="147"/>
      <c r="N884" s="147"/>
      <c r="O884" s="147"/>
      <c r="P884" s="147"/>
      <c r="Q884" s="147"/>
      <c r="R884" s="299"/>
    </row>
    <row r="885" spans="1:18" s="1" customFormat="1" ht="75.75" customHeight="1" hidden="1">
      <c r="A885" s="234" t="s">
        <v>724</v>
      </c>
      <c r="B885" s="148"/>
      <c r="C885" s="148"/>
      <c r="D885" s="180">
        <f t="shared" si="189"/>
        <v>0</v>
      </c>
      <c r="E885" s="147"/>
      <c r="F885" s="123"/>
      <c r="G885" s="123"/>
      <c r="H885" s="123"/>
      <c r="I885" s="123"/>
      <c r="J885" s="123"/>
      <c r="K885" s="147"/>
      <c r="L885" s="147"/>
      <c r="M885" s="147"/>
      <c r="N885" s="147"/>
      <c r="O885" s="147"/>
      <c r="P885" s="147"/>
      <c r="Q885" s="147"/>
      <c r="R885" s="299"/>
    </row>
    <row r="886" spans="1:18" s="1" customFormat="1" ht="78.75" hidden="1">
      <c r="A886" s="234" t="s">
        <v>772</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172</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334</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335</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253</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113</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17</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hidden="1">
      <c r="A893" s="235" t="s">
        <v>452</v>
      </c>
      <c r="B893" s="238">
        <v>6650</v>
      </c>
      <c r="C893" s="238"/>
      <c r="D893" s="319">
        <f>+F893+G893+H893+I893+J893+K893+L893+M893+N893+O893+Q893+P893</f>
        <v>0</v>
      </c>
      <c r="E893" s="242">
        <f>+E894+E896</f>
        <v>0</v>
      </c>
      <c r="F893" s="242">
        <f>+F894+F896</f>
        <v>0</v>
      </c>
      <c r="G893" s="242">
        <f aca="true" t="shared" si="192" ref="G893:Q893">+G894+G896</f>
        <v>0</v>
      </c>
      <c r="H893" s="242">
        <f t="shared" si="192"/>
        <v>0</v>
      </c>
      <c r="I893" s="242">
        <f t="shared" si="192"/>
        <v>0</v>
      </c>
      <c r="J893" s="242">
        <f t="shared" si="192"/>
        <v>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794</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hidden="1">
      <c r="A896" s="239" t="s">
        <v>119</v>
      </c>
      <c r="B896" s="248"/>
      <c r="C896" s="248">
        <v>3132</v>
      </c>
      <c r="D896" s="243">
        <f>+F896+G896+H896+I896+J896+K896+L896+M896+N896+O896+Q896+P896</f>
        <v>0</v>
      </c>
      <c r="E896" s="320">
        <f>+E897+E898+E899+E900+E901+E902+E903+E904+E905+E906</f>
        <v>0</v>
      </c>
      <c r="F896" s="320">
        <f>SUM(F897:F913)</f>
        <v>0</v>
      </c>
      <c r="G896" s="320">
        <f>SUM(G897:G913)</f>
        <v>0</v>
      </c>
      <c r="H896" s="320">
        <f>SUM(H897:H914)</f>
        <v>0</v>
      </c>
      <c r="I896" s="320">
        <f aca="true" t="shared" si="194" ref="I896:Q896">SUM(I897:I914)</f>
        <v>0</v>
      </c>
      <c r="J896" s="320">
        <f t="shared" si="194"/>
        <v>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hidden="1">
      <c r="A897" s="100" t="s">
        <v>713</v>
      </c>
      <c r="B897" s="159"/>
      <c r="C897" s="159"/>
      <c r="D897" s="180">
        <f t="shared" si="189"/>
        <v>0</v>
      </c>
      <c r="E897" s="149"/>
      <c r="F897" s="149"/>
      <c r="G897" s="113"/>
      <c r="H897" s="168"/>
      <c r="I897" s="149"/>
      <c r="J897" s="113"/>
      <c r="K897" s="149"/>
      <c r="L897" s="149"/>
      <c r="M897" s="318"/>
      <c r="N897" s="149"/>
      <c r="O897" s="149"/>
      <c r="P897" s="149"/>
      <c r="Q897" s="149"/>
      <c r="R897" s="210"/>
      <c r="S897" s="42"/>
      <c r="T897" s="42"/>
      <c r="U897" s="42"/>
    </row>
    <row r="898" spans="1:21" s="1" customFormat="1" ht="47.25" hidden="1">
      <c r="A898" s="100" t="s">
        <v>373</v>
      </c>
      <c r="B898" s="159"/>
      <c r="C898" s="159"/>
      <c r="D898" s="180">
        <f t="shared" si="189"/>
        <v>0</v>
      </c>
      <c r="E898" s="149"/>
      <c r="F898" s="149"/>
      <c r="G898" s="113"/>
      <c r="H898" s="168"/>
      <c r="I898" s="149"/>
      <c r="J898" s="113"/>
      <c r="K898" s="149"/>
      <c r="L898" s="149"/>
      <c r="M898" s="318"/>
      <c r="N898" s="149"/>
      <c r="O898" s="149"/>
      <c r="P898" s="149"/>
      <c r="Q898" s="149"/>
      <c r="R898" s="301"/>
      <c r="S898" s="42"/>
      <c r="T898" s="42"/>
      <c r="U898" s="42"/>
    </row>
    <row r="899" spans="1:21" s="1" customFormat="1" ht="47.25" hidden="1">
      <c r="A899" s="100" t="s">
        <v>714</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376</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715</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716</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717</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718</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31</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719</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720</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hidden="1">
      <c r="A908" s="234" t="s">
        <v>721</v>
      </c>
      <c r="B908" s="128"/>
      <c r="C908" s="128"/>
      <c r="D908" s="180">
        <f t="shared" si="189"/>
        <v>0</v>
      </c>
      <c r="E908" s="151"/>
      <c r="F908" s="151"/>
      <c r="G908" s="151"/>
      <c r="H908" s="151"/>
      <c r="I908" s="151"/>
      <c r="J908" s="151"/>
      <c r="K908" s="151"/>
      <c r="L908" s="151"/>
      <c r="M908" s="151"/>
      <c r="N908" s="151"/>
      <c r="O908" s="151"/>
      <c r="P908" s="151"/>
      <c r="Q908" s="151"/>
      <c r="R908" s="271"/>
    </row>
    <row r="909" spans="1:18" s="3" customFormat="1" ht="47.25" hidden="1">
      <c r="A909" s="234" t="s">
        <v>722</v>
      </c>
      <c r="B909" s="128"/>
      <c r="C909" s="128"/>
      <c r="D909" s="180">
        <f t="shared" si="189"/>
        <v>0</v>
      </c>
      <c r="E909" s="151"/>
      <c r="F909" s="151"/>
      <c r="G909" s="151"/>
      <c r="H909" s="151"/>
      <c r="I909" s="151"/>
      <c r="J909" s="151"/>
      <c r="K909" s="151"/>
      <c r="L909" s="151"/>
      <c r="M909" s="151"/>
      <c r="N909" s="151"/>
      <c r="O909" s="151"/>
      <c r="P909" s="151"/>
      <c r="Q909" s="151"/>
      <c r="R909" s="271"/>
    </row>
    <row r="910" spans="1:18" s="3" customFormat="1" ht="47.25" hidden="1">
      <c r="A910" s="234" t="s">
        <v>822</v>
      </c>
      <c r="B910" s="128"/>
      <c r="C910" s="128"/>
      <c r="D910" s="180">
        <f t="shared" si="189"/>
        <v>0</v>
      </c>
      <c r="E910" s="151"/>
      <c r="F910" s="151"/>
      <c r="G910" s="151"/>
      <c r="H910" s="151"/>
      <c r="I910" s="151"/>
      <c r="J910" s="151"/>
      <c r="K910" s="151"/>
      <c r="L910" s="151"/>
      <c r="M910" s="151"/>
      <c r="N910" s="151"/>
      <c r="O910" s="151"/>
      <c r="P910" s="151"/>
      <c r="Q910" s="151"/>
      <c r="R910" s="271"/>
    </row>
    <row r="911" spans="1:18" s="3" customFormat="1" ht="47.25" hidden="1">
      <c r="A911" s="234" t="s">
        <v>823</v>
      </c>
      <c r="B911" s="128"/>
      <c r="C911" s="128"/>
      <c r="D911" s="180">
        <f t="shared" si="189"/>
        <v>0</v>
      </c>
      <c r="E911" s="151"/>
      <c r="F911" s="151"/>
      <c r="G911" s="151"/>
      <c r="H911" s="151"/>
      <c r="I911" s="151"/>
      <c r="J911" s="151"/>
      <c r="K911" s="151"/>
      <c r="L911" s="151"/>
      <c r="M911" s="151"/>
      <c r="N911" s="151"/>
      <c r="O911" s="151"/>
      <c r="P911" s="151"/>
      <c r="Q911" s="151"/>
      <c r="R911" s="271"/>
    </row>
    <row r="912" spans="1:18" s="3" customFormat="1" ht="47.25" hidden="1">
      <c r="A912" s="234" t="s">
        <v>824</v>
      </c>
      <c r="B912" s="128"/>
      <c r="C912" s="128"/>
      <c r="D912" s="180">
        <f t="shared" si="189"/>
        <v>0</v>
      </c>
      <c r="E912" s="151"/>
      <c r="F912" s="151"/>
      <c r="G912" s="151"/>
      <c r="H912" s="151"/>
      <c r="I912" s="151"/>
      <c r="J912" s="151"/>
      <c r="K912" s="151"/>
      <c r="L912" s="151"/>
      <c r="M912" s="151"/>
      <c r="N912" s="151"/>
      <c r="O912" s="151"/>
      <c r="P912" s="151"/>
      <c r="Q912" s="151"/>
      <c r="R912" s="271"/>
    </row>
    <row r="913" spans="1:18" s="3" customFormat="1" ht="47.25" hidden="1">
      <c r="A913" s="234" t="s">
        <v>825</v>
      </c>
      <c r="B913" s="128"/>
      <c r="C913" s="128"/>
      <c r="D913" s="180">
        <f t="shared" si="189"/>
        <v>0</v>
      </c>
      <c r="E913" s="151"/>
      <c r="F913" s="151"/>
      <c r="G913" s="151"/>
      <c r="H913" s="151"/>
      <c r="I913" s="151"/>
      <c r="J913" s="151"/>
      <c r="K913" s="151"/>
      <c r="L913" s="151"/>
      <c r="M913" s="151"/>
      <c r="N913" s="151"/>
      <c r="O913" s="151"/>
      <c r="P913" s="151"/>
      <c r="Q913" s="151"/>
      <c r="R913" s="271"/>
    </row>
    <row r="914" spans="1:18" s="3" customFormat="1" ht="47.25" hidden="1">
      <c r="A914" s="234" t="s">
        <v>826</v>
      </c>
      <c r="B914" s="128"/>
      <c r="C914" s="128"/>
      <c r="D914" s="180">
        <f t="shared" si="189"/>
        <v>0</v>
      </c>
      <c r="E914" s="151"/>
      <c r="F914" s="151"/>
      <c r="G914" s="151"/>
      <c r="H914" s="151"/>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82</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80</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66</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143</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144</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141</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145</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142</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110</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16</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20</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21</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22</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23</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24</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25</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26</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27</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28</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29</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30</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31</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32</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33</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34</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35</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36</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37</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38</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39</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hidden="1">
      <c r="A949" s="236" t="s">
        <v>127</v>
      </c>
      <c r="B949" s="237"/>
      <c r="C949" s="237"/>
      <c r="D949" s="321">
        <f>+F949+G949+H949+I949+J949+K949+L949+M949+N949+O949+Q949+P949</f>
        <v>0</v>
      </c>
      <c r="E949" s="241"/>
      <c r="F949" s="241">
        <f aca="true" t="shared" si="198" ref="F949:Q949">F961+F969+F982+F955+F985+F950</f>
        <v>0</v>
      </c>
      <c r="G949" s="241">
        <f t="shared" si="198"/>
        <v>0</v>
      </c>
      <c r="H949" s="241">
        <f t="shared" si="198"/>
        <v>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hidden="1">
      <c r="A950" s="235" t="s">
        <v>729</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hidden="1">
      <c r="A951" s="239" t="s">
        <v>120</v>
      </c>
      <c r="B951" s="239"/>
      <c r="C951" s="239">
        <v>3210</v>
      </c>
      <c r="D951" s="243">
        <f t="shared" si="189"/>
        <v>0</v>
      </c>
      <c r="E951" s="243"/>
      <c r="F951" s="243">
        <f>F952</f>
        <v>0</v>
      </c>
      <c r="G951" s="243">
        <f aca="true" t="shared" si="200" ref="G951:Q951">G952</f>
        <v>0</v>
      </c>
      <c r="H951" s="243">
        <f t="shared" si="200"/>
        <v>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hidden="1">
      <c r="A952" s="283" t="s">
        <v>730</v>
      </c>
      <c r="B952" s="245"/>
      <c r="C952" s="245"/>
      <c r="D952" s="378">
        <f t="shared" si="189"/>
        <v>0</v>
      </c>
      <c r="E952" s="379"/>
      <c r="F952" s="379"/>
      <c r="G952" s="379"/>
      <c r="H952" s="379"/>
      <c r="I952" s="379"/>
      <c r="J952" s="379"/>
      <c r="K952" s="379"/>
      <c r="L952" s="379"/>
      <c r="M952" s="379"/>
      <c r="N952" s="379"/>
      <c r="O952" s="379"/>
      <c r="P952" s="379"/>
      <c r="Q952" s="379"/>
    </row>
    <row r="953" spans="1:18" s="43" customFormat="1" ht="31.5" hidden="1">
      <c r="A953" s="307" t="s">
        <v>119</v>
      </c>
      <c r="B953" s="322"/>
      <c r="C953" s="322">
        <v>3132</v>
      </c>
      <c r="D953" s="243">
        <f>+F953+G953+H953+I953+J953+K953+L953+M953+N953+O953+Q953+P953</f>
        <v>0</v>
      </c>
      <c r="E953" s="243"/>
      <c r="F953" s="243">
        <f>+F954</f>
        <v>0</v>
      </c>
      <c r="G953" s="243">
        <f aca="true" t="shared" si="201" ref="G953:Q953">+G954</f>
        <v>0</v>
      </c>
      <c r="H953" s="243">
        <f t="shared" si="201"/>
        <v>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hidden="1">
      <c r="A954" s="283" t="s">
        <v>730</v>
      </c>
      <c r="B954" s="190"/>
      <c r="C954" s="190"/>
      <c r="D954" s="180">
        <f t="shared" si="189"/>
        <v>0</v>
      </c>
      <c r="E954" s="191"/>
      <c r="F954" s="191"/>
      <c r="G954" s="191"/>
      <c r="H954" s="151"/>
      <c r="I954" s="191"/>
      <c r="J954" s="149"/>
      <c r="K954" s="149"/>
      <c r="L954" s="191"/>
      <c r="M954" s="191"/>
      <c r="N954" s="191"/>
      <c r="O954" s="191"/>
      <c r="P954" s="191"/>
      <c r="Q954" s="191"/>
      <c r="R954" s="279"/>
    </row>
    <row r="955" spans="1:18" s="43" customFormat="1" ht="31.5" hidden="1">
      <c r="A955" s="230" t="s">
        <v>462</v>
      </c>
      <c r="B955" s="238">
        <v>7310</v>
      </c>
      <c r="C955" s="342"/>
      <c r="D955" s="319">
        <f aca="true" t="shared" si="202" ref="D955:D960">+F955+G955+H955+I955+J955+K955+L955+M955+N955+O955+Q955+P955</f>
        <v>0</v>
      </c>
      <c r="E955" s="242">
        <f aca="true" t="shared" si="203" ref="E955:Q955">+E956</f>
        <v>0</v>
      </c>
      <c r="F955" s="242">
        <f>+F956</f>
        <v>0</v>
      </c>
      <c r="G955" s="242">
        <f t="shared" si="203"/>
        <v>0</v>
      </c>
      <c r="H955" s="242">
        <f t="shared" si="203"/>
        <v>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hidden="1">
      <c r="A956" s="307" t="s">
        <v>288</v>
      </c>
      <c r="B956" s="322"/>
      <c r="C956" s="322">
        <v>2281</v>
      </c>
      <c r="D956" s="243">
        <f t="shared" si="202"/>
        <v>0</v>
      </c>
      <c r="E956" s="243"/>
      <c r="F956" s="243">
        <f>SUM(F957:F960)</f>
        <v>0</v>
      </c>
      <c r="G956" s="243">
        <f aca="true" t="shared" si="204" ref="G956:Q956">SUM(G957:G960)</f>
        <v>0</v>
      </c>
      <c r="H956" s="243">
        <f t="shared" si="204"/>
        <v>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hidden="1">
      <c r="A957" s="234" t="s">
        <v>833</v>
      </c>
      <c r="B957" s="190"/>
      <c r="C957" s="128"/>
      <c r="D957" s="180">
        <f t="shared" si="202"/>
        <v>0</v>
      </c>
      <c r="E957" s="151"/>
      <c r="F957" s="151"/>
      <c r="G957" s="151"/>
      <c r="H957" s="151"/>
      <c r="I957" s="151"/>
      <c r="J957" s="151"/>
      <c r="K957" s="151"/>
      <c r="L957" s="151"/>
      <c r="M957" s="151"/>
      <c r="N957" s="151"/>
      <c r="O957" s="151"/>
      <c r="P957" s="151"/>
      <c r="Q957" s="151"/>
      <c r="R957" s="279"/>
    </row>
    <row r="958" spans="1:18" s="43" customFormat="1" ht="47.25" hidden="1">
      <c r="A958" s="234" t="s">
        <v>834</v>
      </c>
      <c r="B958" s="190"/>
      <c r="C958" s="128"/>
      <c r="D958" s="180">
        <f t="shared" si="202"/>
        <v>0</v>
      </c>
      <c r="E958" s="151"/>
      <c r="F958" s="151"/>
      <c r="G958" s="151"/>
      <c r="H958" s="151"/>
      <c r="I958" s="151"/>
      <c r="J958" s="151"/>
      <c r="K958" s="151"/>
      <c r="L958" s="151"/>
      <c r="M958" s="151"/>
      <c r="N958" s="151"/>
      <c r="O958" s="151"/>
      <c r="P958" s="151"/>
      <c r="Q958" s="151"/>
      <c r="R958" s="279"/>
    </row>
    <row r="959" spans="1:18" s="43" customFormat="1" ht="47.25" hidden="1">
      <c r="A959" s="234" t="s">
        <v>835</v>
      </c>
      <c r="B959" s="190"/>
      <c r="C959" s="128"/>
      <c r="D959" s="180">
        <f t="shared" si="202"/>
        <v>0</v>
      </c>
      <c r="E959" s="151"/>
      <c r="F959" s="151"/>
      <c r="G959" s="151"/>
      <c r="H959" s="151"/>
      <c r="I959" s="151"/>
      <c r="J959" s="151"/>
      <c r="K959" s="151"/>
      <c r="L959" s="151"/>
      <c r="M959" s="151"/>
      <c r="N959" s="151"/>
      <c r="O959" s="151"/>
      <c r="P959" s="151"/>
      <c r="Q959" s="151"/>
      <c r="R959" s="279"/>
    </row>
    <row r="960" spans="1:18" s="43" customFormat="1" ht="78.75" hidden="1">
      <c r="A960" s="234" t="s">
        <v>836</v>
      </c>
      <c r="B960" s="190"/>
      <c r="C960" s="190"/>
      <c r="D960" s="180">
        <f t="shared" si="202"/>
        <v>0</v>
      </c>
      <c r="E960" s="149"/>
      <c r="F960" s="149"/>
      <c r="G960" s="149"/>
      <c r="H960" s="149"/>
      <c r="I960" s="149"/>
      <c r="J960" s="149"/>
      <c r="K960" s="149"/>
      <c r="L960" s="149"/>
      <c r="M960" s="149"/>
      <c r="N960" s="149"/>
      <c r="O960" s="149"/>
      <c r="P960" s="149"/>
      <c r="Q960" s="149"/>
      <c r="R960" s="279"/>
    </row>
    <row r="961" spans="1:18" s="42" customFormat="1" ht="63" hidden="1">
      <c r="A961" s="235" t="s">
        <v>832</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288</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700</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701</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702</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703</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704</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705</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78.75" customHeight="1" hidden="1">
      <c r="A969" s="340" t="s">
        <v>436</v>
      </c>
      <c r="B969" s="238">
        <v>180</v>
      </c>
      <c r="C969" s="238"/>
      <c r="D969" s="319">
        <f t="shared" si="207"/>
        <v>0</v>
      </c>
      <c r="E969" s="242"/>
      <c r="F969" s="242">
        <f aca="true" t="shared" si="208" ref="F969:Q969">F970</f>
        <v>0</v>
      </c>
      <c r="G969" s="242">
        <f t="shared" si="208"/>
        <v>0</v>
      </c>
      <c r="H969" s="242">
        <f t="shared" si="208"/>
        <v>0</v>
      </c>
      <c r="I969" s="242">
        <f t="shared" si="208"/>
        <v>0</v>
      </c>
      <c r="J969" s="242">
        <f t="shared" si="208"/>
        <v>0</v>
      </c>
      <c r="K969" s="242">
        <f t="shared" si="208"/>
        <v>0</v>
      </c>
      <c r="L969" s="242">
        <f t="shared" si="208"/>
        <v>0</v>
      </c>
      <c r="M969" s="242">
        <f t="shared" si="208"/>
        <v>0</v>
      </c>
      <c r="N969" s="242">
        <f t="shared" si="208"/>
        <v>0</v>
      </c>
      <c r="O969" s="242">
        <f t="shared" si="208"/>
        <v>0</v>
      </c>
      <c r="P969" s="242">
        <f t="shared" si="208"/>
        <v>0</v>
      </c>
      <c r="Q969" s="242">
        <f t="shared" si="208"/>
        <v>0</v>
      </c>
      <c r="R969" s="210"/>
    </row>
    <row r="970" spans="1:18" s="3" customFormat="1" ht="47.25" hidden="1">
      <c r="A970" s="307" t="s">
        <v>118</v>
      </c>
      <c r="B970" s="322"/>
      <c r="C970" s="322">
        <v>3110</v>
      </c>
      <c r="D970" s="243">
        <f t="shared" si="207"/>
        <v>0</v>
      </c>
      <c r="E970" s="243">
        <f>+E971+E974+E979+E980+E981</f>
        <v>0</v>
      </c>
      <c r="F970" s="243">
        <f>+F971+F974+F975+F976+F977+F978+F979+F980+F981+F972+F973</f>
        <v>0</v>
      </c>
      <c r="G970" s="243">
        <f aca="true" t="shared" si="209" ref="G970:Q970">+G971+G974+G975+G976+G977+G978+G979+G980+G981+G972+G973</f>
        <v>0</v>
      </c>
      <c r="H970" s="243">
        <f t="shared" si="209"/>
        <v>0</v>
      </c>
      <c r="I970" s="243">
        <f t="shared" si="209"/>
        <v>0</v>
      </c>
      <c r="J970" s="243">
        <f t="shared" si="209"/>
        <v>0</v>
      </c>
      <c r="K970" s="243">
        <f t="shared" si="209"/>
        <v>0</v>
      </c>
      <c r="L970" s="243">
        <f t="shared" si="209"/>
        <v>0</v>
      </c>
      <c r="M970" s="243">
        <f t="shared" si="209"/>
        <v>0</v>
      </c>
      <c r="N970" s="243">
        <f t="shared" si="209"/>
        <v>0</v>
      </c>
      <c r="O970" s="243">
        <f t="shared" si="209"/>
        <v>0</v>
      </c>
      <c r="P970" s="243">
        <f t="shared" si="209"/>
        <v>0</v>
      </c>
      <c r="Q970" s="243">
        <f t="shared" si="209"/>
        <v>0</v>
      </c>
      <c r="R970" s="271"/>
    </row>
    <row r="971" spans="1:18" s="3" customFormat="1" ht="31.5" hidden="1">
      <c r="A971" s="126" t="s">
        <v>848</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378</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290</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289</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413</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414</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422</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414</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291</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292</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463</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288</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415</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370</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118</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379</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293</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hidden="1">
      <c r="A990" s="236" t="s">
        <v>280</v>
      </c>
      <c r="B990" s="237"/>
      <c r="C990" s="237"/>
      <c r="D990" s="241">
        <f t="shared" si="207"/>
        <v>0</v>
      </c>
      <c r="E990" s="241">
        <f aca="true" t="shared" si="213" ref="E990:Q990">+E991+E1009+E1015+E1018</f>
        <v>0</v>
      </c>
      <c r="F990" s="241">
        <f t="shared" si="213"/>
        <v>0</v>
      </c>
      <c r="G990" s="241">
        <f t="shared" si="213"/>
        <v>0</v>
      </c>
      <c r="H990" s="241">
        <f t="shared" si="213"/>
        <v>0</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hidden="1">
      <c r="A991" s="230" t="s">
        <v>74</v>
      </c>
      <c r="B991" s="240">
        <v>5031</v>
      </c>
      <c r="C991" s="240"/>
      <c r="D991" s="255">
        <f>+F991+G991+H991+I991+J991+K991+L991+M991+N991+O991+Q991+P991</f>
        <v>0</v>
      </c>
      <c r="E991" s="255"/>
      <c r="F991" s="255">
        <f aca="true" t="shared" si="214" ref="F991:Q991">F992+F999+F1003</f>
        <v>0</v>
      </c>
      <c r="G991" s="255">
        <f t="shared" si="214"/>
        <v>0</v>
      </c>
      <c r="H991" s="255">
        <f t="shared" si="214"/>
        <v>0</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hidden="1">
      <c r="A992" s="239" t="s">
        <v>118</v>
      </c>
      <c r="B992" s="248"/>
      <c r="C992" s="248">
        <v>3110</v>
      </c>
      <c r="D992" s="252">
        <f t="shared" si="207"/>
        <v>0</v>
      </c>
      <c r="E992" s="252"/>
      <c r="F992" s="252">
        <f>SUM(F993:F998)</f>
        <v>0</v>
      </c>
      <c r="G992" s="252">
        <f aca="true" t="shared" si="215" ref="G992:Q992">SUM(G993:G998)</f>
        <v>0</v>
      </c>
      <c r="H992" s="252">
        <f t="shared" si="215"/>
        <v>0</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hidden="1">
      <c r="A993" s="226" t="s">
        <v>816</v>
      </c>
      <c r="B993" s="128"/>
      <c r="C993" s="128"/>
      <c r="D993" s="151">
        <f t="shared" si="207"/>
        <v>0</v>
      </c>
      <c r="E993" s="151"/>
      <c r="F993" s="151"/>
      <c r="G993" s="151"/>
      <c r="H993" s="151"/>
      <c r="I993" s="151"/>
      <c r="J993" s="151"/>
      <c r="K993" s="151"/>
      <c r="L993" s="151"/>
      <c r="M993" s="151"/>
      <c r="N993" s="151"/>
      <c r="O993" s="151"/>
      <c r="P993" s="151"/>
      <c r="Q993" s="151"/>
      <c r="R993" s="210"/>
      <c r="S993" s="42"/>
      <c r="T993" s="42"/>
      <c r="U993" s="42"/>
    </row>
    <row r="994" spans="1:21" s="1" customFormat="1" ht="31.5" hidden="1">
      <c r="A994" s="198" t="s">
        <v>386</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387</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388</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380</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381</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hidden="1">
      <c r="A999" s="239" t="s">
        <v>95</v>
      </c>
      <c r="B999" s="248"/>
      <c r="C999" s="248">
        <v>3132</v>
      </c>
      <c r="D999" s="252">
        <f t="shared" si="207"/>
        <v>0</v>
      </c>
      <c r="E999" s="252">
        <f aca="true" t="shared" si="216" ref="E999:Q999">+E1000+E1001+E1002</f>
        <v>0</v>
      </c>
      <c r="F999" s="252">
        <f t="shared" si="216"/>
        <v>0</v>
      </c>
      <c r="G999" s="252">
        <f t="shared" si="216"/>
        <v>0</v>
      </c>
      <c r="H999" s="252">
        <f t="shared" si="216"/>
        <v>0</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hidden="1">
      <c r="A1000" s="234" t="s">
        <v>817</v>
      </c>
      <c r="B1000" s="159"/>
      <c r="C1000" s="159"/>
      <c r="D1000" s="180">
        <f>+F1000+G1000+H1000+I1000+J1000+K1000+L1000+M1000+N1000+O1000+P1000+Q1000</f>
        <v>0</v>
      </c>
      <c r="E1000" s="149"/>
      <c r="F1000" s="149"/>
      <c r="G1000" s="151"/>
      <c r="H1000" s="379"/>
      <c r="I1000" s="149"/>
      <c r="J1000" s="149"/>
      <c r="K1000" s="149"/>
      <c r="L1000" s="149"/>
      <c r="M1000" s="149"/>
      <c r="N1000" s="149"/>
      <c r="O1000" s="149"/>
      <c r="P1000" s="149"/>
      <c r="Q1000" s="149"/>
      <c r="R1000" s="365"/>
      <c r="S1000" s="42"/>
      <c r="T1000" s="42"/>
      <c r="U1000" s="42"/>
    </row>
    <row r="1001" spans="1:21" s="1" customFormat="1" ht="73.5" customHeight="1" hidden="1">
      <c r="A1001" s="234" t="s">
        <v>831</v>
      </c>
      <c r="B1001" s="159"/>
      <c r="C1001" s="159"/>
      <c r="D1001" s="180">
        <f t="shared" si="207"/>
        <v>0</v>
      </c>
      <c r="E1001" s="149"/>
      <c r="F1001" s="149"/>
      <c r="G1001" s="324"/>
      <c r="H1001" s="149"/>
      <c r="I1001" s="149"/>
      <c r="J1001" s="149"/>
      <c r="K1001" s="149"/>
      <c r="L1001" s="149"/>
      <c r="M1001" s="149"/>
      <c r="N1001" s="149"/>
      <c r="O1001" s="149"/>
      <c r="P1001" s="149"/>
      <c r="Q1001" s="149"/>
      <c r="R1001" s="210"/>
      <c r="S1001" s="42"/>
      <c r="T1001" s="42"/>
      <c r="U1001" s="42"/>
    </row>
    <row r="1002" spans="1:18" s="42" customFormat="1" ht="43.5" customHeight="1" hidden="1">
      <c r="A1002" s="325" t="s">
        <v>168</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299</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296</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382</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297</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298</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hidden="1">
      <c r="A1009" s="254" t="s">
        <v>712</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hidden="1">
      <c r="A1010" s="239" t="s">
        <v>95</v>
      </c>
      <c r="B1010" s="248"/>
      <c r="C1010" s="248">
        <v>3132</v>
      </c>
      <c r="D1010" s="243">
        <f>+D1011</f>
        <v>0</v>
      </c>
      <c r="E1010" s="243">
        <f t="shared" si="218"/>
        <v>0</v>
      </c>
      <c r="F1010" s="243">
        <f t="shared" si="218"/>
        <v>0</v>
      </c>
      <c r="G1010" s="243">
        <f t="shared" si="218"/>
        <v>0</v>
      </c>
      <c r="H1010" s="243">
        <f t="shared" si="218"/>
        <v>0</v>
      </c>
      <c r="I1010" s="243">
        <f t="shared" si="218"/>
        <v>0</v>
      </c>
      <c r="J1010" s="243">
        <f t="shared" si="218"/>
        <v>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hidden="1">
      <c r="A1011" s="4" t="s">
        <v>786</v>
      </c>
      <c r="B1011" s="128"/>
      <c r="C1011" s="128"/>
      <c r="D1011" s="180">
        <f>+F1011+G1011+H1011+I1011+J1011+K1011+L1011+M1011+N1011+O1011+P1011+Q1011</f>
        <v>0</v>
      </c>
      <c r="E1011" s="149"/>
      <c r="F1011" s="149"/>
      <c r="G1011" s="149"/>
      <c r="H1011" s="149"/>
      <c r="I1011" s="149"/>
      <c r="J1011" s="149"/>
      <c r="K1011" s="149"/>
      <c r="L1011" s="149"/>
      <c r="M1011" s="149"/>
      <c r="N1011" s="149"/>
      <c r="O1011" s="149"/>
      <c r="P1011" s="149"/>
      <c r="Q1011" s="149"/>
      <c r="R1011" s="303"/>
    </row>
    <row r="1012" spans="1:18" s="42" customFormat="1" ht="31.5" hidden="1">
      <c r="A1012" s="239" t="s">
        <v>8</v>
      </c>
      <c r="B1012" s="248"/>
      <c r="C1012" s="248">
        <v>3142</v>
      </c>
      <c r="D1012" s="243">
        <f>+F1012+G1012+H1012+I1012+J1012+K1012+L1012+M1012+N1012+O1012+P1012+Q1012</f>
        <v>0</v>
      </c>
      <c r="E1012" s="243"/>
      <c r="F1012" s="243">
        <f>F1013</f>
        <v>0</v>
      </c>
      <c r="G1012" s="243">
        <f aca="true" t="shared" si="220" ref="G1012:Q1012">G1013</f>
        <v>0</v>
      </c>
      <c r="H1012" s="243">
        <f t="shared" si="220"/>
        <v>0</v>
      </c>
      <c r="I1012" s="243">
        <f t="shared" si="220"/>
        <v>0</v>
      </c>
      <c r="J1012" s="243">
        <f t="shared" si="220"/>
        <v>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hidden="1">
      <c r="A1013" s="100" t="s">
        <v>811</v>
      </c>
      <c r="B1013" s="159"/>
      <c r="C1013" s="159"/>
      <c r="D1013" s="180">
        <f>+F1013+G1013+H1013+I1013+J1013+K1013+L1013+M1013+N1013+O1013+P1013+Q1013</f>
        <v>0</v>
      </c>
      <c r="E1013" s="149"/>
      <c r="F1013" s="149"/>
      <c r="G1013" s="149"/>
      <c r="H1013" s="149"/>
      <c r="I1013" s="149"/>
      <c r="J1013" s="149"/>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164</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118</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254</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166</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167</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c r="A1020" s="256" t="s">
        <v>151</v>
      </c>
      <c r="B1020" s="237"/>
      <c r="C1020" s="237"/>
      <c r="D1020" s="241">
        <f>+F1020+G1020+H1020+I1020+J1020+K1020+L1020+M1020+N1020+O1020+Q1020+P1020</f>
        <v>-118476</v>
      </c>
      <c r="E1020" s="241">
        <f>+E1045+E1167+E1036+E1029</f>
        <v>0</v>
      </c>
      <c r="F1020" s="241">
        <f>+F1045+F1167+F1036+F1029+F1354+F1021+F1025+F1033</f>
        <v>0</v>
      </c>
      <c r="G1020" s="241">
        <f>+G1045+G1167+G1036+G1029+G1354+G1021+G1025+G1033</f>
        <v>-118476</v>
      </c>
      <c r="H1020" s="241">
        <f aca="true" t="shared" si="223" ref="H1020:Q1020">+H1045+H1167+H1036+H1029+H1354+H1021+H1025+H1033</f>
        <v>0</v>
      </c>
      <c r="I1020" s="241">
        <f t="shared" si="223"/>
        <v>0</v>
      </c>
      <c r="J1020" s="241">
        <f t="shared" si="223"/>
        <v>0</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86</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97</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400</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91</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118</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401</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443</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118</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405</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407</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448</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118</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425</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hidden="1">
      <c r="A1036" s="230" t="s">
        <v>74</v>
      </c>
      <c r="B1036" s="240">
        <v>5031</v>
      </c>
      <c r="C1036" s="342"/>
      <c r="D1036" s="255">
        <f>+F1036+G1036+H1036+I1036+J1036+K1036+L1036+M1036+N1036+O1036+Q1036+P1036</f>
        <v>0</v>
      </c>
      <c r="E1036" s="255">
        <f>+E1037</f>
        <v>0</v>
      </c>
      <c r="F1036" s="255">
        <f>+F1037+F1041</f>
        <v>0</v>
      </c>
      <c r="G1036" s="255">
        <f aca="true" t="shared" si="231" ref="G1036:Q1036">+G1037+G1041</f>
        <v>0</v>
      </c>
      <c r="H1036" s="255">
        <f t="shared" si="231"/>
        <v>0</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118</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255</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237</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238</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hidden="1">
      <c r="A1041" s="239" t="s">
        <v>119</v>
      </c>
      <c r="B1041" s="248"/>
      <c r="C1041" s="248">
        <v>3132</v>
      </c>
      <c r="D1041" s="243">
        <f t="shared" si="207"/>
        <v>0</v>
      </c>
      <c r="E1041" s="243"/>
      <c r="F1041" s="243">
        <f>F1042+F1044+F1043</f>
        <v>0</v>
      </c>
      <c r="G1041" s="243">
        <f aca="true" t="shared" si="233" ref="G1041:Q1041">G1042+G1044+G1043</f>
        <v>0</v>
      </c>
      <c r="H1041" s="243">
        <f t="shared" si="233"/>
        <v>0</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hidden="1">
      <c r="A1042" s="234" t="s">
        <v>819</v>
      </c>
      <c r="B1042" s="190"/>
      <c r="C1042" s="190"/>
      <c r="D1042" s="180">
        <f t="shared" si="207"/>
        <v>0</v>
      </c>
      <c r="E1042" s="151"/>
      <c r="F1042" s="151"/>
      <c r="G1042" s="173"/>
      <c r="H1042" s="147"/>
      <c r="I1042" s="147"/>
      <c r="J1042" s="147"/>
      <c r="K1042" s="147"/>
      <c r="L1042" s="147"/>
      <c r="M1042" s="151"/>
      <c r="N1042" s="151"/>
      <c r="O1042" s="151"/>
      <c r="P1042" s="151"/>
      <c r="Q1042" s="191"/>
      <c r="R1042" s="279"/>
    </row>
    <row r="1043" spans="1:18" s="43" customFormat="1" ht="126" hidden="1">
      <c r="A1043" s="126" t="s">
        <v>294</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295</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c r="A1045" s="230" t="s">
        <v>464</v>
      </c>
      <c r="B1045" s="238">
        <v>1020</v>
      </c>
      <c r="C1045" s="238"/>
      <c r="D1045" s="242">
        <f t="shared" si="207"/>
        <v>-221155</v>
      </c>
      <c r="E1045" s="242">
        <f aca="true" t="shared" si="234" ref="E1045:Q1045">E1127+E1131+E1046</f>
        <v>0</v>
      </c>
      <c r="F1045" s="242">
        <f t="shared" si="234"/>
        <v>0</v>
      </c>
      <c r="G1045" s="242">
        <f>G1127+G1131+G1046</f>
        <v>-21155</v>
      </c>
      <c r="H1045" s="242">
        <f t="shared" si="234"/>
        <v>0</v>
      </c>
      <c r="I1045" s="242">
        <f t="shared" si="234"/>
        <v>0</v>
      </c>
      <c r="J1045" s="242">
        <f t="shared" si="234"/>
        <v>-200000</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c r="A1046" s="239" t="s">
        <v>118</v>
      </c>
      <c r="B1046" s="248"/>
      <c r="C1046" s="248">
        <v>3110</v>
      </c>
      <c r="D1046" s="252">
        <f t="shared" si="207"/>
        <v>-21155</v>
      </c>
      <c r="E1046" s="252">
        <f>+E1121+E1124</f>
        <v>0</v>
      </c>
      <c r="F1046" s="252">
        <f>SUM(F1047:F1126)</f>
        <v>0</v>
      </c>
      <c r="G1046" s="252">
        <f>SUM(G1047:G1126)</f>
        <v>-21155</v>
      </c>
      <c r="H1046" s="252">
        <f aca="true" t="shared" si="235" ref="H1046:Q1046">SUM(H1047:H1126)</f>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c r="A1047" s="226" t="s">
        <v>740</v>
      </c>
      <c r="B1047" s="128"/>
      <c r="C1047" s="128"/>
      <c r="D1047" s="151">
        <f t="shared" si="207"/>
        <v>-2482</v>
      </c>
      <c r="E1047" s="151"/>
      <c r="F1047" s="151"/>
      <c r="G1047" s="244">
        <v>-2482</v>
      </c>
      <c r="H1047" s="151"/>
      <c r="I1047" s="151"/>
      <c r="J1047" s="151"/>
      <c r="K1047" s="151"/>
      <c r="L1047" s="151"/>
      <c r="M1047" s="151"/>
      <c r="N1047" s="151"/>
      <c r="O1047" s="151"/>
      <c r="P1047" s="151"/>
      <c r="Q1047" s="151"/>
      <c r="R1047" s="210"/>
    </row>
    <row r="1048" spans="1:18" s="42" customFormat="1" ht="47.25">
      <c r="A1048" s="285" t="s">
        <v>547</v>
      </c>
      <c r="B1048" s="128"/>
      <c r="C1048" s="128"/>
      <c r="D1048" s="151">
        <f t="shared" si="207"/>
        <v>-18673</v>
      </c>
      <c r="E1048" s="151"/>
      <c r="F1048" s="151"/>
      <c r="G1048" s="244">
        <v>-18673</v>
      </c>
      <c r="H1048" s="151"/>
      <c r="I1048" s="151"/>
      <c r="J1048" s="151"/>
      <c r="K1048" s="151"/>
      <c r="L1048" s="151"/>
      <c r="M1048" s="151"/>
      <c r="N1048" s="151"/>
      <c r="O1048" s="151"/>
      <c r="P1048" s="151"/>
      <c r="Q1048" s="151"/>
      <c r="R1048" s="210"/>
    </row>
    <row r="1049" spans="1:18" s="42" customFormat="1" ht="75" hidden="1">
      <c r="A1049" s="389" t="s">
        <v>878</v>
      </c>
      <c r="B1049" s="128"/>
      <c r="C1049" s="128"/>
      <c r="D1049" s="151">
        <f t="shared" si="207"/>
        <v>0</v>
      </c>
      <c r="E1049" s="151"/>
      <c r="F1049" s="151"/>
      <c r="G1049" s="391"/>
      <c r="H1049" s="151"/>
      <c r="I1049" s="151"/>
      <c r="J1049" s="151"/>
      <c r="K1049" s="151"/>
      <c r="L1049" s="151"/>
      <c r="M1049" s="151"/>
      <c r="N1049" s="151"/>
      <c r="O1049" s="151"/>
      <c r="P1049" s="151"/>
      <c r="Q1049" s="151"/>
      <c r="R1049" s="210"/>
    </row>
    <row r="1050" spans="1:18" s="42" customFormat="1" ht="112.5" hidden="1">
      <c r="A1050" s="389" t="s">
        <v>879</v>
      </c>
      <c r="B1050" s="128"/>
      <c r="C1050" s="128"/>
      <c r="D1050" s="151">
        <f t="shared" si="207"/>
        <v>0</v>
      </c>
      <c r="E1050" s="151"/>
      <c r="F1050" s="151"/>
      <c r="G1050" s="391"/>
      <c r="H1050" s="151"/>
      <c r="I1050" s="151"/>
      <c r="J1050" s="151"/>
      <c r="K1050" s="151"/>
      <c r="L1050" s="151"/>
      <c r="M1050" s="151"/>
      <c r="N1050" s="151"/>
      <c r="O1050" s="151"/>
      <c r="P1050" s="151"/>
      <c r="Q1050" s="151"/>
      <c r="R1050" s="210"/>
    </row>
    <row r="1051" spans="1:18" s="42" customFormat="1" ht="75" hidden="1">
      <c r="A1051" s="389" t="s">
        <v>739</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56.25" hidden="1">
      <c r="A1052" s="389" t="s">
        <v>548</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738</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739</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hidden="1">
      <c r="A1055" s="198" t="s">
        <v>740</v>
      </c>
      <c r="B1055" s="128"/>
      <c r="C1055" s="128"/>
      <c r="D1055" s="151">
        <f t="shared" si="207"/>
        <v>0</v>
      </c>
      <c r="E1055" s="151"/>
      <c r="F1055" s="151"/>
      <c r="G1055" s="151"/>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423</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424</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366</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356</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361</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795</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163</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256</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257</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c r="A1131" s="239" t="s">
        <v>119</v>
      </c>
      <c r="B1131" s="248"/>
      <c r="C1131" s="248">
        <v>3132</v>
      </c>
      <c r="D1131" s="253">
        <f>+F1131+G1131+H1131+I1131+J1131+K1131+L1131+M1131+N1131+O1131+Q1131+P1131</f>
        <v>-200000</v>
      </c>
      <c r="E1131" s="252">
        <f>SUM(E1133:E1166)</f>
        <v>0</v>
      </c>
      <c r="F1131" s="252">
        <f aca="true" t="shared" si="237" ref="F1131:Q1131">SUM(F1132:F1166)</f>
        <v>0</v>
      </c>
      <c r="G1131" s="252">
        <f t="shared" si="237"/>
        <v>0</v>
      </c>
      <c r="H1131" s="252">
        <f t="shared" si="237"/>
        <v>0</v>
      </c>
      <c r="I1131" s="252">
        <f t="shared" si="237"/>
        <v>0</v>
      </c>
      <c r="J1131" s="252">
        <f t="shared" si="237"/>
        <v>-200000</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10.25">
      <c r="A1132" s="226" t="s">
        <v>743</v>
      </c>
      <c r="B1132" s="128"/>
      <c r="C1132" s="128"/>
      <c r="D1132" s="180">
        <f>+F1132+G1132+H1132+I1132+J1132+K1132+L1132+M1132+N1132+O1132+Q1132+P1132</f>
        <v>-200000</v>
      </c>
      <c r="E1132" s="151"/>
      <c r="F1132" s="151"/>
      <c r="G1132" s="151"/>
      <c r="H1132" s="149"/>
      <c r="I1132" s="151"/>
      <c r="J1132" s="151">
        <v>-200000</v>
      </c>
      <c r="K1132" s="151"/>
      <c r="L1132" s="151"/>
      <c r="M1132" s="151"/>
      <c r="N1132" s="151"/>
      <c r="O1132" s="151"/>
      <c r="P1132" s="151"/>
      <c r="Q1132" s="151"/>
      <c r="R1132" s="271"/>
    </row>
    <row r="1133" spans="1:18" s="41" customFormat="1" ht="139.5" customHeight="1" hidden="1">
      <c r="A1133" s="200" t="s">
        <v>549</v>
      </c>
      <c r="B1133" s="195"/>
      <c r="C1133" s="195"/>
      <c r="D1133" s="180">
        <f>+F1133+G1133+H1133+I1133+J1133+K1133+L1133+M1133+N1133+O1133+Q1133+P1133</f>
        <v>0</v>
      </c>
      <c r="E1133" s="129"/>
      <c r="F1133" s="129"/>
      <c r="G1133" s="129"/>
      <c r="H1133" s="129"/>
      <c r="I1133" s="129"/>
      <c r="J1133" s="129"/>
      <c r="K1133" s="129"/>
      <c r="L1133" s="129"/>
      <c r="M1133" s="318"/>
      <c r="N1133" s="129"/>
      <c r="O1133" s="151"/>
      <c r="P1133" s="129"/>
      <c r="Q1133" s="147"/>
      <c r="R1133" s="298"/>
    </row>
    <row r="1134" spans="1:18" s="1" customFormat="1" ht="110.25" customHeight="1" hidden="1">
      <c r="A1134" s="200" t="s">
        <v>550</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551</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552</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553</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554</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555</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hidden="1">
      <c r="A1140" s="200" t="s">
        <v>556</v>
      </c>
      <c r="B1140" s="148"/>
      <c r="C1140" s="148"/>
      <c r="D1140" s="180">
        <f t="shared" si="207"/>
        <v>0</v>
      </c>
      <c r="E1140" s="147"/>
      <c r="F1140" s="147"/>
      <c r="G1140" s="113"/>
      <c r="H1140" s="113"/>
      <c r="I1140" s="147"/>
      <c r="J1140" s="113"/>
      <c r="K1140" s="147"/>
      <c r="L1140" s="147"/>
      <c r="M1140" s="318"/>
      <c r="N1140" s="147"/>
      <c r="O1140" s="147"/>
      <c r="P1140" s="147"/>
      <c r="Q1140" s="147"/>
      <c r="R1140" s="299"/>
    </row>
    <row r="1141" spans="1:18" s="1" customFormat="1" ht="108.75" customHeight="1" hidden="1">
      <c r="A1141" s="200" t="s">
        <v>557</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558</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559</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hidden="1">
      <c r="A1144" s="200" t="s">
        <v>560</v>
      </c>
      <c r="B1144" s="148"/>
      <c r="C1144" s="148"/>
      <c r="D1144" s="180">
        <f t="shared" si="207"/>
        <v>0</v>
      </c>
      <c r="E1144" s="147"/>
      <c r="F1144" s="147"/>
      <c r="G1144" s="113"/>
      <c r="H1144" s="147"/>
      <c r="I1144" s="147"/>
      <c r="J1144" s="113"/>
      <c r="K1144" s="147"/>
      <c r="L1144" s="147"/>
      <c r="M1144" s="318"/>
      <c r="N1144" s="147"/>
      <c r="O1144" s="147"/>
      <c r="P1144" s="147"/>
      <c r="Q1144" s="147"/>
      <c r="R1144" s="299"/>
    </row>
    <row r="1145" spans="1:18" s="1" customFormat="1" ht="103.5" customHeight="1" hidden="1">
      <c r="A1145" s="200" t="s">
        <v>561</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562</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563</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564</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565</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566</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567</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568</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569</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573</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741</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742</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743</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744</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745</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622</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hidden="1">
      <c r="A1161" s="234" t="s">
        <v>621</v>
      </c>
      <c r="B1161" s="148"/>
      <c r="C1161" s="148"/>
      <c r="D1161" s="180">
        <f t="shared" si="207"/>
        <v>0</v>
      </c>
      <c r="E1161" s="147"/>
      <c r="F1161" s="147"/>
      <c r="G1161" s="113"/>
      <c r="H1161" s="147"/>
      <c r="I1161" s="147"/>
      <c r="J1161" s="113"/>
      <c r="K1161" s="147"/>
      <c r="L1161" s="147"/>
      <c r="M1161" s="318"/>
      <c r="N1161" s="147"/>
      <c r="O1161" s="147"/>
      <c r="P1161" s="147"/>
      <c r="Q1161" s="147"/>
      <c r="R1161" s="299"/>
    </row>
    <row r="1162" spans="1:18" s="1" customFormat="1" ht="94.5" hidden="1">
      <c r="A1162" s="234" t="s">
        <v>815</v>
      </c>
      <c r="B1162" s="148"/>
      <c r="C1162" s="148"/>
      <c r="D1162" s="180">
        <f t="shared" si="207"/>
        <v>0</v>
      </c>
      <c r="E1162" s="147"/>
      <c r="F1162" s="147"/>
      <c r="G1162" s="113"/>
      <c r="H1162" s="147"/>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c r="A1167" s="235" t="s">
        <v>441</v>
      </c>
      <c r="B1167" s="238">
        <v>1010</v>
      </c>
      <c r="C1167" s="238"/>
      <c r="D1167" s="242">
        <f t="shared" si="207"/>
        <v>221155</v>
      </c>
      <c r="E1167" s="242">
        <f aca="true" t="shared" si="238" ref="E1167:Q1167">+E1169+E1187</f>
        <v>0</v>
      </c>
      <c r="F1167" s="242">
        <f>+F1169+F1187</f>
        <v>0</v>
      </c>
      <c r="G1167" s="242">
        <f t="shared" si="238"/>
        <v>21155</v>
      </c>
      <c r="H1167" s="242">
        <f t="shared" si="238"/>
        <v>0</v>
      </c>
      <c r="I1167" s="242">
        <f t="shared" si="238"/>
        <v>0</v>
      </c>
      <c r="J1167" s="242">
        <f t="shared" si="238"/>
        <v>200000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c r="A1169" s="239" t="s">
        <v>119</v>
      </c>
      <c r="B1169" s="248"/>
      <c r="C1169" s="248">
        <v>3132</v>
      </c>
      <c r="D1169" s="252">
        <f>+F1169+G1169+H1169+I1169+J1169+K1169+L1169+M1169+N1169+O1169+Q1169+P1169</f>
        <v>308448</v>
      </c>
      <c r="E1169" s="252">
        <f>+E1170+E1171+E1172+E1173+E1186</f>
        <v>0</v>
      </c>
      <c r="F1169" s="252">
        <f>SUM(F1170:F1182)</f>
        <v>0</v>
      </c>
      <c r="G1169" s="252">
        <f>SUM(G1170:G1182)</f>
        <v>108448</v>
      </c>
      <c r="H1169" s="252">
        <f>SUM(H1170:H1182)</f>
        <v>0</v>
      </c>
      <c r="I1169" s="252">
        <f>SUM(I1170:I1182)</f>
        <v>0</v>
      </c>
      <c r="J1169" s="252">
        <f>SUM(J1170:J1182)</f>
        <v>200000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73.25">
      <c r="A1170" s="285" t="s">
        <v>858</v>
      </c>
      <c r="B1170" s="148"/>
      <c r="C1170" s="148"/>
      <c r="D1170" s="180">
        <f t="shared" si="207"/>
        <v>-253800</v>
      </c>
      <c r="E1170" s="147"/>
      <c r="F1170" s="147"/>
      <c r="G1170" s="147"/>
      <c r="H1170" s="147"/>
      <c r="I1170" s="147"/>
      <c r="J1170" s="244">
        <v>-253800</v>
      </c>
      <c r="K1170" s="147"/>
      <c r="L1170" s="147"/>
      <c r="M1170" s="318"/>
      <c r="N1170" s="147"/>
      <c r="O1170" s="147"/>
      <c r="P1170" s="147"/>
      <c r="Q1170" s="147"/>
      <c r="R1170" s="299"/>
    </row>
    <row r="1171" spans="1:18" s="1" customFormat="1" ht="126">
      <c r="A1171" s="392" t="s">
        <v>881</v>
      </c>
      <c r="B1171" s="148"/>
      <c r="C1171" s="148"/>
      <c r="D1171" s="180">
        <f t="shared" si="207"/>
        <v>562248</v>
      </c>
      <c r="E1171" s="147"/>
      <c r="F1171" s="147"/>
      <c r="G1171" s="113">
        <v>108448</v>
      </c>
      <c r="H1171" s="147"/>
      <c r="I1171" s="147"/>
      <c r="J1171" s="113">
        <f>562248-108448</f>
        <v>453800</v>
      </c>
      <c r="K1171" s="147"/>
      <c r="L1171" s="147"/>
      <c r="M1171" s="318"/>
      <c r="N1171" s="147"/>
      <c r="O1171" s="147"/>
      <c r="P1171" s="147"/>
      <c r="Q1171" s="147"/>
      <c r="R1171" s="299"/>
    </row>
    <row r="1172" spans="1:18" s="1" customFormat="1" ht="126" hidden="1">
      <c r="A1172" s="234" t="s">
        <v>818</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537</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538</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539</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540</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541</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542</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543</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544</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545</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546</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c r="A1187" s="251" t="s">
        <v>118</v>
      </c>
      <c r="B1187" s="248"/>
      <c r="C1187" s="248">
        <v>3110</v>
      </c>
      <c r="D1187" s="252">
        <f>+F1187+G1187+H1187+I1187+J1187+K1187+L1187+M1187+N1187+O1187+Q1187+P1187</f>
        <v>-87293</v>
      </c>
      <c r="E1187" s="252">
        <f>E1341+E1342+E1343+E1344+E1345+E1346+E1348+E1349+E1350</f>
        <v>0</v>
      </c>
      <c r="F1187" s="252">
        <f>SUM(F1188:F1350)</f>
        <v>0</v>
      </c>
      <c r="G1187" s="252">
        <f>SUM(G1188:G1350)</f>
        <v>-87293</v>
      </c>
      <c r="H1187" s="252">
        <f aca="true" t="shared" si="240" ref="H1187:Q1187">SUM(H1188:H1350)</f>
        <v>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c r="A1188" s="226" t="s">
        <v>576</v>
      </c>
      <c r="B1188" s="128"/>
      <c r="C1188" s="128"/>
      <c r="D1188" s="151">
        <f aca="true" t="shared" si="241" ref="D1188:D1347">+F1188+G1188+H1188+I1188+J1188+K1188+L1188+M1188+N1188+O1188+Q1188+P1188</f>
        <v>-4964</v>
      </c>
      <c r="E1188" s="151"/>
      <c r="F1188" s="151"/>
      <c r="G1188" s="390">
        <v>-4964</v>
      </c>
      <c r="H1188" s="151"/>
      <c r="I1188" s="151"/>
      <c r="J1188" s="151"/>
      <c r="K1188" s="151"/>
      <c r="L1188" s="151"/>
      <c r="M1188" s="151"/>
      <c r="N1188" s="151"/>
      <c r="O1188" s="151"/>
      <c r="P1188" s="151"/>
      <c r="Q1188" s="151"/>
      <c r="R1188" s="271"/>
    </row>
    <row r="1189" spans="1:18" s="3" customFormat="1" ht="31.5">
      <c r="A1189" s="226" t="s">
        <v>579</v>
      </c>
      <c r="B1189" s="128"/>
      <c r="C1189" s="128"/>
      <c r="D1189" s="151">
        <f t="shared" si="241"/>
        <v>-4964</v>
      </c>
      <c r="E1189" s="151"/>
      <c r="F1189" s="151"/>
      <c r="G1189" s="390">
        <v>-4964</v>
      </c>
      <c r="H1189" s="151"/>
      <c r="I1189" s="151"/>
      <c r="J1189" s="151"/>
      <c r="K1189" s="151"/>
      <c r="L1189" s="151"/>
      <c r="M1189" s="151"/>
      <c r="N1189" s="151"/>
      <c r="O1189" s="151"/>
      <c r="P1189" s="151"/>
      <c r="Q1189" s="151"/>
      <c r="R1189" s="271"/>
    </row>
    <row r="1190" spans="1:18" s="3" customFormat="1" ht="31.5">
      <c r="A1190" s="226" t="s">
        <v>580</v>
      </c>
      <c r="B1190" s="128"/>
      <c r="C1190" s="128"/>
      <c r="D1190" s="151">
        <f t="shared" si="241"/>
        <v>-7446</v>
      </c>
      <c r="E1190" s="151"/>
      <c r="F1190" s="151"/>
      <c r="G1190" s="391">
        <v>-7446</v>
      </c>
      <c r="H1190" s="151"/>
      <c r="I1190" s="151"/>
      <c r="J1190" s="151"/>
      <c r="K1190" s="151"/>
      <c r="L1190" s="151"/>
      <c r="M1190" s="151"/>
      <c r="N1190" s="151"/>
      <c r="O1190" s="151"/>
      <c r="P1190" s="151"/>
      <c r="Q1190" s="151"/>
      <c r="R1190" s="271"/>
    </row>
    <row r="1191" spans="1:18" s="3" customFormat="1" ht="31.5">
      <c r="A1191" s="226" t="s">
        <v>581</v>
      </c>
      <c r="B1191" s="128"/>
      <c r="C1191" s="128"/>
      <c r="D1191" s="151">
        <f t="shared" si="241"/>
        <v>-4964</v>
      </c>
      <c r="E1191" s="151"/>
      <c r="F1191" s="151"/>
      <c r="G1191" s="391">
        <v>-4964</v>
      </c>
      <c r="H1191" s="151"/>
      <c r="I1191" s="151"/>
      <c r="J1191" s="151"/>
      <c r="K1191" s="151"/>
      <c r="L1191" s="151"/>
      <c r="M1191" s="151"/>
      <c r="N1191" s="151"/>
      <c r="O1191" s="151"/>
      <c r="P1191" s="151"/>
      <c r="Q1191" s="151"/>
      <c r="R1191" s="271"/>
    </row>
    <row r="1192" spans="1:18" s="3" customFormat="1" ht="31.5">
      <c r="A1192" s="226" t="s">
        <v>583</v>
      </c>
      <c r="B1192" s="128"/>
      <c r="C1192" s="128"/>
      <c r="D1192" s="151">
        <f t="shared" si="241"/>
        <v>-4964</v>
      </c>
      <c r="E1192" s="151"/>
      <c r="F1192" s="151"/>
      <c r="G1192" s="391">
        <v>-4964</v>
      </c>
      <c r="H1192" s="151"/>
      <c r="I1192" s="151"/>
      <c r="J1192" s="151"/>
      <c r="K1192" s="151"/>
      <c r="L1192" s="151"/>
      <c r="M1192" s="151"/>
      <c r="N1192" s="151"/>
      <c r="O1192" s="151"/>
      <c r="P1192" s="151"/>
      <c r="Q1192" s="151"/>
      <c r="R1192" s="271"/>
    </row>
    <row r="1193" spans="1:18" s="3" customFormat="1" ht="31.5">
      <c r="A1193" s="226" t="s">
        <v>585</v>
      </c>
      <c r="B1193" s="128"/>
      <c r="C1193" s="128"/>
      <c r="D1193" s="151">
        <f t="shared" si="241"/>
        <v>-4964</v>
      </c>
      <c r="E1193" s="151"/>
      <c r="F1193" s="151"/>
      <c r="G1193" s="391">
        <v>-4964</v>
      </c>
      <c r="H1193" s="151"/>
      <c r="I1193" s="151"/>
      <c r="J1193" s="151"/>
      <c r="K1193" s="151"/>
      <c r="L1193" s="151"/>
      <c r="M1193" s="151"/>
      <c r="N1193" s="151"/>
      <c r="O1193" s="151"/>
      <c r="P1193" s="151"/>
      <c r="Q1193" s="151"/>
      <c r="R1193" s="271"/>
    </row>
    <row r="1194" spans="1:18" s="3" customFormat="1" ht="31.5">
      <c r="A1194" s="226" t="s">
        <v>587</v>
      </c>
      <c r="B1194" s="128"/>
      <c r="C1194" s="128"/>
      <c r="D1194" s="151">
        <f t="shared" si="241"/>
        <v>-2482</v>
      </c>
      <c r="E1194" s="151"/>
      <c r="F1194" s="151"/>
      <c r="G1194" s="391">
        <v>-2482</v>
      </c>
      <c r="H1194" s="151"/>
      <c r="I1194" s="151"/>
      <c r="J1194" s="151"/>
      <c r="K1194" s="151"/>
      <c r="L1194" s="151"/>
      <c r="M1194" s="151"/>
      <c r="N1194" s="151"/>
      <c r="O1194" s="151"/>
      <c r="P1194" s="151"/>
      <c r="Q1194" s="151"/>
      <c r="R1194" s="271"/>
    </row>
    <row r="1195" spans="1:18" s="3" customFormat="1" ht="31.5">
      <c r="A1195" s="226" t="s">
        <v>589</v>
      </c>
      <c r="B1195" s="128"/>
      <c r="C1195" s="128"/>
      <c r="D1195" s="151">
        <f t="shared" si="241"/>
        <v>-4964</v>
      </c>
      <c r="E1195" s="151"/>
      <c r="F1195" s="151"/>
      <c r="G1195" s="391">
        <v>-4964</v>
      </c>
      <c r="H1195" s="151"/>
      <c r="I1195" s="151"/>
      <c r="J1195" s="151"/>
      <c r="K1195" s="151"/>
      <c r="L1195" s="151"/>
      <c r="M1195" s="151"/>
      <c r="N1195" s="151"/>
      <c r="O1195" s="151"/>
      <c r="P1195" s="151"/>
      <c r="Q1195" s="151"/>
      <c r="R1195" s="271"/>
    </row>
    <row r="1196" spans="1:18" s="3" customFormat="1" ht="31.5">
      <c r="A1196" s="226" t="s">
        <v>591</v>
      </c>
      <c r="B1196" s="128"/>
      <c r="C1196" s="128"/>
      <c r="D1196" s="151">
        <f t="shared" si="241"/>
        <v>-2482</v>
      </c>
      <c r="E1196" s="151"/>
      <c r="F1196" s="151"/>
      <c r="G1196" s="391">
        <v>-2482</v>
      </c>
      <c r="H1196" s="151"/>
      <c r="I1196" s="151"/>
      <c r="J1196" s="151"/>
      <c r="K1196" s="151"/>
      <c r="L1196" s="151"/>
      <c r="M1196" s="151"/>
      <c r="N1196" s="151"/>
      <c r="O1196" s="151"/>
      <c r="P1196" s="151"/>
      <c r="Q1196" s="151"/>
      <c r="R1196" s="271"/>
    </row>
    <row r="1197" spans="1:18" s="3" customFormat="1" ht="31.5">
      <c r="A1197" s="226" t="s">
        <v>596</v>
      </c>
      <c r="B1197" s="128"/>
      <c r="C1197" s="128"/>
      <c r="D1197" s="151">
        <f t="shared" si="241"/>
        <v>-4964</v>
      </c>
      <c r="E1197" s="151"/>
      <c r="F1197" s="151"/>
      <c r="G1197" s="391">
        <v>-4964</v>
      </c>
      <c r="H1197" s="151"/>
      <c r="I1197" s="151"/>
      <c r="J1197" s="151"/>
      <c r="K1197" s="151"/>
      <c r="L1197" s="151"/>
      <c r="M1197" s="151"/>
      <c r="N1197" s="151"/>
      <c r="O1197" s="151"/>
      <c r="P1197" s="151"/>
      <c r="Q1197" s="151"/>
      <c r="R1197" s="271"/>
    </row>
    <row r="1198" spans="1:18" s="3" customFormat="1" ht="31.5">
      <c r="A1198" s="226" t="s">
        <v>601</v>
      </c>
      <c r="B1198" s="128"/>
      <c r="C1198" s="128"/>
      <c r="D1198" s="151">
        <f t="shared" si="241"/>
        <v>-4964</v>
      </c>
      <c r="E1198" s="151"/>
      <c r="F1198" s="151"/>
      <c r="G1198" s="391">
        <v>-4964</v>
      </c>
      <c r="H1198" s="151"/>
      <c r="I1198" s="151"/>
      <c r="J1198" s="151"/>
      <c r="K1198" s="151"/>
      <c r="L1198" s="151"/>
      <c r="M1198" s="151"/>
      <c r="N1198" s="151"/>
      <c r="O1198" s="151"/>
      <c r="P1198" s="151"/>
      <c r="Q1198" s="151"/>
      <c r="R1198" s="271"/>
    </row>
    <row r="1199" spans="1:18" s="3" customFormat="1" ht="31.5">
      <c r="A1199" s="226" t="s">
        <v>606</v>
      </c>
      <c r="B1199" s="128"/>
      <c r="C1199" s="128"/>
      <c r="D1199" s="151">
        <f t="shared" si="241"/>
        <v>-4964</v>
      </c>
      <c r="E1199" s="151"/>
      <c r="F1199" s="151"/>
      <c r="G1199" s="391">
        <v>-4964</v>
      </c>
      <c r="H1199" s="151"/>
      <c r="I1199" s="151"/>
      <c r="J1199" s="151"/>
      <c r="K1199" s="151"/>
      <c r="L1199" s="151"/>
      <c r="M1199" s="151"/>
      <c r="N1199" s="151"/>
      <c r="O1199" s="151"/>
      <c r="P1199" s="151"/>
      <c r="Q1199" s="151"/>
      <c r="R1199" s="271"/>
    </row>
    <row r="1200" spans="1:18" s="3" customFormat="1" ht="31.5">
      <c r="A1200" s="226" t="s">
        <v>614</v>
      </c>
      <c r="B1200" s="128"/>
      <c r="C1200" s="128"/>
      <c r="D1200" s="151">
        <f t="shared" si="241"/>
        <v>-7446</v>
      </c>
      <c r="E1200" s="151"/>
      <c r="F1200" s="151"/>
      <c r="G1200" s="391">
        <v>-7446</v>
      </c>
      <c r="H1200" s="151"/>
      <c r="I1200" s="151"/>
      <c r="J1200" s="151"/>
      <c r="K1200" s="151"/>
      <c r="L1200" s="151"/>
      <c r="M1200" s="151"/>
      <c r="N1200" s="151"/>
      <c r="O1200" s="151"/>
      <c r="P1200" s="151"/>
      <c r="Q1200" s="151"/>
      <c r="R1200" s="271"/>
    </row>
    <row r="1201" spans="1:18" s="3" customFormat="1" ht="31.5">
      <c r="A1201" s="226" t="s">
        <v>619</v>
      </c>
      <c r="B1201" s="128"/>
      <c r="C1201" s="128"/>
      <c r="D1201" s="151">
        <f t="shared" si="241"/>
        <v>-4964</v>
      </c>
      <c r="E1201" s="151"/>
      <c r="F1201" s="151"/>
      <c r="G1201" s="391">
        <v>-4964</v>
      </c>
      <c r="H1201" s="151"/>
      <c r="I1201" s="151"/>
      <c r="J1201" s="151"/>
      <c r="K1201" s="151"/>
      <c r="L1201" s="151"/>
      <c r="M1201" s="151"/>
      <c r="N1201" s="151"/>
      <c r="O1201" s="151"/>
      <c r="P1201" s="151"/>
      <c r="Q1201" s="151"/>
      <c r="R1201" s="271"/>
    </row>
    <row r="1202" spans="1:18" s="3" customFormat="1" ht="31.5">
      <c r="A1202" s="226" t="s">
        <v>857</v>
      </c>
      <c r="B1202" s="128"/>
      <c r="C1202" s="128"/>
      <c r="D1202" s="151">
        <f t="shared" si="241"/>
        <v>-2482</v>
      </c>
      <c r="E1202" s="151"/>
      <c r="F1202" s="151"/>
      <c r="G1202" s="391">
        <v>-2482</v>
      </c>
      <c r="H1202" s="151"/>
      <c r="I1202" s="151"/>
      <c r="J1202" s="151"/>
      <c r="K1202" s="151"/>
      <c r="L1202" s="151"/>
      <c r="M1202" s="151"/>
      <c r="N1202" s="151"/>
      <c r="O1202" s="151"/>
      <c r="P1202" s="151"/>
      <c r="Q1202" s="151"/>
      <c r="R1202" s="271"/>
    </row>
    <row r="1203" spans="1:18" s="3" customFormat="1" ht="31.5">
      <c r="A1203" s="226" t="s">
        <v>574</v>
      </c>
      <c r="B1203" s="128"/>
      <c r="C1203" s="128"/>
      <c r="D1203" s="151">
        <f t="shared" si="241"/>
        <v>-7787.27</v>
      </c>
      <c r="E1203" s="151"/>
      <c r="F1203" s="151"/>
      <c r="G1203" s="391">
        <v>-7787.27</v>
      </c>
      <c r="H1203" s="151"/>
      <c r="I1203" s="151"/>
      <c r="J1203" s="151"/>
      <c r="K1203" s="151"/>
      <c r="L1203" s="151"/>
      <c r="M1203" s="151"/>
      <c r="N1203" s="151"/>
      <c r="O1203" s="151"/>
      <c r="P1203" s="151"/>
      <c r="Q1203" s="151"/>
      <c r="R1203" s="271"/>
    </row>
    <row r="1204" spans="1:18" s="3" customFormat="1" ht="31.5">
      <c r="A1204" s="226" t="s">
        <v>577</v>
      </c>
      <c r="B1204" s="128"/>
      <c r="C1204" s="128"/>
      <c r="D1204" s="151">
        <f t="shared" si="241"/>
        <v>-7527.73</v>
      </c>
      <c r="E1204" s="151"/>
      <c r="F1204" s="151"/>
      <c r="G1204" s="391">
        <v>-7527.73</v>
      </c>
      <c r="H1204" s="151"/>
      <c r="I1204" s="151"/>
      <c r="J1204" s="151"/>
      <c r="K1204" s="151"/>
      <c r="L1204" s="151"/>
      <c r="M1204" s="151"/>
      <c r="N1204" s="151"/>
      <c r="O1204" s="151"/>
      <c r="P1204" s="151"/>
      <c r="Q1204" s="151"/>
      <c r="R1204" s="271"/>
    </row>
    <row r="1205" spans="1:18" s="3" customFormat="1" ht="56.25" hidden="1">
      <c r="A1205" s="389" t="s">
        <v>575</v>
      </c>
      <c r="B1205" s="128"/>
      <c r="C1205" s="128"/>
      <c r="D1205" s="151">
        <f t="shared" si="241"/>
        <v>0</v>
      </c>
      <c r="E1205" s="151"/>
      <c r="F1205" s="151"/>
      <c r="G1205" s="391"/>
      <c r="H1205" s="151"/>
      <c r="I1205" s="151"/>
      <c r="J1205" s="151"/>
      <c r="K1205" s="151"/>
      <c r="L1205" s="151"/>
      <c r="M1205" s="151"/>
      <c r="N1205" s="151"/>
      <c r="O1205" s="151"/>
      <c r="P1205" s="151"/>
      <c r="Q1205" s="151"/>
      <c r="R1205" s="271"/>
    </row>
    <row r="1206" spans="1:18" s="3" customFormat="1" ht="56.25" hidden="1">
      <c r="A1206" s="389" t="s">
        <v>578</v>
      </c>
      <c r="B1206" s="128"/>
      <c r="C1206" s="128"/>
      <c r="D1206" s="151">
        <f t="shared" si="241"/>
        <v>0</v>
      </c>
      <c r="E1206" s="151"/>
      <c r="F1206" s="151"/>
      <c r="G1206" s="391"/>
      <c r="H1206" s="151"/>
      <c r="I1206" s="151"/>
      <c r="J1206" s="151"/>
      <c r="K1206" s="151"/>
      <c r="L1206" s="151"/>
      <c r="M1206" s="151"/>
      <c r="N1206" s="151"/>
      <c r="O1206" s="151"/>
      <c r="P1206" s="151"/>
      <c r="Q1206" s="151"/>
      <c r="R1206" s="271"/>
    </row>
    <row r="1207" spans="1:18" s="3" customFormat="1" ht="56.25" hidden="1">
      <c r="A1207" s="389" t="s">
        <v>859</v>
      </c>
      <c r="B1207" s="128"/>
      <c r="C1207" s="128"/>
      <c r="D1207" s="151">
        <f t="shared" si="241"/>
        <v>0</v>
      </c>
      <c r="E1207" s="151"/>
      <c r="F1207" s="151"/>
      <c r="G1207" s="391"/>
      <c r="H1207" s="151"/>
      <c r="I1207" s="151"/>
      <c r="J1207" s="151"/>
      <c r="K1207" s="151"/>
      <c r="L1207" s="151"/>
      <c r="M1207" s="151"/>
      <c r="N1207" s="151"/>
      <c r="O1207" s="151"/>
      <c r="P1207" s="151"/>
      <c r="Q1207" s="151"/>
      <c r="R1207" s="271"/>
    </row>
    <row r="1208" spans="1:18" s="3" customFormat="1" ht="56.25" hidden="1">
      <c r="A1208" s="389" t="s">
        <v>582</v>
      </c>
      <c r="B1208" s="128"/>
      <c r="C1208" s="128"/>
      <c r="D1208" s="151">
        <f t="shared" si="241"/>
        <v>0</v>
      </c>
      <c r="E1208" s="151"/>
      <c r="F1208" s="151"/>
      <c r="G1208" s="391"/>
      <c r="H1208" s="151"/>
      <c r="I1208" s="151"/>
      <c r="J1208" s="151"/>
      <c r="K1208" s="151"/>
      <c r="L1208" s="151"/>
      <c r="M1208" s="151"/>
      <c r="N1208" s="151"/>
      <c r="O1208" s="151"/>
      <c r="P1208" s="151"/>
      <c r="Q1208" s="151"/>
      <c r="R1208" s="271"/>
    </row>
    <row r="1209" spans="1:18" s="3" customFormat="1" ht="56.25" hidden="1">
      <c r="A1209" s="389" t="s">
        <v>584</v>
      </c>
      <c r="B1209" s="128"/>
      <c r="C1209" s="128"/>
      <c r="D1209" s="151">
        <f t="shared" si="241"/>
        <v>0</v>
      </c>
      <c r="E1209" s="151"/>
      <c r="F1209" s="151"/>
      <c r="G1209" s="391"/>
      <c r="H1209" s="151"/>
      <c r="I1209" s="151"/>
      <c r="J1209" s="151"/>
      <c r="K1209" s="151"/>
      <c r="L1209" s="151"/>
      <c r="M1209" s="151"/>
      <c r="N1209" s="151"/>
      <c r="O1209" s="151"/>
      <c r="P1209" s="151"/>
      <c r="Q1209" s="151"/>
      <c r="R1209" s="271"/>
    </row>
    <row r="1210" spans="1:18" s="3" customFormat="1" ht="56.25" hidden="1">
      <c r="A1210" s="389" t="s">
        <v>586</v>
      </c>
      <c r="B1210" s="128"/>
      <c r="C1210" s="128"/>
      <c r="D1210" s="151">
        <f t="shared" si="241"/>
        <v>0</v>
      </c>
      <c r="E1210" s="151"/>
      <c r="F1210" s="151"/>
      <c r="G1210" s="391"/>
      <c r="H1210" s="151"/>
      <c r="I1210" s="151"/>
      <c r="J1210" s="151"/>
      <c r="K1210" s="151"/>
      <c r="L1210" s="151"/>
      <c r="M1210" s="151"/>
      <c r="N1210" s="151"/>
      <c r="O1210" s="151"/>
      <c r="P1210" s="151"/>
      <c r="Q1210" s="151"/>
      <c r="R1210" s="271"/>
    </row>
    <row r="1211" spans="1:18" s="3" customFormat="1" ht="56.25" hidden="1">
      <c r="A1211" s="389" t="s">
        <v>588</v>
      </c>
      <c r="B1211" s="128"/>
      <c r="C1211" s="128"/>
      <c r="D1211" s="151">
        <f t="shared" si="241"/>
        <v>0</v>
      </c>
      <c r="E1211" s="151"/>
      <c r="F1211" s="151"/>
      <c r="G1211" s="391"/>
      <c r="H1211" s="151"/>
      <c r="I1211" s="151"/>
      <c r="J1211" s="151"/>
      <c r="K1211" s="151"/>
      <c r="L1211" s="151"/>
      <c r="M1211" s="151"/>
      <c r="N1211" s="151"/>
      <c r="O1211" s="151"/>
      <c r="P1211" s="151"/>
      <c r="Q1211" s="151"/>
      <c r="R1211" s="271"/>
    </row>
    <row r="1212" spans="1:18" s="3" customFormat="1" ht="56.25" hidden="1">
      <c r="A1212" s="389" t="s">
        <v>590</v>
      </c>
      <c r="B1212" s="128"/>
      <c r="C1212" s="128"/>
      <c r="D1212" s="151">
        <f t="shared" si="241"/>
        <v>0</v>
      </c>
      <c r="E1212" s="151"/>
      <c r="F1212" s="151"/>
      <c r="G1212" s="391"/>
      <c r="H1212" s="151"/>
      <c r="I1212" s="151"/>
      <c r="J1212" s="151"/>
      <c r="K1212" s="151"/>
      <c r="L1212" s="151"/>
      <c r="M1212" s="151"/>
      <c r="N1212" s="151"/>
      <c r="O1212" s="151"/>
      <c r="P1212" s="151"/>
      <c r="Q1212" s="151"/>
      <c r="R1212" s="271"/>
    </row>
    <row r="1213" spans="1:18" s="3" customFormat="1" ht="43.5" customHeight="1" hidden="1">
      <c r="A1213" s="389" t="s">
        <v>592</v>
      </c>
      <c r="B1213" s="128"/>
      <c r="C1213" s="128"/>
      <c r="D1213" s="151">
        <f t="shared" si="241"/>
        <v>0</v>
      </c>
      <c r="E1213" s="151"/>
      <c r="F1213" s="151"/>
      <c r="G1213" s="391"/>
      <c r="H1213" s="151"/>
      <c r="I1213" s="151"/>
      <c r="J1213" s="151"/>
      <c r="K1213" s="151"/>
      <c r="L1213" s="151"/>
      <c r="M1213" s="151"/>
      <c r="N1213" s="151"/>
      <c r="O1213" s="151"/>
      <c r="P1213" s="151"/>
      <c r="Q1213" s="151"/>
      <c r="R1213" s="271"/>
    </row>
    <row r="1214" spans="1:18" s="3" customFormat="1" ht="54" customHeight="1" hidden="1">
      <c r="A1214" s="389" t="s">
        <v>600</v>
      </c>
      <c r="B1214" s="128"/>
      <c r="C1214" s="128"/>
      <c r="D1214" s="151">
        <f t="shared" si="241"/>
        <v>0</v>
      </c>
      <c r="E1214" s="151"/>
      <c r="F1214" s="151"/>
      <c r="G1214" s="391"/>
      <c r="H1214" s="151"/>
      <c r="I1214" s="151"/>
      <c r="J1214" s="151"/>
      <c r="K1214" s="151"/>
      <c r="L1214" s="151"/>
      <c r="M1214" s="151"/>
      <c r="N1214" s="151"/>
      <c r="O1214" s="151"/>
      <c r="P1214" s="151"/>
      <c r="Q1214" s="151"/>
      <c r="R1214" s="271"/>
    </row>
    <row r="1215" spans="1:18" s="3" customFormat="1" ht="56.25" hidden="1">
      <c r="A1215" s="389" t="s">
        <v>860</v>
      </c>
      <c r="B1215" s="128"/>
      <c r="C1215" s="128"/>
      <c r="D1215" s="151">
        <f t="shared" si="241"/>
        <v>0</v>
      </c>
      <c r="E1215" s="151"/>
      <c r="F1215" s="151"/>
      <c r="G1215" s="391"/>
      <c r="H1215" s="151"/>
      <c r="I1215" s="151"/>
      <c r="J1215" s="151"/>
      <c r="K1215" s="151"/>
      <c r="L1215" s="151"/>
      <c r="M1215" s="151"/>
      <c r="N1215" s="151"/>
      <c r="O1215" s="151"/>
      <c r="P1215" s="151"/>
      <c r="Q1215" s="151"/>
      <c r="R1215" s="271"/>
    </row>
    <row r="1216" spans="1:18" s="3" customFormat="1" ht="56.25" hidden="1">
      <c r="A1216" s="389" t="s">
        <v>861</v>
      </c>
      <c r="B1216" s="128"/>
      <c r="C1216" s="128"/>
      <c r="D1216" s="151">
        <f t="shared" si="241"/>
        <v>0</v>
      </c>
      <c r="E1216" s="151"/>
      <c r="F1216" s="151"/>
      <c r="G1216" s="391"/>
      <c r="H1216" s="151"/>
      <c r="I1216" s="151"/>
      <c r="J1216" s="151"/>
      <c r="K1216" s="151"/>
      <c r="L1216" s="151"/>
      <c r="M1216" s="151"/>
      <c r="N1216" s="151"/>
      <c r="O1216" s="151"/>
      <c r="P1216" s="151"/>
      <c r="Q1216" s="151"/>
      <c r="R1216" s="271"/>
    </row>
    <row r="1217" spans="1:18" s="3" customFormat="1" ht="56.25" hidden="1">
      <c r="A1217" s="389" t="s">
        <v>862</v>
      </c>
      <c r="B1217" s="128"/>
      <c r="C1217" s="128"/>
      <c r="D1217" s="151">
        <f t="shared" si="241"/>
        <v>0</v>
      </c>
      <c r="E1217" s="151"/>
      <c r="F1217" s="151"/>
      <c r="G1217" s="391"/>
      <c r="H1217" s="151"/>
      <c r="I1217" s="151"/>
      <c r="J1217" s="151"/>
      <c r="K1217" s="151"/>
      <c r="L1217" s="151"/>
      <c r="M1217" s="151"/>
      <c r="N1217" s="151"/>
      <c r="O1217" s="151"/>
      <c r="P1217" s="151"/>
      <c r="Q1217" s="151"/>
      <c r="R1217" s="271"/>
    </row>
    <row r="1218" spans="1:18" s="3" customFormat="1" ht="37.5" hidden="1">
      <c r="A1218" s="389" t="s">
        <v>863</v>
      </c>
      <c r="B1218" s="128"/>
      <c r="C1218" s="128"/>
      <c r="D1218" s="151">
        <f t="shared" si="241"/>
        <v>0</v>
      </c>
      <c r="E1218" s="151"/>
      <c r="F1218" s="151"/>
      <c r="G1218" s="391"/>
      <c r="H1218" s="151"/>
      <c r="I1218" s="151"/>
      <c r="J1218" s="151"/>
      <c r="K1218" s="151"/>
      <c r="L1218" s="151"/>
      <c r="M1218" s="151"/>
      <c r="N1218" s="151"/>
      <c r="O1218" s="151"/>
      <c r="P1218" s="151"/>
      <c r="Q1218" s="151"/>
      <c r="R1218" s="271"/>
    </row>
    <row r="1219" spans="1:18" s="3" customFormat="1" ht="75" hidden="1">
      <c r="A1219" s="389" t="s">
        <v>864</v>
      </c>
      <c r="B1219" s="128"/>
      <c r="C1219" s="128"/>
      <c r="D1219" s="151">
        <f t="shared" si="241"/>
        <v>0</v>
      </c>
      <c r="E1219" s="151"/>
      <c r="F1219" s="151"/>
      <c r="G1219" s="391"/>
      <c r="H1219" s="151"/>
      <c r="I1219" s="151"/>
      <c r="J1219" s="151"/>
      <c r="K1219" s="151"/>
      <c r="L1219" s="151"/>
      <c r="M1219" s="151"/>
      <c r="N1219" s="151"/>
      <c r="O1219" s="151"/>
      <c r="P1219" s="151"/>
      <c r="Q1219" s="151"/>
      <c r="R1219" s="271"/>
    </row>
    <row r="1220" spans="1:18" s="3" customFormat="1" ht="56.25" hidden="1">
      <c r="A1220" s="389" t="s">
        <v>865</v>
      </c>
      <c r="B1220" s="128"/>
      <c r="C1220" s="128"/>
      <c r="D1220" s="151">
        <f t="shared" si="241"/>
        <v>0</v>
      </c>
      <c r="E1220" s="151"/>
      <c r="F1220" s="151"/>
      <c r="G1220" s="391"/>
      <c r="H1220" s="151"/>
      <c r="I1220" s="151"/>
      <c r="J1220" s="151"/>
      <c r="K1220" s="151"/>
      <c r="L1220" s="151"/>
      <c r="M1220" s="151"/>
      <c r="N1220" s="151"/>
      <c r="O1220" s="151"/>
      <c r="P1220" s="151"/>
      <c r="Q1220" s="151"/>
      <c r="R1220" s="271"/>
    </row>
    <row r="1221" spans="1:18" s="3" customFormat="1" ht="56.25" hidden="1">
      <c r="A1221" s="389" t="s">
        <v>866</v>
      </c>
      <c r="B1221" s="128"/>
      <c r="C1221" s="128"/>
      <c r="D1221" s="151">
        <f t="shared" si="241"/>
        <v>0</v>
      </c>
      <c r="E1221" s="151"/>
      <c r="F1221" s="151"/>
      <c r="G1221" s="391"/>
      <c r="H1221" s="151"/>
      <c r="I1221" s="151"/>
      <c r="J1221" s="151"/>
      <c r="K1221" s="151"/>
      <c r="L1221" s="151"/>
      <c r="M1221" s="151"/>
      <c r="N1221" s="151"/>
      <c r="O1221" s="151"/>
      <c r="P1221" s="151"/>
      <c r="Q1221" s="151"/>
      <c r="R1221" s="271"/>
    </row>
    <row r="1222" spans="1:18" s="3" customFormat="1" ht="37.5" hidden="1">
      <c r="A1222" s="389" t="s">
        <v>867</v>
      </c>
      <c r="B1222" s="128"/>
      <c r="C1222" s="128"/>
      <c r="D1222" s="151">
        <f t="shared" si="241"/>
        <v>0</v>
      </c>
      <c r="E1222" s="151"/>
      <c r="F1222" s="151"/>
      <c r="G1222" s="391"/>
      <c r="H1222" s="151"/>
      <c r="I1222" s="151"/>
      <c r="J1222" s="151"/>
      <c r="K1222" s="151"/>
      <c r="L1222" s="151"/>
      <c r="M1222" s="151"/>
      <c r="N1222" s="151"/>
      <c r="O1222" s="151"/>
      <c r="P1222" s="151"/>
      <c r="Q1222" s="151"/>
      <c r="R1222" s="271"/>
    </row>
    <row r="1223" spans="1:18" s="3" customFormat="1" ht="75" hidden="1">
      <c r="A1223" s="389" t="s">
        <v>868</v>
      </c>
      <c r="B1223" s="128"/>
      <c r="C1223" s="128"/>
      <c r="D1223" s="151">
        <f t="shared" si="241"/>
        <v>0</v>
      </c>
      <c r="E1223" s="151"/>
      <c r="F1223" s="151"/>
      <c r="G1223" s="391"/>
      <c r="H1223" s="151"/>
      <c r="I1223" s="151"/>
      <c r="J1223" s="151"/>
      <c r="K1223" s="151"/>
      <c r="L1223" s="151"/>
      <c r="M1223" s="151"/>
      <c r="N1223" s="151"/>
      <c r="O1223" s="151"/>
      <c r="P1223" s="151"/>
      <c r="Q1223" s="151"/>
      <c r="R1223" s="271"/>
    </row>
    <row r="1224" spans="1:18" s="3" customFormat="1" ht="75" hidden="1">
      <c r="A1224" s="389" t="s">
        <v>869</v>
      </c>
      <c r="B1224" s="128"/>
      <c r="C1224" s="128"/>
      <c r="D1224" s="151">
        <f t="shared" si="241"/>
        <v>0</v>
      </c>
      <c r="E1224" s="151"/>
      <c r="F1224" s="151"/>
      <c r="G1224" s="391"/>
      <c r="H1224" s="151"/>
      <c r="I1224" s="151"/>
      <c r="J1224" s="151"/>
      <c r="K1224" s="151"/>
      <c r="L1224" s="151"/>
      <c r="M1224" s="151"/>
      <c r="N1224" s="151"/>
      <c r="O1224" s="151"/>
      <c r="P1224" s="151"/>
      <c r="Q1224" s="151"/>
      <c r="R1224" s="271"/>
    </row>
    <row r="1225" spans="1:18" s="3" customFormat="1" ht="37.5" hidden="1">
      <c r="A1225" s="389" t="s">
        <v>870</v>
      </c>
      <c r="B1225" s="128"/>
      <c r="C1225" s="128"/>
      <c r="D1225" s="151">
        <f t="shared" si="241"/>
        <v>0</v>
      </c>
      <c r="E1225" s="151"/>
      <c r="F1225" s="151"/>
      <c r="G1225" s="391"/>
      <c r="H1225" s="151"/>
      <c r="I1225" s="151"/>
      <c r="J1225" s="151"/>
      <c r="K1225" s="151"/>
      <c r="L1225" s="151"/>
      <c r="M1225" s="151"/>
      <c r="N1225" s="151"/>
      <c r="O1225" s="151"/>
      <c r="P1225" s="151"/>
      <c r="Q1225" s="151"/>
      <c r="R1225" s="271"/>
    </row>
    <row r="1226" spans="1:18" s="3" customFormat="1" ht="75" hidden="1">
      <c r="A1226" s="389" t="s">
        <v>871</v>
      </c>
      <c r="B1226" s="128"/>
      <c r="C1226" s="128"/>
      <c r="D1226" s="151">
        <f t="shared" si="241"/>
        <v>0</v>
      </c>
      <c r="E1226" s="151"/>
      <c r="F1226" s="151"/>
      <c r="G1226" s="391"/>
      <c r="H1226" s="151"/>
      <c r="I1226" s="151"/>
      <c r="J1226" s="151"/>
      <c r="K1226" s="151"/>
      <c r="L1226" s="151"/>
      <c r="M1226" s="151"/>
      <c r="N1226" s="151"/>
      <c r="O1226" s="151"/>
      <c r="P1226" s="151"/>
      <c r="Q1226" s="151"/>
      <c r="R1226" s="271"/>
    </row>
    <row r="1227" spans="1:18" s="3" customFormat="1" ht="37.5" hidden="1">
      <c r="A1227" s="389" t="s">
        <v>872</v>
      </c>
      <c r="B1227" s="128"/>
      <c r="C1227" s="128"/>
      <c r="D1227" s="151">
        <f t="shared" si="241"/>
        <v>0</v>
      </c>
      <c r="E1227" s="151"/>
      <c r="F1227" s="151"/>
      <c r="G1227" s="391"/>
      <c r="H1227" s="151"/>
      <c r="I1227" s="151"/>
      <c r="J1227" s="151"/>
      <c r="K1227" s="151"/>
      <c r="L1227" s="151"/>
      <c r="M1227" s="151"/>
      <c r="N1227" s="151"/>
      <c r="O1227" s="151"/>
      <c r="P1227" s="151"/>
      <c r="Q1227" s="151"/>
      <c r="R1227" s="271"/>
    </row>
    <row r="1228" spans="1:18" s="3" customFormat="1" ht="75" hidden="1">
      <c r="A1228" s="389" t="s">
        <v>873</v>
      </c>
      <c r="B1228" s="128"/>
      <c r="C1228" s="128"/>
      <c r="D1228" s="151">
        <f t="shared" si="241"/>
        <v>0</v>
      </c>
      <c r="E1228" s="151"/>
      <c r="F1228" s="151"/>
      <c r="G1228" s="391"/>
      <c r="H1228" s="151"/>
      <c r="I1228" s="151"/>
      <c r="J1228" s="151"/>
      <c r="K1228" s="151"/>
      <c r="L1228" s="151"/>
      <c r="M1228" s="151"/>
      <c r="N1228" s="151"/>
      <c r="O1228" s="151"/>
      <c r="P1228" s="151"/>
      <c r="Q1228" s="151"/>
      <c r="R1228" s="271"/>
    </row>
    <row r="1229" spans="1:18" s="3" customFormat="1" ht="37.5" hidden="1">
      <c r="A1229" s="389" t="s">
        <v>874</v>
      </c>
      <c r="B1229" s="128"/>
      <c r="C1229" s="128"/>
      <c r="D1229" s="151">
        <f t="shared" si="241"/>
        <v>0</v>
      </c>
      <c r="E1229" s="151"/>
      <c r="F1229" s="151"/>
      <c r="G1229" s="391"/>
      <c r="H1229" s="151"/>
      <c r="I1229" s="151"/>
      <c r="J1229" s="151"/>
      <c r="K1229" s="151"/>
      <c r="L1229" s="151"/>
      <c r="M1229" s="151"/>
      <c r="N1229" s="151"/>
      <c r="O1229" s="151"/>
      <c r="P1229" s="151"/>
      <c r="Q1229" s="151"/>
      <c r="R1229" s="271"/>
    </row>
    <row r="1230" spans="1:18" s="3" customFormat="1" ht="37.5" hidden="1">
      <c r="A1230" s="389" t="s">
        <v>875</v>
      </c>
      <c r="B1230" s="128"/>
      <c r="C1230" s="128"/>
      <c r="D1230" s="151">
        <f t="shared" si="241"/>
        <v>0</v>
      </c>
      <c r="E1230" s="151"/>
      <c r="F1230" s="151"/>
      <c r="G1230" s="391"/>
      <c r="H1230" s="151"/>
      <c r="I1230" s="151"/>
      <c r="J1230" s="151"/>
      <c r="K1230" s="151"/>
      <c r="L1230" s="151"/>
      <c r="M1230" s="151"/>
      <c r="N1230" s="151"/>
      <c r="O1230" s="151"/>
      <c r="P1230" s="151"/>
      <c r="Q1230" s="151"/>
      <c r="R1230" s="271"/>
    </row>
    <row r="1231" spans="1:18" s="3" customFormat="1" ht="37.5" hidden="1">
      <c r="A1231" s="389" t="s">
        <v>876</v>
      </c>
      <c r="B1231" s="128"/>
      <c r="C1231" s="128"/>
      <c r="D1231" s="151">
        <f t="shared" si="241"/>
        <v>0</v>
      </c>
      <c r="E1231" s="151"/>
      <c r="F1231" s="151"/>
      <c r="G1231" s="391"/>
      <c r="H1231" s="151"/>
      <c r="I1231" s="151"/>
      <c r="J1231" s="151"/>
      <c r="K1231" s="151"/>
      <c r="L1231" s="151"/>
      <c r="M1231" s="151"/>
      <c r="N1231" s="151"/>
      <c r="O1231" s="151"/>
      <c r="P1231" s="151"/>
      <c r="Q1231" s="151"/>
      <c r="R1231" s="271"/>
    </row>
    <row r="1232" spans="1:18" s="3" customFormat="1" ht="75" hidden="1">
      <c r="A1232" s="389" t="s">
        <v>877</v>
      </c>
      <c r="B1232" s="128"/>
      <c r="C1232" s="128"/>
      <c r="D1232" s="151">
        <f t="shared" si="241"/>
        <v>0</v>
      </c>
      <c r="E1232" s="151"/>
      <c r="F1232" s="151"/>
      <c r="G1232" s="391"/>
      <c r="H1232" s="151"/>
      <c r="I1232" s="151"/>
      <c r="J1232" s="151"/>
      <c r="K1232" s="151"/>
      <c r="L1232" s="151"/>
      <c r="M1232" s="151"/>
      <c r="N1232" s="151"/>
      <c r="O1232" s="151"/>
      <c r="P1232" s="151"/>
      <c r="Q1232" s="151"/>
      <c r="R1232" s="271"/>
    </row>
    <row r="1233" spans="1:18" s="3" customFormat="1" ht="31.5" hidden="1">
      <c r="A1233" s="198" t="s">
        <v>593</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594</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595</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hidden="1">
      <c r="A1236" s="198" t="s">
        <v>596</v>
      </c>
      <c r="B1236" s="128"/>
      <c r="C1236" s="128"/>
      <c r="D1236" s="151">
        <f t="shared" si="241"/>
        <v>0</v>
      </c>
      <c r="E1236" s="151"/>
      <c r="F1236" s="151"/>
      <c r="G1236" s="327"/>
      <c r="H1236" s="151"/>
      <c r="I1236" s="151"/>
      <c r="J1236" s="151"/>
      <c r="K1236" s="151"/>
      <c r="L1236" s="151"/>
      <c r="M1236" s="151"/>
      <c r="N1236" s="151"/>
      <c r="O1236" s="151"/>
      <c r="P1236" s="151"/>
      <c r="Q1236" s="151"/>
      <c r="R1236" s="271"/>
    </row>
    <row r="1237" spans="1:18" s="3" customFormat="1" ht="31.5" hidden="1">
      <c r="A1237" s="198" t="s">
        <v>597</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598</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599</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600</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hidden="1">
      <c r="A1241" s="198" t="s">
        <v>601</v>
      </c>
      <c r="B1241" s="128"/>
      <c r="C1241" s="128"/>
      <c r="D1241" s="151">
        <f t="shared" si="241"/>
        <v>0</v>
      </c>
      <c r="E1241" s="151"/>
      <c r="F1241" s="151"/>
      <c r="G1241" s="327"/>
      <c r="H1241" s="151"/>
      <c r="I1241" s="151"/>
      <c r="J1241" s="151"/>
      <c r="K1241" s="151"/>
      <c r="L1241" s="151"/>
      <c r="M1241" s="151"/>
      <c r="N1241" s="151"/>
      <c r="O1241" s="151"/>
      <c r="P1241" s="151"/>
      <c r="Q1241" s="151"/>
      <c r="R1241" s="271"/>
    </row>
    <row r="1242" spans="1:18" s="3" customFormat="1" ht="31.5" hidden="1">
      <c r="A1242" s="198" t="s">
        <v>602</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603</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604</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605</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hidden="1">
      <c r="A1246" s="198" t="s">
        <v>606</v>
      </c>
      <c r="B1246" s="128"/>
      <c r="C1246" s="128"/>
      <c r="D1246" s="151">
        <f t="shared" si="241"/>
        <v>0</v>
      </c>
      <c r="E1246" s="151"/>
      <c r="F1246" s="151"/>
      <c r="G1246" s="327"/>
      <c r="H1246" s="151"/>
      <c r="I1246" s="151"/>
      <c r="J1246" s="151"/>
      <c r="K1246" s="151"/>
      <c r="L1246" s="151"/>
      <c r="M1246" s="151"/>
      <c r="N1246" s="151"/>
      <c r="O1246" s="151"/>
      <c r="P1246" s="151"/>
      <c r="Q1246" s="151"/>
      <c r="R1246" s="271"/>
    </row>
    <row r="1247" spans="1:18" s="3" customFormat="1" ht="31.5" hidden="1">
      <c r="A1247" s="198" t="s">
        <v>607</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608</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609</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610</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611</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612</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613</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hidden="1">
      <c r="A1254" s="198" t="s">
        <v>614</v>
      </c>
      <c r="B1254" s="128"/>
      <c r="C1254" s="128"/>
      <c r="D1254" s="151">
        <f t="shared" si="241"/>
        <v>0</v>
      </c>
      <c r="E1254" s="151"/>
      <c r="F1254" s="151"/>
      <c r="G1254" s="327"/>
      <c r="H1254" s="151"/>
      <c r="I1254" s="151"/>
      <c r="J1254" s="151"/>
      <c r="K1254" s="151"/>
      <c r="L1254" s="151"/>
      <c r="M1254" s="151"/>
      <c r="N1254" s="151"/>
      <c r="O1254" s="151"/>
      <c r="P1254" s="151"/>
      <c r="Q1254" s="151"/>
      <c r="R1254" s="271"/>
    </row>
    <row r="1255" spans="1:18" s="3" customFormat="1" ht="31.5" hidden="1">
      <c r="A1255" s="198" t="s">
        <v>615</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616</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617</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618</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hidden="1">
      <c r="A1259" s="198" t="s">
        <v>619</v>
      </c>
      <c r="B1259" s="128"/>
      <c r="C1259" s="128"/>
      <c r="D1259" s="151">
        <f t="shared" si="241"/>
        <v>0</v>
      </c>
      <c r="E1259" s="151"/>
      <c r="F1259" s="151"/>
      <c r="G1259" s="327"/>
      <c r="H1259" s="151"/>
      <c r="I1259" s="151"/>
      <c r="J1259" s="151"/>
      <c r="K1259" s="151"/>
      <c r="L1259" s="151"/>
      <c r="M1259" s="151"/>
      <c r="N1259" s="151"/>
      <c r="O1259" s="151"/>
      <c r="P1259" s="151"/>
      <c r="Q1259" s="151"/>
      <c r="R1259" s="271"/>
    </row>
    <row r="1260" spans="1:18" s="3" customFormat="1" ht="31.5" hidden="1">
      <c r="A1260" s="234" t="s">
        <v>820</v>
      </c>
      <c r="B1260" s="128"/>
      <c r="C1260" s="128"/>
      <c r="D1260" s="151">
        <f t="shared" si="241"/>
        <v>0</v>
      </c>
      <c r="E1260" s="151"/>
      <c r="F1260" s="151"/>
      <c r="G1260" s="327"/>
      <c r="H1260" s="151"/>
      <c r="I1260" s="151"/>
      <c r="J1260" s="151"/>
      <c r="K1260" s="151"/>
      <c r="L1260" s="151"/>
      <c r="M1260" s="151"/>
      <c r="N1260" s="151"/>
      <c r="O1260" s="151"/>
      <c r="P1260" s="151"/>
      <c r="Q1260" s="151"/>
      <c r="R1260" s="271"/>
    </row>
    <row r="1261" spans="1:18" s="3" customFormat="1" ht="15.75" hidden="1">
      <c r="A1261" s="198"/>
      <c r="B1261" s="128"/>
      <c r="C1261" s="128"/>
      <c r="D1261" s="151">
        <f t="shared" si="241"/>
        <v>0</v>
      </c>
      <c r="E1261" s="151"/>
      <c r="F1261" s="151"/>
      <c r="G1261" s="327"/>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89">+F1353+G1353+H1353+I1353+J1353+K1353+L1353+M1353+N1353+O1353+Q1353+P1353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c r="A1354" s="230" t="s">
        <v>444</v>
      </c>
      <c r="B1354" s="238">
        <v>1090</v>
      </c>
      <c r="C1354" s="238"/>
      <c r="D1354" s="328">
        <f t="shared" si="243"/>
        <v>-118476</v>
      </c>
      <c r="E1354" s="238"/>
      <c r="F1354" s="238">
        <f>F1355+F1384</f>
        <v>0</v>
      </c>
      <c r="G1354" s="238">
        <f>G1355+G1384</f>
        <v>-118476</v>
      </c>
      <c r="H1354" s="238">
        <f aca="true" t="shared" si="244" ref="H1354:Q1354">H1355+H1384</f>
        <v>0</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c r="A1355" s="239" t="s">
        <v>118</v>
      </c>
      <c r="B1355" s="322"/>
      <c r="C1355" s="322">
        <v>3110</v>
      </c>
      <c r="D1355" s="329">
        <f t="shared" si="243"/>
        <v>-118476</v>
      </c>
      <c r="E1355" s="322"/>
      <c r="F1355" s="322">
        <f>SUM(F1356:F1383)</f>
        <v>0</v>
      </c>
      <c r="G1355" s="322">
        <f>SUM(G1356:G1383)</f>
        <v>-118476</v>
      </c>
      <c r="H1355" s="322">
        <f aca="true" t="shared" si="245" ref="H1355:Q1355">SUM(H1356:H1383)</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31.5" hidden="1">
      <c r="A1356" s="330" t="s">
        <v>504</v>
      </c>
      <c r="B1356" s="159"/>
      <c r="C1356" s="159"/>
      <c r="D1356" s="180">
        <f t="shared" si="243"/>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31.5" hidden="1">
      <c r="A1357" s="330" t="s">
        <v>505</v>
      </c>
      <c r="B1357" s="159"/>
      <c r="C1357" s="159"/>
      <c r="D1357" s="180">
        <f t="shared" si="243"/>
        <v>0</v>
      </c>
      <c r="E1357" s="159"/>
      <c r="F1357" s="159"/>
      <c r="G1357" s="159"/>
      <c r="H1357" s="159"/>
      <c r="I1357" s="159"/>
      <c r="J1357" s="159"/>
      <c r="K1357" s="159"/>
      <c r="L1357" s="159"/>
      <c r="M1357" s="159"/>
      <c r="N1357" s="159"/>
      <c r="O1357" s="159"/>
      <c r="P1357" s="159"/>
      <c r="Q1357" s="159"/>
      <c r="R1357" s="210"/>
      <c r="S1357" s="42"/>
      <c r="T1357" s="42"/>
      <c r="U1357" s="42"/>
    </row>
    <row r="1358" spans="1:21" s="1" customFormat="1" ht="15.75" hidden="1">
      <c r="A1358" s="330" t="s">
        <v>506</v>
      </c>
      <c r="B1358" s="159"/>
      <c r="C1358" s="159"/>
      <c r="D1358" s="180">
        <f t="shared" si="243"/>
        <v>0</v>
      </c>
      <c r="E1358" s="159"/>
      <c r="F1358" s="159"/>
      <c r="G1358" s="159"/>
      <c r="H1358" s="159"/>
      <c r="I1358" s="159"/>
      <c r="J1358" s="159"/>
      <c r="K1358" s="159"/>
      <c r="L1358" s="159"/>
      <c r="M1358" s="159"/>
      <c r="N1358" s="159"/>
      <c r="O1358" s="159"/>
      <c r="P1358" s="159"/>
      <c r="Q1358" s="159"/>
      <c r="R1358" s="210"/>
      <c r="S1358" s="42"/>
      <c r="T1358" s="42"/>
      <c r="U1358" s="42"/>
    </row>
    <row r="1359" spans="1:21" s="1" customFormat="1" ht="31.5" hidden="1">
      <c r="A1359" s="330" t="s">
        <v>507</v>
      </c>
      <c r="B1359" s="159"/>
      <c r="C1359" s="159"/>
      <c r="D1359" s="180">
        <f t="shared" si="243"/>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47.25" hidden="1">
      <c r="A1360" s="330" t="s">
        <v>508</v>
      </c>
      <c r="B1360" s="159"/>
      <c r="C1360" s="159"/>
      <c r="D1360" s="180">
        <f t="shared" si="243"/>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31.5" hidden="1">
      <c r="A1361" s="330" t="s">
        <v>509</v>
      </c>
      <c r="B1361" s="159"/>
      <c r="C1361" s="159"/>
      <c r="D1361" s="180">
        <f t="shared" si="243"/>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30" t="s">
        <v>510</v>
      </c>
      <c r="B1362" s="159"/>
      <c r="C1362" s="159"/>
      <c r="D1362" s="180">
        <f t="shared" si="243"/>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31.5">
      <c r="A1363" s="330" t="s">
        <v>511</v>
      </c>
      <c r="B1363" s="159"/>
      <c r="C1363" s="159"/>
      <c r="D1363" s="180">
        <f t="shared" si="243"/>
        <v>-78676</v>
      </c>
      <c r="E1363" s="159"/>
      <c r="F1363" s="159"/>
      <c r="G1363" s="159">
        <v>-78676</v>
      </c>
      <c r="H1363" s="159"/>
      <c r="I1363" s="159"/>
      <c r="J1363" s="159"/>
      <c r="K1363" s="159"/>
      <c r="L1363" s="159"/>
      <c r="M1363" s="159"/>
      <c r="N1363" s="159"/>
      <c r="O1363" s="159"/>
      <c r="P1363" s="159"/>
      <c r="Q1363" s="159"/>
      <c r="R1363" s="210"/>
      <c r="S1363" s="42"/>
      <c r="T1363" s="42"/>
      <c r="U1363" s="42"/>
    </row>
    <row r="1364" spans="1:21" s="1" customFormat="1" ht="15.75">
      <c r="A1364" s="330" t="s">
        <v>512</v>
      </c>
      <c r="B1364" s="159"/>
      <c r="C1364" s="159"/>
      <c r="D1364" s="180">
        <f t="shared" si="243"/>
        <v>-39800</v>
      </c>
      <c r="E1364" s="159"/>
      <c r="F1364" s="159"/>
      <c r="G1364" s="159">
        <v>-39800</v>
      </c>
      <c r="H1364" s="159"/>
      <c r="I1364" s="159"/>
      <c r="J1364" s="159"/>
      <c r="K1364" s="159"/>
      <c r="L1364" s="159"/>
      <c r="M1364" s="159"/>
      <c r="N1364" s="159"/>
      <c r="O1364" s="159"/>
      <c r="P1364" s="159"/>
      <c r="Q1364" s="159"/>
      <c r="R1364" s="210"/>
      <c r="S1364" s="42"/>
      <c r="T1364" s="42"/>
      <c r="U1364" s="42"/>
    </row>
    <row r="1365" spans="1:21" s="1" customFormat="1" ht="43.5" customHeight="1" hidden="1">
      <c r="A1365" s="330" t="s">
        <v>513</v>
      </c>
      <c r="B1365" s="159"/>
      <c r="C1365" s="159"/>
      <c r="D1365" s="180">
        <f t="shared" si="243"/>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15.75" hidden="1">
      <c r="A1366" s="233" t="s">
        <v>421</v>
      </c>
      <c r="B1366" s="159"/>
      <c r="C1366" s="159"/>
      <c r="D1366" s="180">
        <f t="shared" si="243"/>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31.5" hidden="1">
      <c r="A1367" s="233" t="s">
        <v>514</v>
      </c>
      <c r="B1367" s="159"/>
      <c r="C1367" s="159"/>
      <c r="D1367" s="180">
        <f t="shared" si="243"/>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31.5" hidden="1">
      <c r="A1368" s="233" t="s">
        <v>518</v>
      </c>
      <c r="B1368" s="159"/>
      <c r="C1368" s="159"/>
      <c r="D1368" s="180">
        <f t="shared" si="243"/>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233" t="s">
        <v>515</v>
      </c>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37.5" customHeight="1" hidden="1">
      <c r="A1370" s="233" t="s">
        <v>516</v>
      </c>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233" t="s">
        <v>517</v>
      </c>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31.5" hidden="1">
      <c r="A1372" s="233" t="s">
        <v>570</v>
      </c>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47.25" hidden="1">
      <c r="A1373" s="233" t="s">
        <v>572</v>
      </c>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63" hidden="1">
      <c r="A1374" s="233" t="s">
        <v>571</v>
      </c>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47.25" hidden="1">
      <c r="A1375" s="198" t="s">
        <v>620</v>
      </c>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15.75" hidden="1">
      <c r="A1376" s="119"/>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15.75" hidden="1">
      <c r="A1377" s="119"/>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15.75" hidden="1">
      <c r="A1378" s="119"/>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119"/>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119"/>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15.75" hidden="1">
      <c r="A1381" s="198"/>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15.75" hidden="1">
      <c r="A1382" s="198"/>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79.5" customHeight="1" hidden="1">
      <c r="A1383" s="198"/>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31.5" hidden="1">
      <c r="A1384" s="239" t="s">
        <v>95</v>
      </c>
      <c r="B1384" s="248"/>
      <c r="C1384" s="248">
        <v>3132</v>
      </c>
      <c r="D1384" s="320">
        <f t="shared" si="243"/>
        <v>0</v>
      </c>
      <c r="E1384" s="322"/>
      <c r="F1384" s="322">
        <f>SUM(F1385:F1389)</f>
        <v>0</v>
      </c>
      <c r="G1384" s="322">
        <f>SUM(G1385:G1389)</f>
        <v>0</v>
      </c>
      <c r="H1384" s="322">
        <f aca="true" t="shared" si="246" ref="H1384:Q1384">SUM(H1385:H1389)</f>
        <v>0</v>
      </c>
      <c r="I1384" s="322">
        <f t="shared" si="246"/>
        <v>0</v>
      </c>
      <c r="J1384" s="322">
        <f t="shared" si="246"/>
        <v>0</v>
      </c>
      <c r="K1384" s="322">
        <f t="shared" si="246"/>
        <v>0</v>
      </c>
      <c r="L1384" s="322">
        <f t="shared" si="246"/>
        <v>0</v>
      </c>
      <c r="M1384" s="322">
        <f t="shared" si="246"/>
        <v>0</v>
      </c>
      <c r="N1384" s="322">
        <f t="shared" si="246"/>
        <v>0</v>
      </c>
      <c r="O1384" s="322">
        <f t="shared" si="246"/>
        <v>0</v>
      </c>
      <c r="P1384" s="322">
        <f t="shared" si="246"/>
        <v>0</v>
      </c>
      <c r="Q1384" s="322">
        <f t="shared" si="246"/>
        <v>0</v>
      </c>
      <c r="R1384" s="210"/>
      <c r="S1384" s="42"/>
      <c r="T1384" s="42"/>
      <c r="U1384" s="42"/>
    </row>
    <row r="1385" spans="1:21" s="1" customFormat="1" ht="94.5" hidden="1">
      <c r="A1385" s="234" t="s">
        <v>812</v>
      </c>
      <c r="B1385" s="128"/>
      <c r="C1385" s="128"/>
      <c r="D1385" s="180">
        <f t="shared" si="243"/>
        <v>0</v>
      </c>
      <c r="E1385" s="159"/>
      <c r="F1385" s="159"/>
      <c r="G1385" s="218"/>
      <c r="H1385" s="180"/>
      <c r="I1385" s="159"/>
      <c r="J1385" s="218"/>
      <c r="K1385" s="159"/>
      <c r="L1385" s="159"/>
      <c r="M1385" s="159"/>
      <c r="N1385" s="159"/>
      <c r="O1385" s="159"/>
      <c r="P1385" s="159"/>
      <c r="Q1385" s="159"/>
      <c r="R1385" s="210"/>
      <c r="S1385" s="42"/>
      <c r="T1385" s="42"/>
      <c r="U1385" s="42"/>
    </row>
    <row r="1386" spans="1:21" s="1" customFormat="1" ht="94.5" hidden="1">
      <c r="A1386" s="234" t="s">
        <v>813</v>
      </c>
      <c r="B1386" s="128"/>
      <c r="C1386" s="128"/>
      <c r="D1386" s="180">
        <f t="shared" si="243"/>
        <v>0</v>
      </c>
      <c r="E1386" s="159"/>
      <c r="F1386" s="159"/>
      <c r="G1386" s="218"/>
      <c r="H1386" s="180"/>
      <c r="I1386" s="159"/>
      <c r="J1386" s="218"/>
      <c r="K1386" s="159"/>
      <c r="L1386" s="159"/>
      <c r="M1386" s="159"/>
      <c r="N1386" s="159"/>
      <c r="O1386" s="159"/>
      <c r="P1386" s="159"/>
      <c r="Q1386" s="159"/>
      <c r="R1386" s="210"/>
      <c r="S1386" s="42"/>
      <c r="T1386" s="42"/>
      <c r="U1386" s="42"/>
    </row>
    <row r="1387" spans="1:21" s="1" customFormat="1" ht="94.5" hidden="1">
      <c r="A1387" s="234" t="s">
        <v>814</v>
      </c>
      <c r="B1387" s="128"/>
      <c r="C1387" s="128"/>
      <c r="D1387" s="180">
        <f t="shared" si="243"/>
        <v>0</v>
      </c>
      <c r="E1387" s="159"/>
      <c r="F1387" s="159"/>
      <c r="G1387" s="218"/>
      <c r="H1387" s="180"/>
      <c r="I1387" s="159"/>
      <c r="J1387" s="159"/>
      <c r="K1387" s="159"/>
      <c r="L1387" s="159"/>
      <c r="M1387" s="159"/>
      <c r="N1387" s="159"/>
      <c r="O1387" s="159"/>
      <c r="P1387" s="159"/>
      <c r="Q1387" s="159"/>
      <c r="R1387" s="210"/>
      <c r="S1387" s="42"/>
      <c r="T1387" s="42"/>
      <c r="U1387" s="42"/>
    </row>
    <row r="1388" spans="1:21" s="1" customFormat="1" ht="15.75" hidden="1">
      <c r="A1388" s="198"/>
      <c r="B1388" s="128"/>
      <c r="C1388" s="128"/>
      <c r="D1388" s="180">
        <f t="shared" si="243"/>
        <v>0</v>
      </c>
      <c r="E1388" s="159"/>
      <c r="F1388" s="159"/>
      <c r="G1388" s="218"/>
      <c r="H1388" s="159"/>
      <c r="I1388" s="159"/>
      <c r="J1388" s="159"/>
      <c r="K1388" s="159"/>
      <c r="L1388" s="159"/>
      <c r="M1388" s="159"/>
      <c r="N1388" s="159"/>
      <c r="O1388" s="159"/>
      <c r="P1388" s="159"/>
      <c r="Q1388" s="159"/>
      <c r="R1388" s="210"/>
      <c r="S1388" s="42"/>
      <c r="T1388" s="42"/>
      <c r="U1388" s="42"/>
    </row>
    <row r="1389" spans="1:21" s="1" customFormat="1" ht="15.75" hidden="1">
      <c r="A1389" s="198"/>
      <c r="B1389" s="159"/>
      <c r="C1389" s="159"/>
      <c r="D1389" s="180">
        <f t="shared" si="243"/>
        <v>0</v>
      </c>
      <c r="E1389" s="159"/>
      <c r="F1389" s="159"/>
      <c r="G1389" s="218"/>
      <c r="H1389" s="159"/>
      <c r="I1389" s="159"/>
      <c r="J1389" s="159"/>
      <c r="K1389" s="159"/>
      <c r="L1389" s="159"/>
      <c r="M1389" s="159"/>
      <c r="N1389" s="159"/>
      <c r="O1389" s="159"/>
      <c r="P1389" s="159"/>
      <c r="Q1389" s="159"/>
      <c r="R1389" s="210"/>
      <c r="S1389" s="42"/>
      <c r="T1389" s="42"/>
      <c r="U1389" s="42"/>
    </row>
    <row r="1390" spans="1:18" s="43" customFormat="1" ht="31.5">
      <c r="A1390" s="236" t="s">
        <v>131</v>
      </c>
      <c r="B1390" s="237"/>
      <c r="C1390" s="237"/>
      <c r="D1390" s="331">
        <f aca="true" t="shared" si="247" ref="D1390:Q1390">D1391+D1422</f>
        <v>13037000</v>
      </c>
      <c r="E1390" s="331" t="e">
        <f t="shared" si="247"/>
        <v>#REF!</v>
      </c>
      <c r="F1390" s="331">
        <f t="shared" si="247"/>
        <v>0</v>
      </c>
      <c r="G1390" s="331">
        <f t="shared" si="247"/>
        <v>0</v>
      </c>
      <c r="H1390" s="331">
        <f t="shared" si="247"/>
        <v>0</v>
      </c>
      <c r="I1390" s="331">
        <f t="shared" si="247"/>
        <v>1400000</v>
      </c>
      <c r="J1390" s="331">
        <f t="shared" si="247"/>
        <v>0</v>
      </c>
      <c r="K1390" s="331">
        <f t="shared" si="247"/>
        <v>1437000</v>
      </c>
      <c r="L1390" s="331">
        <f t="shared" si="247"/>
        <v>10200000</v>
      </c>
      <c r="M1390" s="331">
        <f t="shared" si="247"/>
        <v>0</v>
      </c>
      <c r="N1390" s="331">
        <f t="shared" si="247"/>
        <v>0</v>
      </c>
      <c r="O1390" s="331">
        <f t="shared" si="247"/>
        <v>0</v>
      </c>
      <c r="P1390" s="331">
        <f t="shared" si="247"/>
        <v>0</v>
      </c>
      <c r="Q1390" s="331">
        <f t="shared" si="247"/>
        <v>0</v>
      </c>
      <c r="R1390" s="279"/>
    </row>
    <row r="1391" spans="1:18" s="42" customFormat="1" ht="47.25">
      <c r="A1391" s="235" t="s">
        <v>465</v>
      </c>
      <c r="B1391" s="238">
        <v>2010</v>
      </c>
      <c r="C1391" s="238"/>
      <c r="D1391" s="332">
        <f>+F1391+G1391+H1391+I1391+J1391+K1391+L1391+M1391+N1391+O1391+P1391+Q1391</f>
        <v>13037000</v>
      </c>
      <c r="E1391" s="332" t="e">
        <f>#REF!+#REF!+#REF!+E1392</f>
        <v>#REF!</v>
      </c>
      <c r="F1391" s="332">
        <f>+F1392</f>
        <v>0</v>
      </c>
      <c r="G1391" s="332">
        <f aca="true" t="shared" si="248" ref="G1391:Q1391">+G1392</f>
        <v>0</v>
      </c>
      <c r="H1391" s="332">
        <f t="shared" si="248"/>
        <v>0</v>
      </c>
      <c r="I1391" s="332">
        <f t="shared" si="248"/>
        <v>1400000</v>
      </c>
      <c r="J1391" s="332">
        <f t="shared" si="248"/>
        <v>0</v>
      </c>
      <c r="K1391" s="332">
        <f t="shared" si="248"/>
        <v>1437000</v>
      </c>
      <c r="L1391" s="332">
        <f t="shared" si="248"/>
        <v>10200000</v>
      </c>
      <c r="M1391" s="332">
        <f t="shared" si="248"/>
        <v>0</v>
      </c>
      <c r="N1391" s="332">
        <f t="shared" si="248"/>
        <v>0</v>
      </c>
      <c r="O1391" s="332">
        <f t="shared" si="248"/>
        <v>0</v>
      </c>
      <c r="P1391" s="332">
        <f t="shared" si="248"/>
        <v>0</v>
      </c>
      <c r="Q1391" s="332">
        <f t="shared" si="248"/>
        <v>0</v>
      </c>
      <c r="R1391" s="210"/>
    </row>
    <row r="1392" spans="1:18" s="42" customFormat="1" ht="47.25">
      <c r="A1392" s="239" t="s">
        <v>120</v>
      </c>
      <c r="B1392" s="322"/>
      <c r="C1392" s="322">
        <v>3210</v>
      </c>
      <c r="D1392" s="333">
        <f>+F1392+G1392+H1392+I1392+J1392+K1392+L1392+M1392+N1392+O1392+P1392+Q1392</f>
        <v>13037000</v>
      </c>
      <c r="E1392" s="333">
        <f>+E1393+E1394</f>
        <v>0</v>
      </c>
      <c r="F1392" s="333">
        <f>SUM(F1393:F1421)</f>
        <v>0</v>
      </c>
      <c r="G1392" s="333">
        <f aca="true" t="shared" si="249" ref="G1392:Q1392">SUM(G1393:G1421)</f>
        <v>0</v>
      </c>
      <c r="H1392" s="333">
        <f>SUM(H1393:H1421)</f>
        <v>0</v>
      </c>
      <c r="I1392" s="333">
        <f t="shared" si="249"/>
        <v>1400000</v>
      </c>
      <c r="J1392" s="333">
        <f t="shared" si="249"/>
        <v>0</v>
      </c>
      <c r="K1392" s="333">
        <f t="shared" si="249"/>
        <v>1437000</v>
      </c>
      <c r="L1392" s="333">
        <f t="shared" si="249"/>
        <v>10200000</v>
      </c>
      <c r="M1392" s="333">
        <f t="shared" si="249"/>
        <v>0</v>
      </c>
      <c r="N1392" s="333">
        <f t="shared" si="249"/>
        <v>0</v>
      </c>
      <c r="O1392" s="333">
        <f t="shared" si="249"/>
        <v>0</v>
      </c>
      <c r="P1392" s="333">
        <f t="shared" si="249"/>
        <v>0</v>
      </c>
      <c r="Q1392" s="333">
        <f t="shared" si="249"/>
        <v>0</v>
      </c>
      <c r="R1392" s="210"/>
    </row>
    <row r="1393" spans="1:18" s="42" customFormat="1" ht="173.25" hidden="1">
      <c r="A1393" s="226" t="s">
        <v>844</v>
      </c>
      <c r="B1393" s="159"/>
      <c r="C1393" s="159"/>
      <c r="D1393" s="183">
        <f>+F1393+G1393+H1393+I1393+J1393+K1393+L1393+M1393+N1393+O1393+P1393+Q1393</f>
        <v>1437000</v>
      </c>
      <c r="E1393" s="183"/>
      <c r="F1393" s="183"/>
      <c r="G1393" s="183"/>
      <c r="H1393" s="183"/>
      <c r="I1393" s="183"/>
      <c r="J1393" s="183"/>
      <c r="K1393" s="388">
        <v>1437000</v>
      </c>
      <c r="L1393" s="183"/>
      <c r="M1393" s="183"/>
      <c r="N1393" s="183"/>
      <c r="O1393" s="183"/>
      <c r="P1393" s="183"/>
      <c r="Q1393" s="183"/>
      <c r="R1393" s="210"/>
    </row>
    <row r="1394" spans="1:18" s="42" customFormat="1" ht="78.75" hidden="1">
      <c r="A1394" s="226" t="s">
        <v>845</v>
      </c>
      <c r="B1394" s="159"/>
      <c r="C1394" s="159"/>
      <c r="D1394" s="183">
        <f>+F1394+G1394+H1394+I1394+J1394+K1394+L1394+M1394+N1394+O1394+P1394+Q1394</f>
        <v>10200000</v>
      </c>
      <c r="E1394" s="183"/>
      <c r="F1394" s="183"/>
      <c r="G1394" s="183"/>
      <c r="H1394" s="383"/>
      <c r="I1394" s="183"/>
      <c r="J1394" s="183"/>
      <c r="K1394" s="183"/>
      <c r="L1394" s="388">
        <v>10200000</v>
      </c>
      <c r="M1394" s="183"/>
      <c r="N1394" s="183"/>
      <c r="O1394" s="183"/>
      <c r="P1394" s="183"/>
      <c r="Q1394" s="183"/>
      <c r="R1394" s="210"/>
    </row>
    <row r="1395" spans="1:18" s="42" customFormat="1" ht="141.75" hidden="1">
      <c r="A1395" s="387" t="s">
        <v>846</v>
      </c>
      <c r="B1395" s="159"/>
      <c r="C1395" s="159"/>
      <c r="D1395" s="183">
        <f aca="true" t="shared" si="250" ref="D1395:D1421">+F1395+G1395+H1395+I1395+J1395+K1395+L1395+M1395+N1395+O1395+P1395+Q1395</f>
        <v>35000</v>
      </c>
      <c r="E1395" s="183"/>
      <c r="F1395" s="183"/>
      <c r="G1395" s="383"/>
      <c r="H1395" s="383"/>
      <c r="I1395" s="388">
        <v>35000</v>
      </c>
      <c r="J1395" s="183"/>
      <c r="K1395" s="183"/>
      <c r="L1395" s="183"/>
      <c r="M1395" s="183"/>
      <c r="N1395" s="183"/>
      <c r="O1395" s="183"/>
      <c r="P1395" s="183"/>
      <c r="Q1395" s="183"/>
      <c r="R1395" s="210"/>
    </row>
    <row r="1396" spans="1:18" s="42" customFormat="1" ht="126" hidden="1">
      <c r="A1396" s="387" t="s">
        <v>847</v>
      </c>
      <c r="B1396" s="159"/>
      <c r="C1396" s="159"/>
      <c r="D1396" s="183">
        <f t="shared" si="250"/>
        <v>1365000</v>
      </c>
      <c r="E1396" s="183"/>
      <c r="F1396" s="183"/>
      <c r="G1396" s="183"/>
      <c r="H1396" s="183"/>
      <c r="I1396" s="388">
        <v>1365000</v>
      </c>
      <c r="J1396" s="183"/>
      <c r="K1396" s="183"/>
      <c r="L1396" s="183"/>
      <c r="M1396" s="183"/>
      <c r="N1396" s="183"/>
      <c r="O1396" s="183"/>
      <c r="P1396" s="183"/>
      <c r="Q1396" s="183"/>
      <c r="R1396" s="210"/>
    </row>
    <row r="1397" spans="1:18" s="42" customFormat="1" ht="31.5" hidden="1">
      <c r="A1397" s="334" t="s">
        <v>676</v>
      </c>
      <c r="B1397" s="159"/>
      <c r="C1397" s="159"/>
      <c r="D1397" s="183">
        <f t="shared" si="250"/>
        <v>0</v>
      </c>
      <c r="E1397" s="183"/>
      <c r="F1397" s="183"/>
      <c r="G1397" s="183"/>
      <c r="H1397" s="183"/>
      <c r="I1397" s="183"/>
      <c r="J1397" s="183"/>
      <c r="K1397" s="183"/>
      <c r="L1397" s="183"/>
      <c r="M1397" s="183"/>
      <c r="N1397" s="183"/>
      <c r="O1397" s="183"/>
      <c r="P1397" s="183"/>
      <c r="Q1397" s="183"/>
      <c r="R1397" s="210"/>
    </row>
    <row r="1398" spans="1:18" s="42" customFormat="1" ht="31.5" hidden="1">
      <c r="A1398" s="334" t="s">
        <v>677</v>
      </c>
      <c r="B1398" s="159"/>
      <c r="C1398" s="159"/>
      <c r="D1398" s="183">
        <f t="shared" si="250"/>
        <v>0</v>
      </c>
      <c r="E1398" s="183"/>
      <c r="F1398" s="183"/>
      <c r="G1398" s="183"/>
      <c r="H1398" s="183"/>
      <c r="I1398" s="183"/>
      <c r="J1398" s="183"/>
      <c r="K1398" s="183"/>
      <c r="L1398" s="183"/>
      <c r="M1398" s="183"/>
      <c r="N1398" s="183"/>
      <c r="O1398" s="183"/>
      <c r="P1398" s="183"/>
      <c r="Q1398" s="183"/>
      <c r="R1398" s="210"/>
    </row>
    <row r="1399" spans="1:18" s="42" customFormat="1" ht="35.25" customHeight="1" hidden="1">
      <c r="A1399" s="334" t="s">
        <v>678</v>
      </c>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9.75" customHeight="1" hidden="1">
      <c r="A1400" s="334" t="s">
        <v>679</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27" customHeight="1" hidden="1">
      <c r="A1401" s="334" t="s">
        <v>680</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3.75" customHeight="1" hidden="1">
      <c r="A1402" s="334" t="s">
        <v>681</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1.5" hidden="1">
      <c r="A1403" s="334" t="s">
        <v>682</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31.5" hidden="1">
      <c r="A1404" s="334" t="s">
        <v>683</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15.75" hidden="1">
      <c r="A1405" s="334" t="s">
        <v>416</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15.75" hidden="1">
      <c r="A1406" s="334" t="s">
        <v>685</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15.75" hidden="1">
      <c r="A1407" s="334" t="s">
        <v>394</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343</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216.75" customHeight="1" hidden="1">
      <c r="A1409" s="335" t="s">
        <v>686</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201" customHeight="1" hidden="1">
      <c r="A1410" s="335" t="s">
        <v>687</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5" t="s">
        <v>688</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173.25" hidden="1">
      <c r="A1412" s="335" t="s">
        <v>689</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168" customHeight="1" hidden="1">
      <c r="A1413" s="335" t="s">
        <v>690</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81.5" customHeight="1" hidden="1">
      <c r="A1414" s="335" t="s">
        <v>691</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26" hidden="1">
      <c r="A1415" s="284" t="s">
        <v>731</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26" hidden="1">
      <c r="A1416" s="284" t="s">
        <v>732</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73.25" hidden="1">
      <c r="A1417" s="285" t="s">
        <v>733</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89" hidden="1">
      <c r="A1418" s="285" t="s">
        <v>734</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94.5" hidden="1">
      <c r="A1419" s="284" t="s">
        <v>735</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26" hidden="1">
      <c r="A1420" s="284" t="s">
        <v>736</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10.25" hidden="1">
      <c r="A1421" s="200" t="s">
        <v>800</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3" customFormat="1" ht="33.75" customHeight="1" hidden="1">
      <c r="A1422" s="230" t="s">
        <v>439</v>
      </c>
      <c r="B1422" s="240">
        <v>2180</v>
      </c>
      <c r="C1422" s="240"/>
      <c r="D1422" s="336">
        <f>+F1422+G1422+H1422+I1422+J1422+K1422+L1422+M1422+N1422+O1422+P1422+Q1422</f>
        <v>0</v>
      </c>
      <c r="E1422" s="337"/>
      <c r="F1422" s="337">
        <f>+F1423</f>
        <v>0</v>
      </c>
      <c r="G1422" s="337">
        <f aca="true" t="shared" si="251" ref="G1422:Q1422">+G1423</f>
        <v>0</v>
      </c>
      <c r="H1422" s="337">
        <f t="shared" si="251"/>
        <v>0</v>
      </c>
      <c r="I1422" s="337">
        <f t="shared" si="251"/>
        <v>0</v>
      </c>
      <c r="J1422" s="337">
        <f t="shared" si="251"/>
        <v>0</v>
      </c>
      <c r="K1422" s="337">
        <f t="shared" si="251"/>
        <v>0</v>
      </c>
      <c r="L1422" s="337">
        <f t="shared" si="251"/>
        <v>0</v>
      </c>
      <c r="M1422" s="337">
        <f t="shared" si="251"/>
        <v>0</v>
      </c>
      <c r="N1422" s="337">
        <f t="shared" si="251"/>
        <v>0</v>
      </c>
      <c r="O1422" s="337">
        <f t="shared" si="251"/>
        <v>0</v>
      </c>
      <c r="P1422" s="337">
        <f t="shared" si="251"/>
        <v>0</v>
      </c>
      <c r="Q1422" s="337">
        <f t="shared" si="251"/>
        <v>0</v>
      </c>
      <c r="R1422" s="271"/>
    </row>
    <row r="1423" spans="1:18" s="3" customFormat="1" ht="30" customHeight="1" hidden="1">
      <c r="A1423" s="239" t="s">
        <v>120</v>
      </c>
      <c r="B1423" s="322"/>
      <c r="C1423" s="322">
        <v>3210</v>
      </c>
      <c r="D1423" s="322">
        <f aca="true" t="shared" si="252" ref="D1423:D1518">+F1423+G1423+H1423+I1423+J1423+K1423+L1423+M1423+N1423+O1423+P1423+Q1423</f>
        <v>0</v>
      </c>
      <c r="E1423" s="338">
        <f>+E1429+E1430</f>
        <v>0</v>
      </c>
      <c r="F1423" s="338">
        <f>SUM(F1424:F1438)</f>
        <v>0</v>
      </c>
      <c r="G1423" s="338">
        <f aca="true" t="shared" si="253" ref="G1423:Q1423">SUM(G1424:G1438)</f>
        <v>0</v>
      </c>
      <c r="H1423" s="338">
        <f t="shared" si="253"/>
        <v>0</v>
      </c>
      <c r="I1423" s="338">
        <f t="shared" si="253"/>
        <v>0</v>
      </c>
      <c r="J1423" s="338">
        <f t="shared" si="253"/>
        <v>0</v>
      </c>
      <c r="K1423" s="338">
        <f t="shared" si="253"/>
        <v>0</v>
      </c>
      <c r="L1423" s="338">
        <f t="shared" si="253"/>
        <v>0</v>
      </c>
      <c r="M1423" s="338">
        <f t="shared" si="253"/>
        <v>0</v>
      </c>
      <c r="N1423" s="338">
        <f t="shared" si="253"/>
        <v>0</v>
      </c>
      <c r="O1423" s="338">
        <f t="shared" si="253"/>
        <v>0</v>
      </c>
      <c r="P1423" s="338">
        <f t="shared" si="253"/>
        <v>0</v>
      </c>
      <c r="Q1423" s="338">
        <f t="shared" si="253"/>
        <v>0</v>
      </c>
      <c r="R1423" s="271"/>
    </row>
    <row r="1424" spans="1:18" s="3" customFormat="1" ht="15.75" hidden="1">
      <c r="A1424" s="198"/>
      <c r="B1424" s="128"/>
      <c r="C1424" s="128"/>
      <c r="D1424" s="159">
        <f t="shared" si="252"/>
        <v>0</v>
      </c>
      <c r="E1424" s="196"/>
      <c r="F1424" s="196"/>
      <c r="G1424" s="196"/>
      <c r="H1424" s="249"/>
      <c r="I1424" s="196"/>
      <c r="J1424" s="196"/>
      <c r="K1424" s="196"/>
      <c r="L1424" s="196"/>
      <c r="M1424" s="318"/>
      <c r="N1424" s="196"/>
      <c r="O1424" s="196"/>
      <c r="P1424" s="196"/>
      <c r="Q1424" s="196"/>
      <c r="R1424" s="271"/>
    </row>
    <row r="1425" spans="1:18" s="3" customFormat="1" ht="15.75" customHeight="1" hidden="1">
      <c r="A1425" s="158" t="s">
        <v>684</v>
      </c>
      <c r="B1425" s="128"/>
      <c r="C1425" s="128"/>
      <c r="D1425" s="159">
        <f t="shared" si="252"/>
        <v>0</v>
      </c>
      <c r="E1425" s="128"/>
      <c r="F1425" s="196"/>
      <c r="G1425" s="196"/>
      <c r="H1425" s="196"/>
      <c r="I1425" s="196"/>
      <c r="J1425" s="196"/>
      <c r="K1425" s="196"/>
      <c r="L1425" s="196"/>
      <c r="M1425" s="318"/>
      <c r="N1425" s="196"/>
      <c r="O1425" s="196"/>
      <c r="P1425" s="196"/>
      <c r="Q1425" s="196"/>
      <c r="R1425" s="271"/>
    </row>
    <row r="1426" spans="1:18" s="3" customFormat="1" ht="15" customHeight="1" hidden="1">
      <c r="A1426" s="158" t="s">
        <v>343</v>
      </c>
      <c r="B1426" s="128"/>
      <c r="C1426" s="128"/>
      <c r="D1426" s="159">
        <f t="shared" si="252"/>
        <v>0</v>
      </c>
      <c r="E1426" s="196"/>
      <c r="F1426" s="196"/>
      <c r="G1426" s="196"/>
      <c r="H1426" s="196"/>
      <c r="I1426" s="196"/>
      <c r="J1426" s="196"/>
      <c r="K1426" s="196"/>
      <c r="L1426" s="196"/>
      <c r="M1426" s="318"/>
      <c r="N1426" s="196"/>
      <c r="O1426" s="196"/>
      <c r="P1426" s="196"/>
      <c r="Q1426" s="196"/>
      <c r="R1426" s="271"/>
    </row>
    <row r="1427" spans="1:18" s="3" customFormat="1" ht="83.25" customHeight="1" hidden="1">
      <c r="A1427" s="158" t="s">
        <v>796</v>
      </c>
      <c r="B1427" s="128"/>
      <c r="C1427" s="128"/>
      <c r="D1427" s="159">
        <f t="shared" si="252"/>
        <v>0</v>
      </c>
      <c r="E1427" s="196"/>
      <c r="F1427" s="196"/>
      <c r="G1427" s="196"/>
      <c r="H1427" s="196"/>
      <c r="I1427" s="249"/>
      <c r="J1427" s="196"/>
      <c r="K1427" s="196"/>
      <c r="L1427" s="196"/>
      <c r="M1427" s="318"/>
      <c r="N1427" s="196"/>
      <c r="O1427" s="196"/>
      <c r="P1427" s="196"/>
      <c r="Q1427" s="196"/>
      <c r="R1427" s="271"/>
    </row>
    <row r="1428" spans="1:18" s="3" customFormat="1" ht="27.75" customHeight="1" hidden="1">
      <c r="A1428" s="4" t="s">
        <v>693</v>
      </c>
      <c r="B1428" s="128"/>
      <c r="C1428" s="128"/>
      <c r="D1428" s="159">
        <f t="shared" si="252"/>
        <v>0</v>
      </c>
      <c r="E1428" s="128"/>
      <c r="F1428" s="196"/>
      <c r="G1428" s="196"/>
      <c r="H1428" s="196"/>
      <c r="I1428" s="196"/>
      <c r="J1428" s="196"/>
      <c r="K1428" s="196"/>
      <c r="L1428" s="196"/>
      <c r="M1428" s="196"/>
      <c r="N1428" s="196"/>
      <c r="O1428" s="196"/>
      <c r="P1428" s="196"/>
      <c r="Q1428" s="196"/>
      <c r="R1428" s="271"/>
    </row>
    <row r="1429" spans="1:18" s="3" customFormat="1" ht="29.25" customHeight="1" hidden="1">
      <c r="A1429" s="4" t="s">
        <v>694</v>
      </c>
      <c r="B1429" s="128"/>
      <c r="C1429" s="128"/>
      <c r="D1429" s="159">
        <f t="shared" si="252"/>
        <v>0</v>
      </c>
      <c r="E1429" s="196"/>
      <c r="F1429" s="196"/>
      <c r="G1429" s="196"/>
      <c r="H1429" s="196"/>
      <c r="I1429" s="196"/>
      <c r="J1429" s="196"/>
      <c r="K1429" s="196"/>
      <c r="L1429" s="196"/>
      <c r="M1429" s="196"/>
      <c r="N1429" s="196"/>
      <c r="O1429" s="196"/>
      <c r="P1429" s="196"/>
      <c r="Q1429" s="196"/>
      <c r="R1429" s="271"/>
    </row>
    <row r="1430" spans="1:18" s="3" customFormat="1" ht="24.75" customHeight="1" hidden="1">
      <c r="A1430" s="4" t="s">
        <v>394</v>
      </c>
      <c r="B1430" s="128"/>
      <c r="C1430" s="128"/>
      <c r="D1430" s="159">
        <f t="shared" si="252"/>
        <v>0</v>
      </c>
      <c r="E1430" s="128"/>
      <c r="F1430" s="196"/>
      <c r="G1430" s="196"/>
      <c r="H1430" s="196"/>
      <c r="I1430" s="196"/>
      <c r="J1430" s="196"/>
      <c r="K1430" s="196"/>
      <c r="L1430" s="196"/>
      <c r="M1430" s="196"/>
      <c r="N1430" s="196"/>
      <c r="O1430" s="196"/>
      <c r="P1430" s="196"/>
      <c r="Q1430" s="196"/>
      <c r="R1430" s="271"/>
    </row>
    <row r="1431" spans="1:18" s="3" customFormat="1" ht="82.5" customHeight="1" hidden="1">
      <c r="A1431" s="4" t="s">
        <v>695</v>
      </c>
      <c r="B1431" s="128"/>
      <c r="C1431" s="128"/>
      <c r="D1431" s="159">
        <f t="shared" si="252"/>
        <v>0</v>
      </c>
      <c r="E1431" s="128"/>
      <c r="F1431" s="196"/>
      <c r="G1431" s="196"/>
      <c r="H1431" s="196"/>
      <c r="I1431" s="196"/>
      <c r="J1431" s="196"/>
      <c r="K1431" s="196"/>
      <c r="L1431" s="196"/>
      <c r="M1431" s="196"/>
      <c r="N1431" s="196"/>
      <c r="O1431" s="196"/>
      <c r="P1431" s="196"/>
      <c r="Q1431" s="196"/>
      <c r="R1431" s="271"/>
    </row>
    <row r="1432" spans="1:18" s="3" customFormat="1" ht="147" customHeight="1" hidden="1">
      <c r="A1432" s="334" t="s">
        <v>696</v>
      </c>
      <c r="B1432" s="159"/>
      <c r="C1432" s="159"/>
      <c r="D1432" s="183">
        <f t="shared" si="252"/>
        <v>0</v>
      </c>
      <c r="E1432" s="183"/>
      <c r="F1432" s="183"/>
      <c r="G1432" s="183"/>
      <c r="H1432" s="183"/>
      <c r="I1432" s="196"/>
      <c r="J1432" s="196"/>
      <c r="K1432" s="196"/>
      <c r="L1432" s="196"/>
      <c r="M1432" s="196"/>
      <c r="N1432" s="196"/>
      <c r="O1432" s="196"/>
      <c r="P1432" s="196"/>
      <c r="Q1432" s="196"/>
      <c r="R1432" s="271"/>
    </row>
    <row r="1433" spans="1:18" s="3" customFormat="1" ht="162.75" customHeight="1" hidden="1">
      <c r="A1433" s="334" t="s">
        <v>697</v>
      </c>
      <c r="B1433" s="159"/>
      <c r="C1433" s="159"/>
      <c r="D1433" s="183">
        <f t="shared" si="252"/>
        <v>0</v>
      </c>
      <c r="E1433" s="183"/>
      <c r="F1433" s="183"/>
      <c r="G1433" s="183"/>
      <c r="H1433" s="183"/>
      <c r="I1433" s="196"/>
      <c r="J1433" s="196"/>
      <c r="K1433" s="196"/>
      <c r="L1433" s="196"/>
      <c r="M1433" s="196"/>
      <c r="N1433" s="196"/>
      <c r="O1433" s="196"/>
      <c r="P1433" s="196"/>
      <c r="Q1433" s="196"/>
      <c r="R1433" s="271"/>
    </row>
    <row r="1434" spans="1:18" s="3" customFormat="1" ht="160.5" customHeight="1" hidden="1">
      <c r="A1434" s="335" t="s">
        <v>692</v>
      </c>
      <c r="B1434" s="159"/>
      <c r="C1434" s="159"/>
      <c r="D1434" s="183">
        <f t="shared" si="252"/>
        <v>0</v>
      </c>
      <c r="E1434" s="183"/>
      <c r="F1434" s="183"/>
      <c r="G1434" s="183"/>
      <c r="H1434" s="183"/>
      <c r="I1434" s="196"/>
      <c r="J1434" s="183"/>
      <c r="K1434" s="196"/>
      <c r="L1434" s="196"/>
      <c r="M1434" s="196"/>
      <c r="N1434" s="196"/>
      <c r="O1434" s="196"/>
      <c r="P1434" s="196"/>
      <c r="Q1434" s="196"/>
      <c r="R1434" s="271"/>
    </row>
    <row r="1435" spans="1:18" s="3" customFormat="1" ht="192.75" customHeight="1" hidden="1">
      <c r="A1435" s="335" t="s">
        <v>699</v>
      </c>
      <c r="B1435" s="159"/>
      <c r="C1435" s="159"/>
      <c r="D1435" s="183">
        <f t="shared" si="252"/>
        <v>0</v>
      </c>
      <c r="E1435" s="183"/>
      <c r="F1435" s="183"/>
      <c r="G1435" s="183"/>
      <c r="H1435" s="183"/>
      <c r="I1435" s="196"/>
      <c r="J1435" s="183"/>
      <c r="K1435" s="196"/>
      <c r="L1435" s="196"/>
      <c r="M1435" s="196"/>
      <c r="N1435" s="196"/>
      <c r="O1435" s="196"/>
      <c r="P1435" s="196"/>
      <c r="Q1435" s="196"/>
      <c r="R1435" s="271"/>
    </row>
    <row r="1436" spans="1:18" s="3" customFormat="1" ht="196.5" customHeight="1" hidden="1">
      <c r="A1436" s="335" t="s">
        <v>698</v>
      </c>
      <c r="B1436" s="159"/>
      <c r="C1436" s="159"/>
      <c r="D1436" s="183">
        <f>+F1436+G1436+H1436+I1436+J1436+K1436+L1436+M1436+N1436+O1436+P1436+Q1436</f>
        <v>0</v>
      </c>
      <c r="E1436" s="183"/>
      <c r="F1436" s="183"/>
      <c r="G1436" s="183"/>
      <c r="H1436" s="183"/>
      <c r="I1436" s="196"/>
      <c r="J1436" s="183"/>
      <c r="K1436" s="196"/>
      <c r="L1436" s="196"/>
      <c r="M1436" s="196"/>
      <c r="N1436" s="196"/>
      <c r="O1436" s="196"/>
      <c r="P1436" s="196"/>
      <c r="Q1436" s="196"/>
      <c r="R1436" s="271"/>
    </row>
    <row r="1437" spans="1:18" s="3" customFormat="1" ht="94.5" hidden="1">
      <c r="A1437" s="226" t="s">
        <v>737</v>
      </c>
      <c r="B1437" s="159"/>
      <c r="C1437" s="159"/>
      <c r="D1437" s="183">
        <f>+F1437+G1437+H1437+I1437+J1437+K1437+L1437+M1437+N1437+O1437+P1437+Q1437</f>
        <v>0</v>
      </c>
      <c r="E1437" s="183"/>
      <c r="F1437" s="339"/>
      <c r="G1437" s="339"/>
      <c r="H1437" s="339"/>
      <c r="I1437" s="196"/>
      <c r="J1437" s="196"/>
      <c r="K1437" s="196"/>
      <c r="L1437" s="196"/>
      <c r="M1437" s="196"/>
      <c r="N1437" s="196"/>
      <c r="O1437" s="196"/>
      <c r="P1437" s="196"/>
      <c r="Q1437" s="196"/>
      <c r="R1437" s="271"/>
    </row>
    <row r="1438" spans="1:18" s="3" customFormat="1" ht="15.75" hidden="1">
      <c r="A1438" s="335"/>
      <c r="B1438" s="159"/>
      <c r="C1438" s="159"/>
      <c r="D1438" s="183">
        <f>+F1438+G1438+H1438+I1438+J1438+K1438+L1438+M1438+N1438+O1438+P1438+Q1438</f>
        <v>0</v>
      </c>
      <c r="E1438" s="183"/>
      <c r="F1438" s="339"/>
      <c r="G1438" s="339"/>
      <c r="H1438" s="339"/>
      <c r="I1438" s="196"/>
      <c r="J1438" s="196"/>
      <c r="K1438" s="196"/>
      <c r="L1438" s="196"/>
      <c r="M1438" s="196"/>
      <c r="N1438" s="196"/>
      <c r="O1438" s="196"/>
      <c r="P1438" s="196"/>
      <c r="Q1438" s="196"/>
      <c r="R1438" s="271"/>
    </row>
    <row r="1439" spans="1:18" s="43" customFormat="1" ht="15.75" hidden="1">
      <c r="A1439" s="236" t="s">
        <v>1</v>
      </c>
      <c r="B1439" s="237"/>
      <c r="C1439" s="237"/>
      <c r="D1439" s="237">
        <f aca="true" t="shared" si="254" ref="D1439:D1445">+F1439+G1439+H1439+I1439+J1439+K1439+L1439+M1439+N1439+O1439+P1439+Q1439</f>
        <v>0</v>
      </c>
      <c r="E1439" s="237"/>
      <c r="F1439" s="247">
        <f>F1494+F1446+F1474+F1440+F1464+F1519</f>
        <v>0</v>
      </c>
      <c r="G1439" s="247">
        <f>G1494+G1446+G1474+G1440+G1464+G1519</f>
        <v>0</v>
      </c>
      <c r="H1439" s="247">
        <f aca="true" t="shared" si="255" ref="H1439:Q1439">H1494+H1446+H1474+H1440+H1464+H1519</f>
        <v>0</v>
      </c>
      <c r="I1439" s="247">
        <f t="shared" si="255"/>
        <v>0</v>
      </c>
      <c r="J1439" s="247">
        <f t="shared" si="255"/>
        <v>0</v>
      </c>
      <c r="K1439" s="247">
        <f t="shared" si="255"/>
        <v>0</v>
      </c>
      <c r="L1439" s="247">
        <f t="shared" si="255"/>
        <v>0</v>
      </c>
      <c r="M1439" s="247">
        <f t="shared" si="255"/>
        <v>0</v>
      </c>
      <c r="N1439" s="247">
        <f t="shared" si="255"/>
        <v>0</v>
      </c>
      <c r="O1439" s="247">
        <f t="shared" si="255"/>
        <v>0</v>
      </c>
      <c r="P1439" s="247">
        <f t="shared" si="255"/>
        <v>0</v>
      </c>
      <c r="Q1439" s="247">
        <f t="shared" si="255"/>
        <v>0</v>
      </c>
      <c r="R1439" s="279"/>
    </row>
    <row r="1440" spans="1:18" s="43" customFormat="1" ht="94.5" hidden="1">
      <c r="A1440" s="340" t="s">
        <v>436</v>
      </c>
      <c r="B1440" s="341" t="s">
        <v>498</v>
      </c>
      <c r="C1440" s="342"/>
      <c r="D1440" s="238">
        <f>+F1440+G1440+H1440+I1440+J1440+K1440+L1440+M1440+N1440+O1440+P1440+Q1440</f>
        <v>0</v>
      </c>
      <c r="E1440" s="240">
        <f aca="true" t="shared" si="256" ref="E1440:O1440">E1441</f>
        <v>0</v>
      </c>
      <c r="F1440" s="240">
        <f>F1441</f>
        <v>0</v>
      </c>
      <c r="G1440" s="240">
        <f t="shared" si="256"/>
        <v>0</v>
      </c>
      <c r="H1440" s="240">
        <f t="shared" si="256"/>
        <v>0</v>
      </c>
      <c r="I1440" s="240">
        <f t="shared" si="256"/>
        <v>0</v>
      </c>
      <c r="J1440" s="240">
        <f t="shared" si="256"/>
        <v>0</v>
      </c>
      <c r="K1440" s="240">
        <f t="shared" si="256"/>
        <v>0</v>
      </c>
      <c r="L1440" s="240">
        <f t="shared" si="256"/>
        <v>0</v>
      </c>
      <c r="M1440" s="240">
        <f t="shared" si="256"/>
        <v>0</v>
      </c>
      <c r="N1440" s="240">
        <f t="shared" si="256"/>
        <v>0</v>
      </c>
      <c r="O1440" s="240">
        <f t="shared" si="256"/>
        <v>0</v>
      </c>
      <c r="P1440" s="240">
        <f>P1441</f>
        <v>0</v>
      </c>
      <c r="Q1440" s="240">
        <f>Q1441</f>
        <v>0</v>
      </c>
      <c r="R1440" s="279"/>
    </row>
    <row r="1441" spans="1:18" s="43" customFormat="1" ht="47.25" hidden="1">
      <c r="A1441" s="239" t="s">
        <v>97</v>
      </c>
      <c r="B1441" s="248"/>
      <c r="C1441" s="248">
        <v>3110</v>
      </c>
      <c r="D1441" s="322">
        <f t="shared" si="254"/>
        <v>0</v>
      </c>
      <c r="E1441" s="248">
        <f>+E1443</f>
        <v>0</v>
      </c>
      <c r="F1441" s="248">
        <f>SUM(F1442:F1445)</f>
        <v>0</v>
      </c>
      <c r="G1441" s="248">
        <f aca="true" t="shared" si="257" ref="G1441:Q1441">SUM(G1442:G1445)</f>
        <v>0</v>
      </c>
      <c r="H1441" s="248">
        <f t="shared" si="257"/>
        <v>0</v>
      </c>
      <c r="I1441" s="248">
        <f t="shared" si="257"/>
        <v>0</v>
      </c>
      <c r="J1441" s="248">
        <f t="shared" si="257"/>
        <v>0</v>
      </c>
      <c r="K1441" s="248">
        <f t="shared" si="257"/>
        <v>0</v>
      </c>
      <c r="L1441" s="248">
        <f t="shared" si="257"/>
        <v>0</v>
      </c>
      <c r="M1441" s="248">
        <f t="shared" si="257"/>
        <v>0</v>
      </c>
      <c r="N1441" s="248">
        <f t="shared" si="257"/>
        <v>0</v>
      </c>
      <c r="O1441" s="248">
        <f t="shared" si="257"/>
        <v>0</v>
      </c>
      <c r="P1441" s="248">
        <f t="shared" si="257"/>
        <v>0</v>
      </c>
      <c r="Q1441" s="248">
        <f t="shared" si="257"/>
        <v>0</v>
      </c>
      <c r="R1441" s="279"/>
    </row>
    <row r="1442" spans="1:18" s="43" customFormat="1" ht="31.5" hidden="1">
      <c r="A1442" s="198" t="s">
        <v>519</v>
      </c>
      <c r="B1442" s="128"/>
      <c r="C1442" s="128"/>
      <c r="D1442" s="159">
        <f t="shared" si="254"/>
        <v>0</v>
      </c>
      <c r="E1442" s="128"/>
      <c r="F1442" s="196"/>
      <c r="G1442" s="196"/>
      <c r="H1442" s="196"/>
      <c r="I1442" s="196"/>
      <c r="J1442" s="196"/>
      <c r="K1442" s="196"/>
      <c r="L1442" s="196"/>
      <c r="M1442" s="196"/>
      <c r="N1442" s="196"/>
      <c r="O1442" s="196"/>
      <c r="P1442" s="196"/>
      <c r="Q1442" s="196"/>
      <c r="R1442" s="279"/>
    </row>
    <row r="1443" spans="1:18" s="43" customFormat="1" ht="26.25" customHeight="1" hidden="1">
      <c r="A1443" s="198" t="s">
        <v>383</v>
      </c>
      <c r="B1443" s="190"/>
      <c r="C1443" s="190"/>
      <c r="D1443" s="159">
        <f t="shared" si="254"/>
        <v>0</v>
      </c>
      <c r="E1443" s="190"/>
      <c r="F1443" s="197"/>
      <c r="G1443" s="197"/>
      <c r="H1443" s="196"/>
      <c r="I1443" s="197"/>
      <c r="J1443" s="197"/>
      <c r="K1443" s="197"/>
      <c r="L1443" s="197"/>
      <c r="M1443" s="196"/>
      <c r="N1443" s="197"/>
      <c r="O1443" s="197"/>
      <c r="P1443" s="197"/>
      <c r="Q1443" s="197"/>
      <c r="R1443" s="279"/>
    </row>
    <row r="1444" spans="1:18" s="43" customFormat="1" ht="47.25" hidden="1">
      <c r="A1444" s="198" t="s">
        <v>384</v>
      </c>
      <c r="B1444" s="190"/>
      <c r="C1444" s="190"/>
      <c r="D1444" s="159">
        <f t="shared" si="254"/>
        <v>0</v>
      </c>
      <c r="E1444" s="190"/>
      <c r="F1444" s="197"/>
      <c r="G1444" s="197"/>
      <c r="H1444" s="196"/>
      <c r="I1444" s="197"/>
      <c r="J1444" s="197"/>
      <c r="K1444" s="197"/>
      <c r="L1444" s="197"/>
      <c r="M1444" s="196"/>
      <c r="N1444" s="197"/>
      <c r="O1444" s="197"/>
      <c r="P1444" s="197"/>
      <c r="Q1444" s="197"/>
      <c r="R1444" s="279"/>
    </row>
    <row r="1445" spans="1:18" s="43" customFormat="1" ht="15.75" hidden="1">
      <c r="A1445" s="198" t="s">
        <v>383</v>
      </c>
      <c r="B1445" s="190"/>
      <c r="C1445" s="190"/>
      <c r="D1445" s="159">
        <f t="shared" si="254"/>
        <v>0</v>
      </c>
      <c r="E1445" s="190"/>
      <c r="F1445" s="197"/>
      <c r="G1445" s="197"/>
      <c r="H1445" s="196"/>
      <c r="I1445" s="197"/>
      <c r="J1445" s="197"/>
      <c r="K1445" s="197"/>
      <c r="L1445" s="197"/>
      <c r="M1445" s="196"/>
      <c r="N1445" s="197"/>
      <c r="O1445" s="197"/>
      <c r="P1445" s="197"/>
      <c r="Q1445" s="197"/>
      <c r="R1445" s="279"/>
    </row>
    <row r="1446" spans="1:18" s="43" customFormat="1" ht="15.75" hidden="1">
      <c r="A1446" s="235" t="s">
        <v>77</v>
      </c>
      <c r="B1446" s="238">
        <v>4060</v>
      </c>
      <c r="C1446" s="342"/>
      <c r="D1446" s="240">
        <f t="shared" si="252"/>
        <v>0</v>
      </c>
      <c r="E1446" s="240">
        <f>+E1447+E1485</f>
        <v>0</v>
      </c>
      <c r="F1446" s="240">
        <f>+F1447+F1462</f>
        <v>0</v>
      </c>
      <c r="G1446" s="240">
        <f aca="true" t="shared" si="258" ref="G1446:Q1446">+G1447+G1462</f>
        <v>0</v>
      </c>
      <c r="H1446" s="240">
        <f t="shared" si="258"/>
        <v>0</v>
      </c>
      <c r="I1446" s="240">
        <f t="shared" si="258"/>
        <v>0</v>
      </c>
      <c r="J1446" s="240">
        <f t="shared" si="258"/>
        <v>0</v>
      </c>
      <c r="K1446" s="240">
        <f t="shared" si="258"/>
        <v>0</v>
      </c>
      <c r="L1446" s="240">
        <f t="shared" si="258"/>
        <v>0</v>
      </c>
      <c r="M1446" s="240">
        <f t="shared" si="258"/>
        <v>0</v>
      </c>
      <c r="N1446" s="240">
        <f t="shared" si="258"/>
        <v>0</v>
      </c>
      <c r="O1446" s="240">
        <f t="shared" si="258"/>
        <v>0</v>
      </c>
      <c r="P1446" s="240">
        <f t="shared" si="258"/>
        <v>0</v>
      </c>
      <c r="Q1446" s="240">
        <f t="shared" si="258"/>
        <v>0</v>
      </c>
      <c r="R1446" s="279"/>
    </row>
    <row r="1447" spans="1:18" s="43" customFormat="1" ht="47.25" hidden="1">
      <c r="A1447" s="239" t="s">
        <v>97</v>
      </c>
      <c r="B1447" s="248"/>
      <c r="C1447" s="248">
        <v>3110</v>
      </c>
      <c r="D1447" s="248">
        <f t="shared" si="252"/>
        <v>0</v>
      </c>
      <c r="E1447" s="248">
        <f>+E1460+E1461</f>
        <v>0</v>
      </c>
      <c r="F1447" s="248">
        <f>SUM(F1448:F1461)</f>
        <v>0</v>
      </c>
      <c r="G1447" s="248">
        <f aca="true" t="shared" si="259" ref="G1447:M1447">SUM(G1448:G1461)</f>
        <v>0</v>
      </c>
      <c r="H1447" s="248">
        <f t="shared" si="259"/>
        <v>0</v>
      </c>
      <c r="I1447" s="248">
        <f t="shared" si="259"/>
        <v>0</v>
      </c>
      <c r="J1447" s="248">
        <f t="shared" si="259"/>
        <v>0</v>
      </c>
      <c r="K1447" s="248">
        <f t="shared" si="259"/>
        <v>0</v>
      </c>
      <c r="L1447" s="248">
        <f t="shared" si="259"/>
        <v>0</v>
      </c>
      <c r="M1447" s="248">
        <f t="shared" si="259"/>
        <v>0</v>
      </c>
      <c r="N1447" s="248">
        <f>SUM(N1448:N1461)</f>
        <v>0</v>
      </c>
      <c r="O1447" s="248">
        <f>SUM(O1448:O1461)</f>
        <v>0</v>
      </c>
      <c r="P1447" s="248">
        <f>SUM(P1448:P1461)</f>
        <v>0</v>
      </c>
      <c r="Q1447" s="248">
        <f>SUM(Q1448:Q1461)</f>
        <v>0</v>
      </c>
      <c r="R1447" s="279"/>
    </row>
    <row r="1448" spans="1:18" s="43" customFormat="1" ht="31.5" hidden="1">
      <c r="A1448" s="233" t="s">
        <v>431</v>
      </c>
      <c r="B1448" s="128"/>
      <c r="C1448" s="128"/>
      <c r="D1448" s="128">
        <f t="shared" si="252"/>
        <v>0</v>
      </c>
      <c r="E1448" s="128"/>
      <c r="F1448" s="196"/>
      <c r="G1448" s="196"/>
      <c r="H1448" s="196"/>
      <c r="I1448" s="196"/>
      <c r="J1448" s="196"/>
      <c r="K1448" s="196"/>
      <c r="L1448" s="196"/>
      <c r="M1448" s="196"/>
      <c r="N1448" s="196"/>
      <c r="O1448" s="196"/>
      <c r="P1448" s="196"/>
      <c r="Q1448" s="196"/>
      <c r="R1448" s="279"/>
    </row>
    <row r="1449" spans="1:18" s="43" customFormat="1" ht="31.5" hidden="1">
      <c r="A1449" s="233" t="s">
        <v>520</v>
      </c>
      <c r="B1449" s="128"/>
      <c r="C1449" s="128"/>
      <c r="D1449" s="128">
        <f t="shared" si="252"/>
        <v>0</v>
      </c>
      <c r="E1449" s="128"/>
      <c r="F1449" s="196"/>
      <c r="G1449" s="196"/>
      <c r="H1449" s="196"/>
      <c r="I1449" s="196"/>
      <c r="J1449" s="196"/>
      <c r="K1449" s="196"/>
      <c r="L1449" s="196"/>
      <c r="M1449" s="196"/>
      <c r="N1449" s="196"/>
      <c r="O1449" s="196"/>
      <c r="P1449" s="196"/>
      <c r="Q1449" s="196"/>
      <c r="R1449" s="279"/>
    </row>
    <row r="1450" spans="1:18" s="43" customFormat="1" ht="31.5" hidden="1">
      <c r="A1450" s="233" t="s">
        <v>521</v>
      </c>
      <c r="B1450" s="128"/>
      <c r="C1450" s="128"/>
      <c r="D1450" s="128">
        <f t="shared" si="252"/>
        <v>0</v>
      </c>
      <c r="E1450" s="128"/>
      <c r="F1450" s="196"/>
      <c r="G1450" s="196"/>
      <c r="H1450" s="196"/>
      <c r="I1450" s="196"/>
      <c r="J1450" s="196"/>
      <c r="K1450" s="196"/>
      <c r="L1450" s="196"/>
      <c r="M1450" s="196"/>
      <c r="N1450" s="196"/>
      <c r="O1450" s="196"/>
      <c r="P1450" s="196"/>
      <c r="Q1450" s="196"/>
      <c r="R1450" s="279"/>
    </row>
    <row r="1451" spans="1:18" s="43" customFormat="1" ht="47.25" hidden="1">
      <c r="A1451" s="233" t="s">
        <v>522</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198" t="s">
        <v>524</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198" t="s">
        <v>525</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15.75" hidden="1">
      <c r="A1454" s="89"/>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15.75" hidden="1">
      <c r="A1455" s="89"/>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15.75" hidden="1">
      <c r="A1456" s="89"/>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126"/>
      <c r="B1460" s="190"/>
      <c r="C1460" s="190"/>
      <c r="D1460" s="159">
        <f t="shared" si="252"/>
        <v>0</v>
      </c>
      <c r="E1460" s="190"/>
      <c r="F1460" s="197"/>
      <c r="G1460" s="196"/>
      <c r="H1460" s="176"/>
      <c r="I1460" s="197"/>
      <c r="J1460" s="197"/>
      <c r="K1460" s="197"/>
      <c r="L1460" s="197"/>
      <c r="M1460" s="197"/>
      <c r="N1460" s="197"/>
      <c r="O1460" s="197"/>
      <c r="P1460" s="197"/>
      <c r="Q1460" s="197"/>
      <c r="R1460" s="279"/>
    </row>
    <row r="1461" spans="1:18" s="43" customFormat="1" ht="15.75" hidden="1">
      <c r="A1461" s="126"/>
      <c r="B1461" s="190"/>
      <c r="C1461" s="190"/>
      <c r="D1461" s="159">
        <f t="shared" si="252"/>
        <v>0</v>
      </c>
      <c r="E1461" s="190"/>
      <c r="F1461" s="197"/>
      <c r="G1461" s="196"/>
      <c r="H1461" s="196"/>
      <c r="I1461" s="197"/>
      <c r="J1461" s="197"/>
      <c r="K1461" s="197"/>
      <c r="L1461" s="197"/>
      <c r="M1461" s="197"/>
      <c r="N1461" s="197"/>
      <c r="O1461" s="197"/>
      <c r="P1461" s="197"/>
      <c r="Q1461" s="197"/>
      <c r="R1461" s="279"/>
    </row>
    <row r="1462" spans="1:18" s="43" customFormat="1" ht="31.5" hidden="1">
      <c r="A1462" s="89" t="s">
        <v>95</v>
      </c>
      <c r="B1462" s="128"/>
      <c r="C1462" s="128">
        <v>3132</v>
      </c>
      <c r="D1462" s="128">
        <f>+D1463</f>
        <v>0</v>
      </c>
      <c r="E1462" s="128">
        <f aca="true" t="shared" si="260" ref="E1462:Q1462">+E1463</f>
        <v>0</v>
      </c>
      <c r="F1462" s="128">
        <f t="shared" si="260"/>
        <v>0</v>
      </c>
      <c r="G1462" s="128">
        <f t="shared" si="260"/>
        <v>0</v>
      </c>
      <c r="H1462" s="128">
        <f t="shared" si="260"/>
        <v>0</v>
      </c>
      <c r="I1462" s="128">
        <f t="shared" si="260"/>
        <v>0</v>
      </c>
      <c r="J1462" s="128">
        <f t="shared" si="260"/>
        <v>0</v>
      </c>
      <c r="K1462" s="128">
        <f t="shared" si="260"/>
        <v>0</v>
      </c>
      <c r="L1462" s="128">
        <f t="shared" si="260"/>
        <v>0</v>
      </c>
      <c r="M1462" s="128">
        <f t="shared" si="260"/>
        <v>0</v>
      </c>
      <c r="N1462" s="128">
        <f t="shared" si="260"/>
        <v>0</v>
      </c>
      <c r="O1462" s="128">
        <f t="shared" si="260"/>
        <v>0</v>
      </c>
      <c r="P1462" s="128">
        <f t="shared" si="260"/>
        <v>0</v>
      </c>
      <c r="Q1462" s="128">
        <f t="shared" si="260"/>
        <v>0</v>
      </c>
      <c r="R1462" s="279"/>
    </row>
    <row r="1463" spans="1:18" s="43" customFormat="1" ht="47.25" hidden="1">
      <c r="A1463" s="100" t="s">
        <v>302</v>
      </c>
      <c r="B1463" s="190"/>
      <c r="C1463" s="190"/>
      <c r="D1463" s="159">
        <f>+F1463+G1463+H1463+I1463+J1463+K1463+L1463+M1463+N1463+O1463+P1463+Q1463</f>
        <v>0</v>
      </c>
      <c r="E1463" s="190"/>
      <c r="F1463" s="197"/>
      <c r="G1463" s="196"/>
      <c r="H1463" s="176"/>
      <c r="I1463" s="197"/>
      <c r="J1463" s="197"/>
      <c r="K1463" s="197"/>
      <c r="L1463" s="197"/>
      <c r="M1463" s="197"/>
      <c r="N1463" s="197"/>
      <c r="O1463" s="197"/>
      <c r="P1463" s="197"/>
      <c r="Q1463" s="197"/>
      <c r="R1463" s="279"/>
    </row>
    <row r="1464" spans="1:18" s="43" customFormat="1" ht="15.75" hidden="1">
      <c r="A1464" s="343" t="s">
        <v>303</v>
      </c>
      <c r="B1464" s="238">
        <v>4070</v>
      </c>
      <c r="C1464" s="342"/>
      <c r="D1464" s="240">
        <f>+F1464+G1464+H1464+I1464+J1464+K1464+L1464+M1464+N1464+O1464+P1464+Q1464</f>
        <v>0</v>
      </c>
      <c r="E1464" s="240">
        <f aca="true" t="shared" si="261" ref="E1464:Q1464">+E1465</f>
        <v>0</v>
      </c>
      <c r="F1464" s="240">
        <f t="shared" si="261"/>
        <v>0</v>
      </c>
      <c r="G1464" s="240">
        <f t="shared" si="261"/>
        <v>0</v>
      </c>
      <c r="H1464" s="240">
        <f t="shared" si="261"/>
        <v>0</v>
      </c>
      <c r="I1464" s="240">
        <f t="shared" si="261"/>
        <v>0</v>
      </c>
      <c r="J1464" s="240">
        <f t="shared" si="261"/>
        <v>0</v>
      </c>
      <c r="K1464" s="240">
        <f t="shared" si="261"/>
        <v>0</v>
      </c>
      <c r="L1464" s="240">
        <f t="shared" si="261"/>
        <v>0</v>
      </c>
      <c r="M1464" s="240">
        <f t="shared" si="261"/>
        <v>0</v>
      </c>
      <c r="N1464" s="240">
        <f t="shared" si="261"/>
        <v>0</v>
      </c>
      <c r="O1464" s="240">
        <f t="shared" si="261"/>
        <v>0</v>
      </c>
      <c r="P1464" s="240">
        <f t="shared" si="261"/>
        <v>0</v>
      </c>
      <c r="Q1464" s="240">
        <f t="shared" si="261"/>
        <v>0</v>
      </c>
      <c r="R1464" s="279"/>
    </row>
    <row r="1465" spans="1:18" s="43" customFormat="1" ht="47.25" hidden="1">
      <c r="A1465" s="239" t="s">
        <v>97</v>
      </c>
      <c r="B1465" s="248"/>
      <c r="C1465" s="248">
        <v>3110</v>
      </c>
      <c r="D1465" s="248">
        <f>+F1465+G1465+H1465+I1465+J1465+K1465+L1465+M1465+N1465+O1465+P1465+Q1465</f>
        <v>0</v>
      </c>
      <c r="E1465" s="248">
        <f>+E1472+E1473</f>
        <v>0</v>
      </c>
      <c r="F1465" s="248">
        <f>SUM(F1466:F1473)</f>
        <v>0</v>
      </c>
      <c r="G1465" s="248">
        <f aca="true" t="shared" si="262" ref="G1465:Q1465">SUM(G1466:G1473)</f>
        <v>0</v>
      </c>
      <c r="H1465" s="248">
        <f t="shared" si="262"/>
        <v>0</v>
      </c>
      <c r="I1465" s="248">
        <f t="shared" si="262"/>
        <v>0</v>
      </c>
      <c r="J1465" s="248">
        <f t="shared" si="262"/>
        <v>0</v>
      </c>
      <c r="K1465" s="248">
        <f t="shared" si="262"/>
        <v>0</v>
      </c>
      <c r="L1465" s="248">
        <f t="shared" si="262"/>
        <v>0</v>
      </c>
      <c r="M1465" s="248">
        <f t="shared" si="262"/>
        <v>0</v>
      </c>
      <c r="N1465" s="248">
        <f t="shared" si="262"/>
        <v>0</v>
      </c>
      <c r="O1465" s="248">
        <f t="shared" si="262"/>
        <v>0</v>
      </c>
      <c r="P1465" s="248">
        <f t="shared" si="262"/>
        <v>0</v>
      </c>
      <c r="Q1465" s="248">
        <f t="shared" si="262"/>
        <v>0</v>
      </c>
      <c r="R1465" s="279"/>
    </row>
    <row r="1466" spans="1:18" s="43" customFormat="1" ht="31.5" hidden="1">
      <c r="A1466" s="233" t="s">
        <v>523</v>
      </c>
      <c r="B1466" s="128"/>
      <c r="C1466" s="128"/>
      <c r="D1466" s="128">
        <f>+F1466+G1466+H1466+I1466+J1466+L1466+K1466+M1466+N1466+O1466+P1466+Q1466</f>
        <v>0</v>
      </c>
      <c r="E1466" s="128"/>
      <c r="F1466" s="196"/>
      <c r="G1466" s="196"/>
      <c r="H1466" s="196"/>
      <c r="I1466" s="196"/>
      <c r="J1466" s="196"/>
      <c r="K1466" s="196"/>
      <c r="L1466" s="196"/>
      <c r="M1466" s="196"/>
      <c r="N1466" s="196"/>
      <c r="O1466" s="196"/>
      <c r="P1466" s="196"/>
      <c r="Q1466" s="196"/>
      <c r="R1466" s="279"/>
    </row>
    <row r="1467" spans="1:18" s="43" customFormat="1" ht="15.75" hidden="1">
      <c r="A1467" s="89"/>
      <c r="B1467" s="128"/>
      <c r="C1467" s="128"/>
      <c r="D1467" s="128">
        <f aca="true" t="shared" si="263" ref="D1467:D1473">+F1467+G1467+H1467+I1467+J1467+L1467+K1467+M1467+N1467+O1467+P1467+Q1467</f>
        <v>0</v>
      </c>
      <c r="E1467" s="128"/>
      <c r="F1467" s="196"/>
      <c r="G1467" s="196"/>
      <c r="H1467" s="196"/>
      <c r="I1467" s="196"/>
      <c r="J1467" s="196"/>
      <c r="K1467" s="196"/>
      <c r="L1467" s="196"/>
      <c r="M1467" s="196"/>
      <c r="N1467" s="196"/>
      <c r="O1467" s="196"/>
      <c r="P1467" s="196"/>
      <c r="Q1467" s="196"/>
      <c r="R1467" s="279"/>
    </row>
    <row r="1468" spans="1:18" s="43" customFormat="1" ht="15.75" hidden="1">
      <c r="A1468" s="89"/>
      <c r="B1468" s="128"/>
      <c r="C1468" s="128"/>
      <c r="D1468" s="128">
        <f t="shared" si="263"/>
        <v>0</v>
      </c>
      <c r="E1468" s="128"/>
      <c r="F1468" s="196"/>
      <c r="G1468" s="196"/>
      <c r="H1468" s="196"/>
      <c r="I1468" s="196"/>
      <c r="J1468" s="196"/>
      <c r="K1468" s="196"/>
      <c r="L1468" s="196"/>
      <c r="M1468" s="196"/>
      <c r="N1468" s="196"/>
      <c r="O1468" s="196"/>
      <c r="P1468" s="196"/>
      <c r="Q1468" s="196"/>
      <c r="R1468" s="279"/>
    </row>
    <row r="1469" spans="1:18" s="43" customFormat="1" ht="15.75" hidden="1">
      <c r="A1469" s="89"/>
      <c r="B1469" s="128"/>
      <c r="C1469" s="128"/>
      <c r="D1469" s="128">
        <f t="shared" si="263"/>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t="shared" si="263"/>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100"/>
      <c r="B1472" s="190"/>
      <c r="C1472" s="190"/>
      <c r="D1472" s="128">
        <f t="shared" si="263"/>
        <v>0</v>
      </c>
      <c r="E1472" s="190"/>
      <c r="F1472" s="197"/>
      <c r="G1472" s="196"/>
      <c r="H1472" s="176"/>
      <c r="I1472" s="197"/>
      <c r="J1472" s="197"/>
      <c r="K1472" s="197"/>
      <c r="L1472" s="197"/>
      <c r="M1472" s="197"/>
      <c r="N1472" s="197"/>
      <c r="O1472" s="197"/>
      <c r="P1472" s="197"/>
      <c r="Q1472" s="197"/>
      <c r="R1472" s="279"/>
    </row>
    <row r="1473" spans="1:18" s="43" customFormat="1" ht="15.75" hidden="1">
      <c r="A1473" s="100"/>
      <c r="B1473" s="190"/>
      <c r="C1473" s="190"/>
      <c r="D1473" s="128">
        <f t="shared" si="263"/>
        <v>0</v>
      </c>
      <c r="E1473" s="190"/>
      <c r="F1473" s="197"/>
      <c r="G1473" s="196"/>
      <c r="H1473" s="176"/>
      <c r="I1473" s="197"/>
      <c r="J1473" s="197"/>
      <c r="K1473" s="197"/>
      <c r="L1473" s="197"/>
      <c r="M1473" s="197"/>
      <c r="N1473" s="197"/>
      <c r="O1473" s="197"/>
      <c r="P1473" s="197"/>
      <c r="Q1473" s="197"/>
      <c r="R1473" s="279"/>
    </row>
    <row r="1474" spans="1:18" s="43" customFormat="1" ht="31.5" hidden="1">
      <c r="A1474" s="235" t="s">
        <v>170</v>
      </c>
      <c r="B1474" s="238">
        <v>4100</v>
      </c>
      <c r="C1474" s="342"/>
      <c r="D1474" s="240">
        <f t="shared" si="252"/>
        <v>0</v>
      </c>
      <c r="E1474" s="240">
        <f>+E1475</f>
        <v>0</v>
      </c>
      <c r="F1474" s="240">
        <f>+F1475+F1485</f>
        <v>0</v>
      </c>
      <c r="G1474" s="240">
        <f aca="true" t="shared" si="264" ref="G1474:Q1474">+G1475+G1485</f>
        <v>0</v>
      </c>
      <c r="H1474" s="240">
        <f t="shared" si="264"/>
        <v>0</v>
      </c>
      <c r="I1474" s="240">
        <f t="shared" si="264"/>
        <v>0</v>
      </c>
      <c r="J1474" s="240">
        <f t="shared" si="264"/>
        <v>0</v>
      </c>
      <c r="K1474" s="240">
        <f t="shared" si="264"/>
        <v>0</v>
      </c>
      <c r="L1474" s="240">
        <f t="shared" si="264"/>
        <v>0</v>
      </c>
      <c r="M1474" s="240">
        <f t="shared" si="264"/>
        <v>0</v>
      </c>
      <c r="N1474" s="240">
        <f t="shared" si="264"/>
        <v>0</v>
      </c>
      <c r="O1474" s="240">
        <f t="shared" si="264"/>
        <v>0</v>
      </c>
      <c r="P1474" s="240">
        <f t="shared" si="264"/>
        <v>0</v>
      </c>
      <c r="Q1474" s="240">
        <f t="shared" si="264"/>
        <v>0</v>
      </c>
      <c r="R1474" s="279"/>
    </row>
    <row r="1475" spans="1:18" s="43" customFormat="1" ht="47.25" hidden="1">
      <c r="A1475" s="239" t="s">
        <v>97</v>
      </c>
      <c r="B1475" s="248"/>
      <c r="C1475" s="248">
        <v>3110</v>
      </c>
      <c r="D1475" s="248">
        <f t="shared" si="252"/>
        <v>0</v>
      </c>
      <c r="E1475" s="248">
        <f>+E1482+E1484</f>
        <v>0</v>
      </c>
      <c r="F1475" s="248">
        <f>SUM(F1476:F1484)</f>
        <v>0</v>
      </c>
      <c r="G1475" s="248">
        <f aca="true" t="shared" si="265" ref="G1475:Q1475">SUM(G1476:G1484)</f>
        <v>0</v>
      </c>
      <c r="H1475" s="248">
        <f t="shared" si="265"/>
        <v>0</v>
      </c>
      <c r="I1475" s="248">
        <f t="shared" si="265"/>
        <v>0</v>
      </c>
      <c r="J1475" s="248">
        <f t="shared" si="265"/>
        <v>0</v>
      </c>
      <c r="K1475" s="248">
        <f t="shared" si="265"/>
        <v>0</v>
      </c>
      <c r="L1475" s="248">
        <f t="shared" si="265"/>
        <v>0</v>
      </c>
      <c r="M1475" s="248">
        <f t="shared" si="265"/>
        <v>0</v>
      </c>
      <c r="N1475" s="248">
        <f t="shared" si="265"/>
        <v>0</v>
      </c>
      <c r="O1475" s="248">
        <f t="shared" si="265"/>
        <v>0</v>
      </c>
      <c r="P1475" s="248">
        <f t="shared" si="265"/>
        <v>0</v>
      </c>
      <c r="Q1475" s="248">
        <f t="shared" si="265"/>
        <v>0</v>
      </c>
      <c r="R1475" s="279"/>
    </row>
    <row r="1476" spans="1:18" s="43" customFormat="1" ht="31.5" hidden="1">
      <c r="A1476" s="198" t="s">
        <v>534</v>
      </c>
      <c r="B1476" s="128"/>
      <c r="C1476" s="128"/>
      <c r="D1476" s="128">
        <f>+F1476+G1476+H1476+I1476+J1476+K1476+L1476+M1476+N1476+O1476+P1476+Q1476</f>
        <v>0</v>
      </c>
      <c r="E1476" s="128"/>
      <c r="F1476" s="196"/>
      <c r="G1476" s="128"/>
      <c r="H1476" s="196"/>
      <c r="I1476" s="196"/>
      <c r="J1476" s="196"/>
      <c r="K1476" s="196"/>
      <c r="L1476" s="196"/>
      <c r="M1476" s="196"/>
      <c r="N1476" s="196"/>
      <c r="O1476" s="196"/>
      <c r="P1476" s="196"/>
      <c r="Q1476" s="196"/>
      <c r="R1476" s="279"/>
    </row>
    <row r="1477" spans="1:18" s="43" customFormat="1" ht="15.75" hidden="1">
      <c r="A1477" s="198" t="s">
        <v>517</v>
      </c>
      <c r="B1477" s="128"/>
      <c r="C1477" s="128"/>
      <c r="D1477" s="128">
        <f t="shared" si="252"/>
        <v>0</v>
      </c>
      <c r="E1477" s="128"/>
      <c r="F1477" s="196"/>
      <c r="G1477" s="128"/>
      <c r="H1477" s="196"/>
      <c r="I1477" s="196"/>
      <c r="J1477" s="196"/>
      <c r="K1477" s="196"/>
      <c r="L1477" s="196"/>
      <c r="M1477" s="196"/>
      <c r="N1477" s="196"/>
      <c r="O1477" s="196"/>
      <c r="P1477" s="196"/>
      <c r="Q1477" s="196"/>
      <c r="R1477" s="279"/>
    </row>
    <row r="1478" spans="1:18" s="43" customFormat="1" ht="15.75" hidden="1">
      <c r="A1478" s="198" t="s">
        <v>343</v>
      </c>
      <c r="B1478" s="128"/>
      <c r="C1478" s="128"/>
      <c r="D1478" s="128">
        <f t="shared" si="252"/>
        <v>0</v>
      </c>
      <c r="E1478" s="128"/>
      <c r="F1478" s="196"/>
      <c r="G1478" s="128"/>
      <c r="H1478" s="196"/>
      <c r="I1478" s="196"/>
      <c r="J1478" s="196"/>
      <c r="K1478" s="196"/>
      <c r="L1478" s="196"/>
      <c r="M1478" s="196"/>
      <c r="N1478" s="196"/>
      <c r="O1478" s="196"/>
      <c r="P1478" s="196"/>
      <c r="Q1478" s="196"/>
      <c r="R1478" s="279"/>
    </row>
    <row r="1479" spans="1:19" s="43" customFormat="1" ht="22.5" hidden="1">
      <c r="A1479" s="198" t="s">
        <v>684</v>
      </c>
      <c r="B1479" s="128"/>
      <c r="C1479" s="128"/>
      <c r="D1479" s="128">
        <f t="shared" si="252"/>
        <v>0</v>
      </c>
      <c r="E1479" s="128"/>
      <c r="F1479" s="196"/>
      <c r="G1479" s="128"/>
      <c r="H1479" s="196"/>
      <c r="I1479" s="196"/>
      <c r="J1479" s="196"/>
      <c r="K1479" s="196"/>
      <c r="L1479" s="196"/>
      <c r="M1479" s="196"/>
      <c r="N1479" s="196"/>
      <c r="O1479" s="196"/>
      <c r="P1479" s="196"/>
      <c r="Q1479" s="196"/>
      <c r="R1479" s="366"/>
      <c r="S1479" s="279"/>
    </row>
    <row r="1480" spans="1:18" s="43" customFormat="1" ht="15.75" hidden="1">
      <c r="A1480" s="198" t="s">
        <v>535</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35.25" customHeight="1" hidden="1">
      <c r="A1481" s="198" t="s">
        <v>534</v>
      </c>
      <c r="B1481" s="128"/>
      <c r="C1481" s="128"/>
      <c r="D1481" s="128">
        <f t="shared" si="252"/>
        <v>0</v>
      </c>
      <c r="E1481" s="128"/>
      <c r="F1481" s="196"/>
      <c r="G1481" s="128"/>
      <c r="H1481" s="196"/>
      <c r="I1481" s="196"/>
      <c r="J1481" s="196"/>
      <c r="K1481" s="196"/>
      <c r="L1481" s="196"/>
      <c r="M1481" s="196"/>
      <c r="N1481" s="196"/>
      <c r="O1481" s="196"/>
      <c r="P1481" s="196"/>
      <c r="Q1481" s="196"/>
      <c r="R1481" s="279"/>
    </row>
    <row r="1482" spans="1:18" s="43" customFormat="1" ht="47.25" hidden="1">
      <c r="A1482" s="198" t="s">
        <v>536</v>
      </c>
      <c r="B1482" s="190"/>
      <c r="C1482" s="190"/>
      <c r="D1482" s="159">
        <f t="shared" si="252"/>
        <v>0</v>
      </c>
      <c r="E1482" s="190"/>
      <c r="F1482" s="197"/>
      <c r="G1482" s="128"/>
      <c r="H1482" s="176"/>
      <c r="I1482" s="197"/>
      <c r="J1482" s="197"/>
      <c r="K1482" s="197"/>
      <c r="L1482" s="197"/>
      <c r="M1482" s="197"/>
      <c r="N1482" s="197"/>
      <c r="O1482" s="197"/>
      <c r="P1482" s="197"/>
      <c r="Q1482" s="197"/>
      <c r="R1482" s="279"/>
    </row>
    <row r="1483" spans="1:18" s="43" customFormat="1" ht="15.75" hidden="1">
      <c r="A1483" s="198"/>
      <c r="B1483" s="190"/>
      <c r="C1483" s="190"/>
      <c r="D1483" s="159">
        <f t="shared" si="252"/>
        <v>0</v>
      </c>
      <c r="E1483" s="190"/>
      <c r="F1483" s="197"/>
      <c r="G1483" s="323"/>
      <c r="H1483" s="176"/>
      <c r="I1483" s="197"/>
      <c r="J1483" s="197"/>
      <c r="K1483" s="197"/>
      <c r="L1483" s="197"/>
      <c r="M1483" s="197"/>
      <c r="N1483" s="197"/>
      <c r="O1483" s="197"/>
      <c r="P1483" s="197"/>
      <c r="Q1483" s="197"/>
      <c r="R1483" s="279"/>
    </row>
    <row r="1484" spans="1:18" s="43" customFormat="1" ht="33.75" customHeight="1" hidden="1">
      <c r="A1484" s="198"/>
      <c r="B1484" s="190"/>
      <c r="C1484" s="190"/>
      <c r="D1484" s="159">
        <f t="shared" si="252"/>
        <v>0</v>
      </c>
      <c r="E1484" s="190"/>
      <c r="F1484" s="197"/>
      <c r="G1484" s="323"/>
      <c r="H1484" s="196"/>
      <c r="I1484" s="197"/>
      <c r="J1484" s="197"/>
      <c r="K1484" s="197"/>
      <c r="L1484" s="197"/>
      <c r="M1484" s="197"/>
      <c r="N1484" s="197"/>
      <c r="O1484" s="197"/>
      <c r="P1484" s="197"/>
      <c r="Q1484" s="197"/>
      <c r="R1484" s="279"/>
    </row>
    <row r="1485" spans="1:18" s="43" customFormat="1" ht="33.75" customHeight="1" hidden="1">
      <c r="A1485" s="89" t="s">
        <v>95</v>
      </c>
      <c r="B1485" s="128"/>
      <c r="C1485" s="128">
        <v>3132</v>
      </c>
      <c r="D1485" s="128">
        <f>+F1485+G1485+H1485+I1485+J1485+K1485+L1485+M1485+N1485+O1485+P1485+Q1485</f>
        <v>0</v>
      </c>
      <c r="E1485" s="128">
        <f>+E1493</f>
        <v>0</v>
      </c>
      <c r="F1485" s="128">
        <f>SUM(F1486:F1493)</f>
        <v>0</v>
      </c>
      <c r="G1485" s="128">
        <f aca="true" t="shared" si="266" ref="G1485:Q1485">SUM(G1486:G1493)</f>
        <v>0</v>
      </c>
      <c r="H1485" s="128">
        <f t="shared" si="266"/>
        <v>0</v>
      </c>
      <c r="I1485" s="128">
        <f t="shared" si="266"/>
        <v>0</v>
      </c>
      <c r="J1485" s="128">
        <f t="shared" si="266"/>
        <v>0</v>
      </c>
      <c r="K1485" s="128">
        <f t="shared" si="266"/>
        <v>0</v>
      </c>
      <c r="L1485" s="128">
        <f t="shared" si="266"/>
        <v>0</v>
      </c>
      <c r="M1485" s="128">
        <f t="shared" si="266"/>
        <v>0</v>
      </c>
      <c r="N1485" s="128">
        <f t="shared" si="266"/>
        <v>0</v>
      </c>
      <c r="O1485" s="128">
        <f t="shared" si="266"/>
        <v>0</v>
      </c>
      <c r="P1485" s="128">
        <f t="shared" si="266"/>
        <v>0</v>
      </c>
      <c r="Q1485" s="128">
        <f t="shared" si="266"/>
        <v>0</v>
      </c>
      <c r="R1485" s="279"/>
    </row>
    <row r="1486" spans="1:18" s="43" customFormat="1" ht="74.25" customHeight="1" hidden="1">
      <c r="A1486" s="198" t="s">
        <v>385</v>
      </c>
      <c r="B1486" s="128"/>
      <c r="C1486" s="128"/>
      <c r="D1486" s="159">
        <f>+F1486+G1486+H1486+I1486+J1486+K1486+L1486+M1486+N1486+O1486+Q1486+P1486</f>
        <v>0</v>
      </c>
      <c r="E1486" s="159"/>
      <c r="F1486" s="176"/>
      <c r="G1486" s="176"/>
      <c r="H1486" s="176"/>
      <c r="I1486" s="176"/>
      <c r="J1486" s="176"/>
      <c r="K1486" s="176"/>
      <c r="L1486" s="176"/>
      <c r="M1486" s="176"/>
      <c r="N1486" s="176"/>
      <c r="O1486" s="176"/>
      <c r="P1486" s="176"/>
      <c r="Q1486" s="176"/>
      <c r="R1486" s="279"/>
    </row>
    <row r="1487" spans="1:18" s="43" customFormat="1" ht="69" customHeight="1" hidden="1">
      <c r="A1487" s="100" t="s">
        <v>305</v>
      </c>
      <c r="B1487" s="128"/>
      <c r="C1487" s="128"/>
      <c r="D1487" s="159">
        <f aca="true" t="shared" si="267" ref="D1487:D1492">+F1487+G1487+H1487+I1487+J1487+K1487+L1487+M1487+N1487+O1487+Q1487+P1487</f>
        <v>0</v>
      </c>
      <c r="E1487" s="159"/>
      <c r="F1487" s="176"/>
      <c r="G1487" s="176"/>
      <c r="H1487" s="176"/>
      <c r="I1487" s="176"/>
      <c r="J1487" s="176"/>
      <c r="K1487" s="176"/>
      <c r="L1487" s="176"/>
      <c r="M1487" s="176"/>
      <c r="N1487" s="176"/>
      <c r="O1487" s="176"/>
      <c r="P1487" s="176"/>
      <c r="Q1487" s="176"/>
      <c r="R1487" s="279"/>
    </row>
    <row r="1488" spans="1:18" s="43" customFormat="1" ht="63" hidden="1">
      <c r="A1488" s="100" t="s">
        <v>412</v>
      </c>
      <c r="B1488" s="128"/>
      <c r="C1488" s="128"/>
      <c r="D1488" s="159">
        <f t="shared" si="267"/>
        <v>0</v>
      </c>
      <c r="E1488" s="159"/>
      <c r="F1488" s="176"/>
      <c r="G1488" s="176"/>
      <c r="H1488" s="176"/>
      <c r="I1488" s="176"/>
      <c r="J1488" s="176"/>
      <c r="K1488" s="176"/>
      <c r="L1488" s="176"/>
      <c r="M1488" s="176"/>
      <c r="N1488" s="176"/>
      <c r="O1488" s="176"/>
      <c r="P1488" s="176"/>
      <c r="Q1488" s="176"/>
      <c r="R1488" s="279"/>
    </row>
    <row r="1489" spans="1:18" s="43" customFormat="1" ht="63" hidden="1">
      <c r="A1489" s="198" t="s">
        <v>391</v>
      </c>
      <c r="B1489" s="128"/>
      <c r="C1489" s="128"/>
      <c r="D1489" s="159">
        <f t="shared" si="267"/>
        <v>0</v>
      </c>
      <c r="E1489" s="159"/>
      <c r="F1489" s="176"/>
      <c r="G1489" s="176"/>
      <c r="H1489" s="176"/>
      <c r="I1489" s="176"/>
      <c r="J1489" s="176"/>
      <c r="K1489" s="176"/>
      <c r="L1489" s="176"/>
      <c r="M1489" s="176"/>
      <c r="N1489" s="176"/>
      <c r="O1489" s="176"/>
      <c r="P1489" s="176"/>
      <c r="Q1489" s="176"/>
      <c r="R1489" s="279"/>
    </row>
    <row r="1490" spans="1:18" s="43" customFormat="1" ht="75" customHeight="1" hidden="1">
      <c r="A1490" s="100" t="s">
        <v>306</v>
      </c>
      <c r="B1490" s="128"/>
      <c r="C1490" s="128"/>
      <c r="D1490" s="159">
        <f t="shared" si="267"/>
        <v>0</v>
      </c>
      <c r="E1490" s="159"/>
      <c r="F1490" s="176"/>
      <c r="G1490" s="176"/>
      <c r="H1490" s="176"/>
      <c r="I1490" s="176"/>
      <c r="J1490" s="176"/>
      <c r="K1490" s="176"/>
      <c r="L1490" s="176"/>
      <c r="M1490" s="176"/>
      <c r="N1490" s="176"/>
      <c r="O1490" s="176"/>
      <c r="P1490" s="176"/>
      <c r="Q1490" s="176"/>
      <c r="R1490" s="279"/>
    </row>
    <row r="1491" spans="1:18" s="43" customFormat="1" ht="69" customHeight="1" hidden="1">
      <c r="A1491" s="100" t="s">
        <v>307</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391</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2" customHeight="1" hidden="1">
      <c r="A1493" s="198" t="s">
        <v>406</v>
      </c>
      <c r="B1493" s="190"/>
      <c r="C1493" s="190"/>
      <c r="D1493" s="159">
        <f t="shared" si="252"/>
        <v>0</v>
      </c>
      <c r="E1493" s="190"/>
      <c r="F1493" s="197"/>
      <c r="G1493" s="344"/>
      <c r="H1493" s="197"/>
      <c r="I1493" s="197"/>
      <c r="J1493" s="197"/>
      <c r="K1493" s="197"/>
      <c r="L1493" s="197"/>
      <c r="M1493" s="196"/>
      <c r="N1493" s="197"/>
      <c r="O1493" s="197"/>
      <c r="P1493" s="197"/>
      <c r="Q1493" s="197"/>
      <c r="R1493" s="279"/>
    </row>
    <row r="1494" spans="1:18" s="42" customFormat="1" ht="55.5" customHeight="1" hidden="1">
      <c r="A1494" s="340" t="s">
        <v>466</v>
      </c>
      <c r="B1494" s="238">
        <v>4090</v>
      </c>
      <c r="C1494" s="238"/>
      <c r="D1494" s="240">
        <f t="shared" si="252"/>
        <v>0</v>
      </c>
      <c r="E1494" s="240"/>
      <c r="F1494" s="337">
        <f>F1495+F1516</f>
        <v>0</v>
      </c>
      <c r="G1494" s="337">
        <f aca="true" t="shared" si="268" ref="G1494:Q1494">G1495+G1516</f>
        <v>0</v>
      </c>
      <c r="H1494" s="337">
        <f t="shared" si="268"/>
        <v>0</v>
      </c>
      <c r="I1494" s="337">
        <f t="shared" si="268"/>
        <v>0</v>
      </c>
      <c r="J1494" s="337">
        <f t="shared" si="268"/>
        <v>0</v>
      </c>
      <c r="K1494" s="337">
        <f t="shared" si="268"/>
        <v>0</v>
      </c>
      <c r="L1494" s="337">
        <f t="shared" si="268"/>
        <v>0</v>
      </c>
      <c r="M1494" s="337">
        <f t="shared" si="268"/>
        <v>0</v>
      </c>
      <c r="N1494" s="337">
        <f t="shared" si="268"/>
        <v>0</v>
      </c>
      <c r="O1494" s="337">
        <f t="shared" si="268"/>
        <v>0</v>
      </c>
      <c r="P1494" s="337">
        <f t="shared" si="268"/>
        <v>0</v>
      </c>
      <c r="Q1494" s="337">
        <f t="shared" si="268"/>
        <v>0</v>
      </c>
      <c r="R1494" s="210"/>
    </row>
    <row r="1495" spans="1:18" s="3" customFormat="1" ht="47.25" hidden="1">
      <c r="A1495" s="239" t="s">
        <v>97</v>
      </c>
      <c r="B1495" s="248"/>
      <c r="C1495" s="248">
        <v>3110</v>
      </c>
      <c r="D1495" s="248">
        <f t="shared" si="252"/>
        <v>0</v>
      </c>
      <c r="E1495" s="248">
        <f>+E1496+E1513+E1514+E1497</f>
        <v>0</v>
      </c>
      <c r="F1495" s="248">
        <f>SUM(F1496:F1515)</f>
        <v>0</v>
      </c>
      <c r="G1495" s="248">
        <f aca="true" t="shared" si="269" ref="G1495:Q1495">SUM(G1496:G1515)</f>
        <v>0</v>
      </c>
      <c r="H1495" s="248">
        <f t="shared" si="269"/>
        <v>0</v>
      </c>
      <c r="I1495" s="248">
        <f t="shared" si="269"/>
        <v>0</v>
      </c>
      <c r="J1495" s="248">
        <f t="shared" si="269"/>
        <v>0</v>
      </c>
      <c r="K1495" s="248">
        <f t="shared" si="269"/>
        <v>0</v>
      </c>
      <c r="L1495" s="248">
        <f t="shared" si="269"/>
        <v>0</v>
      </c>
      <c r="M1495" s="248">
        <f t="shared" si="269"/>
        <v>0</v>
      </c>
      <c r="N1495" s="248">
        <f t="shared" si="269"/>
        <v>0</v>
      </c>
      <c r="O1495" s="248">
        <f t="shared" si="269"/>
        <v>0</v>
      </c>
      <c r="P1495" s="248">
        <f t="shared" si="269"/>
        <v>0</v>
      </c>
      <c r="Q1495" s="248">
        <f t="shared" si="269"/>
        <v>0</v>
      </c>
      <c r="R1495" s="271"/>
    </row>
    <row r="1496" spans="1:18" s="41" customFormat="1" ht="47.25" hidden="1">
      <c r="A1496" s="233" t="s">
        <v>827</v>
      </c>
      <c r="B1496" s="128"/>
      <c r="C1496" s="128"/>
      <c r="D1496" s="159">
        <f t="shared" si="252"/>
        <v>0</v>
      </c>
      <c r="E1496" s="128"/>
      <c r="F1496" s="196"/>
      <c r="G1496" s="196"/>
      <c r="H1496" s="176"/>
      <c r="I1496" s="196"/>
      <c r="J1496" s="196"/>
      <c r="K1496" s="196"/>
      <c r="L1496" s="196"/>
      <c r="M1496" s="196"/>
      <c r="N1496" s="196"/>
      <c r="O1496" s="196"/>
      <c r="P1496" s="196"/>
      <c r="Q1496" s="196"/>
      <c r="R1496" s="298"/>
    </row>
    <row r="1497" spans="1:18" s="41" customFormat="1" ht="15.75" hidden="1">
      <c r="A1497" s="198" t="s">
        <v>830</v>
      </c>
      <c r="B1497" s="128"/>
      <c r="C1497" s="128"/>
      <c r="D1497" s="159">
        <f t="shared" si="252"/>
        <v>0</v>
      </c>
      <c r="E1497" s="128"/>
      <c r="F1497" s="196"/>
      <c r="G1497" s="196"/>
      <c r="H1497" s="176"/>
      <c r="I1497" s="196"/>
      <c r="J1497" s="196"/>
      <c r="K1497" s="196"/>
      <c r="L1497" s="196"/>
      <c r="M1497" s="196"/>
      <c r="N1497" s="196"/>
      <c r="O1497" s="196"/>
      <c r="P1497" s="196"/>
      <c r="Q1497" s="196"/>
      <c r="R1497" s="298"/>
    </row>
    <row r="1498" spans="1:18" s="41" customFormat="1" ht="31.5" hidden="1">
      <c r="A1498" s="198" t="s">
        <v>526</v>
      </c>
      <c r="B1498" s="128"/>
      <c r="C1498" s="128"/>
      <c r="D1498" s="159">
        <f t="shared" si="252"/>
        <v>0</v>
      </c>
      <c r="E1498" s="128"/>
      <c r="F1498" s="196"/>
      <c r="G1498" s="196"/>
      <c r="H1498" s="176"/>
      <c r="I1498" s="196"/>
      <c r="J1498" s="196"/>
      <c r="K1498" s="196"/>
      <c r="L1498" s="196"/>
      <c r="M1498" s="196"/>
      <c r="N1498" s="196"/>
      <c r="O1498" s="196"/>
      <c r="P1498" s="196"/>
      <c r="Q1498" s="196"/>
      <c r="R1498" s="298"/>
    </row>
    <row r="1499" spans="1:18" s="41" customFormat="1" ht="15.75" hidden="1">
      <c r="A1499" s="198" t="s">
        <v>517</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47.25" hidden="1">
      <c r="A1500" s="198" t="s">
        <v>527</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47.25" hidden="1">
      <c r="A1501" s="198" t="s">
        <v>527</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31.5" hidden="1">
      <c r="A1502" s="198" t="s">
        <v>797</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31.5" hidden="1">
      <c r="A1503" s="198" t="s">
        <v>528</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527</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15.75" hidden="1">
      <c r="A1505" s="198" t="s">
        <v>517</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529</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31.5" hidden="1">
      <c r="A1507" s="198" t="s">
        <v>530</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531</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532</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15.75" hidden="1">
      <c r="A1510" s="198" t="s">
        <v>533</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15.75" hidden="1">
      <c r="A1512" s="198"/>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00"/>
      <c r="B1513" s="128"/>
      <c r="C1513" s="128"/>
      <c r="D1513" s="159">
        <f t="shared" si="252"/>
        <v>0</v>
      </c>
      <c r="E1513" s="128"/>
      <c r="F1513" s="196"/>
      <c r="G1513" s="173"/>
      <c r="H1513" s="128"/>
      <c r="I1513" s="196"/>
      <c r="J1513" s="196"/>
      <c r="K1513" s="196"/>
      <c r="L1513" s="196"/>
      <c r="M1513" s="196"/>
      <c r="N1513" s="196"/>
      <c r="O1513" s="196"/>
      <c r="P1513" s="196"/>
      <c r="Q1513" s="196"/>
      <c r="R1513" s="298"/>
    </row>
    <row r="1514" spans="1:18" s="41" customFormat="1" ht="15.75" hidden="1">
      <c r="A1514" s="100"/>
      <c r="B1514" s="128"/>
      <c r="C1514" s="128"/>
      <c r="D1514" s="159">
        <f t="shared" si="252"/>
        <v>0</v>
      </c>
      <c r="E1514" s="128"/>
      <c r="F1514" s="196"/>
      <c r="G1514" s="173"/>
      <c r="H1514" s="128"/>
      <c r="I1514" s="196"/>
      <c r="J1514" s="196"/>
      <c r="K1514" s="196"/>
      <c r="L1514" s="196"/>
      <c r="M1514" s="196"/>
      <c r="N1514" s="196"/>
      <c r="O1514" s="196"/>
      <c r="P1514" s="196"/>
      <c r="Q1514" s="196"/>
      <c r="R1514" s="298"/>
    </row>
    <row r="1515" spans="1:18" s="41" customFormat="1" ht="15.75" hidden="1">
      <c r="A1515" s="100"/>
      <c r="B1515" s="128"/>
      <c r="C1515" s="128"/>
      <c r="D1515" s="159">
        <f t="shared" si="252"/>
        <v>0</v>
      </c>
      <c r="E1515" s="128"/>
      <c r="F1515" s="196"/>
      <c r="G1515" s="345"/>
      <c r="H1515" s="196"/>
      <c r="I1515" s="196"/>
      <c r="J1515" s="196"/>
      <c r="K1515" s="196"/>
      <c r="L1515" s="196"/>
      <c r="M1515" s="196"/>
      <c r="N1515" s="196"/>
      <c r="O1515" s="196"/>
      <c r="P1515" s="196"/>
      <c r="Q1515" s="196"/>
      <c r="R1515" s="298"/>
    </row>
    <row r="1516" spans="1:18" s="3" customFormat="1" ht="36.75" customHeight="1" hidden="1">
      <c r="A1516" s="89" t="s">
        <v>95</v>
      </c>
      <c r="B1516" s="128"/>
      <c r="C1516" s="128">
        <v>3132</v>
      </c>
      <c r="D1516" s="159">
        <f>+F1516+G1516+H1516+I1516+J1516+K1516+L1516+M1516+N1516+O1516+P1516+Q1516</f>
        <v>0</v>
      </c>
      <c r="E1516" s="128"/>
      <c r="F1516" s="196">
        <f>F1517+F1518</f>
        <v>0</v>
      </c>
      <c r="G1516" s="196">
        <f aca="true" t="shared" si="270" ref="G1516:Q1516">G1517+G1518</f>
        <v>0</v>
      </c>
      <c r="H1516" s="196">
        <f t="shared" si="270"/>
        <v>0</v>
      </c>
      <c r="I1516" s="196">
        <f t="shared" si="270"/>
        <v>0</v>
      </c>
      <c r="J1516" s="196">
        <f t="shared" si="270"/>
        <v>0</v>
      </c>
      <c r="K1516" s="196">
        <f t="shared" si="270"/>
        <v>0</v>
      </c>
      <c r="L1516" s="196">
        <f t="shared" si="270"/>
        <v>0</v>
      </c>
      <c r="M1516" s="196">
        <f t="shared" si="270"/>
        <v>0</v>
      </c>
      <c r="N1516" s="196">
        <f t="shared" si="270"/>
        <v>0</v>
      </c>
      <c r="O1516" s="196">
        <f t="shared" si="270"/>
        <v>0</v>
      </c>
      <c r="P1516" s="196">
        <f t="shared" si="270"/>
        <v>0</v>
      </c>
      <c r="Q1516" s="196">
        <f t="shared" si="270"/>
        <v>0</v>
      </c>
      <c r="R1516" s="271"/>
    </row>
    <row r="1517" spans="1:18" s="1" customFormat="1" ht="110.25" hidden="1">
      <c r="A1517" s="100" t="s">
        <v>304</v>
      </c>
      <c r="B1517" s="159"/>
      <c r="C1517" s="159"/>
      <c r="D1517" s="159">
        <f t="shared" si="252"/>
        <v>0</v>
      </c>
      <c r="E1517" s="159"/>
      <c r="F1517" s="176"/>
      <c r="G1517" s="176"/>
      <c r="H1517" s="176"/>
      <c r="I1517" s="176"/>
      <c r="J1517" s="176"/>
      <c r="K1517" s="176"/>
      <c r="L1517" s="176"/>
      <c r="M1517" s="176"/>
      <c r="N1517" s="176"/>
      <c r="O1517" s="176"/>
      <c r="P1517" s="176"/>
      <c r="Q1517" s="176"/>
      <c r="R1517" s="299"/>
    </row>
    <row r="1518" spans="1:18" s="1" customFormat="1" ht="79.5" customHeight="1" hidden="1">
      <c r="A1518" s="126" t="s">
        <v>169</v>
      </c>
      <c r="B1518" s="159"/>
      <c r="C1518" s="159"/>
      <c r="D1518" s="159">
        <f t="shared" si="252"/>
        <v>0</v>
      </c>
      <c r="E1518" s="159"/>
      <c r="F1518" s="176"/>
      <c r="G1518" s="176"/>
      <c r="H1518" s="176"/>
      <c r="I1518" s="176"/>
      <c r="J1518" s="176"/>
      <c r="K1518" s="176"/>
      <c r="L1518" s="176"/>
      <c r="M1518" s="176"/>
      <c r="N1518" s="176"/>
      <c r="O1518" s="176"/>
      <c r="P1518" s="176"/>
      <c r="Q1518" s="176"/>
      <c r="R1518" s="299"/>
    </row>
    <row r="1519" spans="1:18" s="1" customFormat="1" ht="39" customHeight="1" hidden="1">
      <c r="A1519" s="346" t="s">
        <v>79</v>
      </c>
      <c r="B1519" s="238">
        <v>4200</v>
      </c>
      <c r="C1519" s="238"/>
      <c r="D1519" s="238">
        <f>+D1520</f>
        <v>0</v>
      </c>
      <c r="E1519" s="238">
        <f aca="true" t="shared" si="271" ref="E1519:Q1519">+E1520</f>
        <v>0</v>
      </c>
      <c r="F1519" s="238">
        <f t="shared" si="271"/>
        <v>0</v>
      </c>
      <c r="G1519" s="238">
        <f t="shared" si="271"/>
        <v>0</v>
      </c>
      <c r="H1519" s="238">
        <f t="shared" si="271"/>
        <v>0</v>
      </c>
      <c r="I1519" s="238">
        <f t="shared" si="271"/>
        <v>0</v>
      </c>
      <c r="J1519" s="238">
        <f t="shared" si="271"/>
        <v>0</v>
      </c>
      <c r="K1519" s="238">
        <f t="shared" si="271"/>
        <v>0</v>
      </c>
      <c r="L1519" s="238">
        <f t="shared" si="271"/>
        <v>0</v>
      </c>
      <c r="M1519" s="238">
        <f t="shared" si="271"/>
        <v>0</v>
      </c>
      <c r="N1519" s="238">
        <f t="shared" si="271"/>
        <v>0</v>
      </c>
      <c r="O1519" s="238">
        <f t="shared" si="271"/>
        <v>0</v>
      </c>
      <c r="P1519" s="238">
        <f t="shared" si="271"/>
        <v>0</v>
      </c>
      <c r="Q1519" s="238">
        <f t="shared" si="271"/>
        <v>0</v>
      </c>
      <c r="R1519" s="299"/>
    </row>
    <row r="1520" spans="1:18" s="1" customFormat="1" ht="48" customHeight="1" hidden="1">
      <c r="A1520" s="239" t="s">
        <v>97</v>
      </c>
      <c r="B1520" s="248"/>
      <c r="C1520" s="248">
        <v>3110</v>
      </c>
      <c r="D1520" s="248">
        <f aca="true" t="shared" si="272" ref="D1520:D1537">+F1520+G1520+H1520+I1520+J1520+K1520+L1520+M1520+N1520+O1520+P1520+Q1520</f>
        <v>0</v>
      </c>
      <c r="E1520" s="248">
        <f>+E1523</f>
        <v>0</v>
      </c>
      <c r="F1520" s="248">
        <f>SUM(F1521:F1523)</f>
        <v>0</v>
      </c>
      <c r="G1520" s="248">
        <f aca="true" t="shared" si="273" ref="G1520:Q1520">SUM(G1521:G1523)</f>
        <v>0</v>
      </c>
      <c r="H1520" s="248">
        <f t="shared" si="273"/>
        <v>0</v>
      </c>
      <c r="I1520" s="248">
        <f t="shared" si="273"/>
        <v>0</v>
      </c>
      <c r="J1520" s="248">
        <f t="shared" si="273"/>
        <v>0</v>
      </c>
      <c r="K1520" s="248">
        <f t="shared" si="273"/>
        <v>0</v>
      </c>
      <c r="L1520" s="248">
        <f t="shared" si="273"/>
        <v>0</v>
      </c>
      <c r="M1520" s="248">
        <f t="shared" si="273"/>
        <v>0</v>
      </c>
      <c r="N1520" s="248">
        <f t="shared" si="273"/>
        <v>0</v>
      </c>
      <c r="O1520" s="248">
        <f t="shared" si="273"/>
        <v>0</v>
      </c>
      <c r="P1520" s="248">
        <f t="shared" si="273"/>
        <v>0</v>
      </c>
      <c r="Q1520" s="248">
        <f t="shared" si="273"/>
        <v>0</v>
      </c>
      <c r="R1520" s="299"/>
    </row>
    <row r="1521" spans="1:18" s="1" customFormat="1" ht="39.75" customHeight="1" hidden="1">
      <c r="A1521" s="198" t="s">
        <v>534</v>
      </c>
      <c r="B1521" s="227"/>
      <c r="C1521" s="227"/>
      <c r="D1521" s="227">
        <f t="shared" si="272"/>
        <v>0</v>
      </c>
      <c r="E1521" s="227"/>
      <c r="F1521" s="249"/>
      <c r="G1521" s="249"/>
      <c r="H1521" s="249"/>
      <c r="I1521" s="249"/>
      <c r="J1521" s="249"/>
      <c r="K1521" s="249"/>
      <c r="L1521" s="249"/>
      <c r="M1521" s="218"/>
      <c r="N1521" s="196"/>
      <c r="O1521" s="196"/>
      <c r="P1521" s="196"/>
      <c r="Q1521" s="196"/>
      <c r="R1521" s="299"/>
    </row>
    <row r="1522" spans="1:18" s="1" customFormat="1" ht="48" customHeight="1" hidden="1">
      <c r="A1522" s="198"/>
      <c r="B1522" s="227"/>
      <c r="C1522" s="227"/>
      <c r="D1522" s="227">
        <f t="shared" si="272"/>
        <v>0</v>
      </c>
      <c r="E1522" s="227"/>
      <c r="F1522" s="249"/>
      <c r="G1522" s="249"/>
      <c r="H1522" s="249"/>
      <c r="I1522" s="249"/>
      <c r="J1522" s="249"/>
      <c r="K1522" s="249"/>
      <c r="L1522" s="249"/>
      <c r="M1522" s="218"/>
      <c r="N1522" s="196"/>
      <c r="O1522" s="196"/>
      <c r="P1522" s="196"/>
      <c r="Q1522" s="196"/>
      <c r="R1522" s="299"/>
    </row>
    <row r="1523" spans="1:18" s="1" customFormat="1" ht="25.5" customHeight="1" hidden="1">
      <c r="A1523" s="198"/>
      <c r="B1523" s="245"/>
      <c r="C1523" s="245"/>
      <c r="D1523" s="227">
        <f t="shared" si="272"/>
        <v>0</v>
      </c>
      <c r="E1523" s="245"/>
      <c r="F1523" s="250"/>
      <c r="G1523" s="250"/>
      <c r="H1523" s="250"/>
      <c r="I1523" s="250"/>
      <c r="J1523" s="250"/>
      <c r="K1523" s="250"/>
      <c r="L1523" s="250"/>
      <c r="M1523" s="218"/>
      <c r="N1523" s="176"/>
      <c r="O1523" s="176"/>
      <c r="P1523" s="176"/>
      <c r="Q1523" s="176"/>
      <c r="R1523" s="299"/>
    </row>
    <row r="1524" spans="1:18" s="43" customFormat="1" ht="25.5" customHeight="1" hidden="1">
      <c r="A1524" s="236" t="s">
        <v>81</v>
      </c>
      <c r="B1524" s="237"/>
      <c r="C1524" s="237"/>
      <c r="D1524" s="246">
        <f>+F1524+G1524+H1524+I1524+J1524+K1524+L1524+M1524+N1524+O1524+P1524+Q1524</f>
        <v>0</v>
      </c>
      <c r="E1524" s="237"/>
      <c r="F1524" s="247">
        <f>F1528+F1525</f>
        <v>0</v>
      </c>
      <c r="G1524" s="247">
        <f aca="true" t="shared" si="274" ref="G1524:Q1524">G1528+G1525</f>
        <v>0</v>
      </c>
      <c r="H1524" s="247">
        <f t="shared" si="274"/>
        <v>0</v>
      </c>
      <c r="I1524" s="247">
        <f t="shared" si="274"/>
        <v>0</v>
      </c>
      <c r="J1524" s="247">
        <f t="shared" si="274"/>
        <v>0</v>
      </c>
      <c r="K1524" s="247">
        <f t="shared" si="274"/>
        <v>0</v>
      </c>
      <c r="L1524" s="247">
        <f t="shared" si="274"/>
        <v>0</v>
      </c>
      <c r="M1524" s="247">
        <f t="shared" si="274"/>
        <v>0</v>
      </c>
      <c r="N1524" s="247">
        <f t="shared" si="274"/>
        <v>0</v>
      </c>
      <c r="O1524" s="247">
        <f t="shared" si="274"/>
        <v>0</v>
      </c>
      <c r="P1524" s="247">
        <f t="shared" si="274"/>
        <v>0</v>
      </c>
      <c r="Q1524" s="247">
        <f t="shared" si="274"/>
        <v>0</v>
      </c>
      <c r="R1524" s="279"/>
    </row>
    <row r="1525" spans="1:18" s="43" customFormat="1" ht="94.5" hidden="1">
      <c r="A1525" s="340" t="s">
        <v>436</v>
      </c>
      <c r="B1525" s="341" t="s">
        <v>498</v>
      </c>
      <c r="C1525" s="342"/>
      <c r="D1525" s="347">
        <f t="shared" si="272"/>
        <v>0</v>
      </c>
      <c r="E1525" s="342"/>
      <c r="F1525" s="337">
        <f>F1526</f>
        <v>0</v>
      </c>
      <c r="G1525" s="337">
        <f aca="true" t="shared" si="275" ref="G1525:Q1525">G1526</f>
        <v>0</v>
      </c>
      <c r="H1525" s="337">
        <f t="shared" si="275"/>
        <v>0</v>
      </c>
      <c r="I1525" s="337">
        <f t="shared" si="275"/>
        <v>0</v>
      </c>
      <c r="J1525" s="337">
        <f t="shared" si="275"/>
        <v>0</v>
      </c>
      <c r="K1525" s="337">
        <f t="shared" si="275"/>
        <v>0</v>
      </c>
      <c r="L1525" s="337">
        <f t="shared" si="275"/>
        <v>0</v>
      </c>
      <c r="M1525" s="337">
        <f t="shared" si="275"/>
        <v>0</v>
      </c>
      <c r="N1525" s="337">
        <f t="shared" si="275"/>
        <v>0</v>
      </c>
      <c r="O1525" s="337">
        <f t="shared" si="275"/>
        <v>0</v>
      </c>
      <c r="P1525" s="337">
        <f t="shared" si="275"/>
        <v>0</v>
      </c>
      <c r="Q1525" s="337">
        <f t="shared" si="275"/>
        <v>0</v>
      </c>
      <c r="R1525" s="279"/>
    </row>
    <row r="1526" spans="1:18" s="43" customFormat="1" ht="47.25" hidden="1">
      <c r="A1526" s="239" t="s">
        <v>97</v>
      </c>
      <c r="B1526" s="248"/>
      <c r="C1526" s="248">
        <v>3110</v>
      </c>
      <c r="D1526" s="348">
        <f t="shared" si="272"/>
        <v>0</v>
      </c>
      <c r="E1526" s="349"/>
      <c r="F1526" s="338">
        <f>F1527</f>
        <v>0</v>
      </c>
      <c r="G1526" s="338">
        <f aca="true" t="shared" si="276" ref="G1526:Q1526">G1527</f>
        <v>0</v>
      </c>
      <c r="H1526" s="338">
        <f t="shared" si="276"/>
        <v>0</v>
      </c>
      <c r="I1526" s="338">
        <f t="shared" si="276"/>
        <v>0</v>
      </c>
      <c r="J1526" s="338">
        <f t="shared" si="276"/>
        <v>0</v>
      </c>
      <c r="K1526" s="338">
        <f t="shared" si="276"/>
        <v>0</v>
      </c>
      <c r="L1526" s="338">
        <f t="shared" si="276"/>
        <v>0</v>
      </c>
      <c r="M1526" s="338">
        <f t="shared" si="276"/>
        <v>0</v>
      </c>
      <c r="N1526" s="338">
        <f t="shared" si="276"/>
        <v>0</v>
      </c>
      <c r="O1526" s="338">
        <f t="shared" si="276"/>
        <v>0</v>
      </c>
      <c r="P1526" s="338">
        <f t="shared" si="276"/>
        <v>0</v>
      </c>
      <c r="Q1526" s="338">
        <f t="shared" si="276"/>
        <v>0</v>
      </c>
      <c r="R1526" s="279"/>
    </row>
    <row r="1527" spans="1:18" s="43" customFormat="1" ht="35.25" customHeight="1" hidden="1">
      <c r="A1527" s="350" t="s">
        <v>431</v>
      </c>
      <c r="B1527" s="190"/>
      <c r="C1527" s="190"/>
      <c r="D1527" s="128">
        <f t="shared" si="272"/>
        <v>0</v>
      </c>
      <c r="E1527" s="190"/>
      <c r="F1527" s="197"/>
      <c r="G1527" s="176"/>
      <c r="H1527" s="176"/>
      <c r="I1527" s="197"/>
      <c r="J1527" s="197"/>
      <c r="K1527" s="197"/>
      <c r="L1527" s="197"/>
      <c r="M1527" s="197"/>
      <c r="N1527" s="197"/>
      <c r="O1527" s="197"/>
      <c r="P1527" s="197"/>
      <c r="Q1527" s="197"/>
      <c r="R1527" s="279"/>
    </row>
    <row r="1528" spans="1:18" s="43" customFormat="1" ht="21" customHeight="1" hidden="1">
      <c r="A1528" s="230" t="s">
        <v>116</v>
      </c>
      <c r="B1528" s="238">
        <v>8600</v>
      </c>
      <c r="C1528" s="342"/>
      <c r="D1528" s="240">
        <f t="shared" si="272"/>
        <v>0</v>
      </c>
      <c r="E1528" s="240">
        <f>+E1529</f>
        <v>0</v>
      </c>
      <c r="F1528" s="240">
        <f>+F1529+F1531</f>
        <v>0</v>
      </c>
      <c r="G1528" s="240">
        <f aca="true" t="shared" si="277" ref="G1528:Q1528">+G1529+G1531</f>
        <v>0</v>
      </c>
      <c r="H1528" s="240">
        <f t="shared" si="277"/>
        <v>0</v>
      </c>
      <c r="I1528" s="347">
        <f t="shared" si="277"/>
        <v>0</v>
      </c>
      <c r="J1528" s="347">
        <f t="shared" si="277"/>
        <v>0</v>
      </c>
      <c r="K1528" s="347">
        <f t="shared" si="277"/>
        <v>0</v>
      </c>
      <c r="L1528" s="347">
        <f t="shared" si="277"/>
        <v>0</v>
      </c>
      <c r="M1528" s="347">
        <f t="shared" si="277"/>
        <v>0</v>
      </c>
      <c r="N1528" s="347">
        <f t="shared" si="277"/>
        <v>0</v>
      </c>
      <c r="O1528" s="347">
        <f t="shared" si="277"/>
        <v>0</v>
      </c>
      <c r="P1528" s="347">
        <f t="shared" si="277"/>
        <v>0</v>
      </c>
      <c r="Q1528" s="347">
        <f t="shared" si="277"/>
        <v>0</v>
      </c>
      <c r="R1528" s="279"/>
    </row>
    <row r="1529" spans="1:18" s="43" customFormat="1" ht="31.5" hidden="1">
      <c r="A1529" s="83" t="s">
        <v>333</v>
      </c>
      <c r="B1529" s="128"/>
      <c r="C1529" s="128">
        <v>3142</v>
      </c>
      <c r="D1529" s="128">
        <f t="shared" si="272"/>
        <v>0</v>
      </c>
      <c r="E1529" s="128">
        <f>+E1530+E1532</f>
        <v>0</v>
      </c>
      <c r="F1529" s="128">
        <f>+F1530</f>
        <v>0</v>
      </c>
      <c r="G1529" s="128">
        <f aca="true" t="shared" si="278" ref="G1529:Q1529">+G1530</f>
        <v>0</v>
      </c>
      <c r="H1529" s="128">
        <f t="shared" si="278"/>
        <v>0</v>
      </c>
      <c r="I1529" s="195">
        <f t="shared" si="278"/>
        <v>0</v>
      </c>
      <c r="J1529" s="195">
        <f t="shared" si="278"/>
        <v>0</v>
      </c>
      <c r="K1529" s="195">
        <f t="shared" si="278"/>
        <v>0</v>
      </c>
      <c r="L1529" s="195">
        <f t="shared" si="278"/>
        <v>0</v>
      </c>
      <c r="M1529" s="195">
        <f t="shared" si="278"/>
        <v>0</v>
      </c>
      <c r="N1529" s="195">
        <f t="shared" si="278"/>
        <v>0</v>
      </c>
      <c r="O1529" s="195">
        <f t="shared" si="278"/>
        <v>0</v>
      </c>
      <c r="P1529" s="195">
        <f t="shared" si="278"/>
        <v>0</v>
      </c>
      <c r="Q1529" s="195">
        <f t="shared" si="278"/>
        <v>0</v>
      </c>
      <c r="R1529" s="279"/>
    </row>
    <row r="1530" spans="1:18" s="72" customFormat="1" ht="98.25" customHeight="1" hidden="1">
      <c r="A1530" s="350" t="s">
        <v>355</v>
      </c>
      <c r="B1530" s="351"/>
      <c r="C1530" s="351"/>
      <c r="D1530" s="159">
        <f t="shared" si="272"/>
        <v>0</v>
      </c>
      <c r="E1530" s="352"/>
      <c r="F1530" s="176"/>
      <c r="G1530" s="176"/>
      <c r="H1530" s="176"/>
      <c r="I1530" s="353"/>
      <c r="J1530" s="353"/>
      <c r="K1530" s="353"/>
      <c r="L1530" s="353"/>
      <c r="M1530" s="353"/>
      <c r="N1530" s="353"/>
      <c r="O1530" s="353"/>
      <c r="P1530" s="353"/>
      <c r="Q1530" s="353"/>
      <c r="R1530" s="305"/>
    </row>
    <row r="1531" spans="1:18" s="72" customFormat="1" ht="47.25" hidden="1">
      <c r="A1531" s="239" t="s">
        <v>120</v>
      </c>
      <c r="B1531" s="354"/>
      <c r="C1531" s="248">
        <v>3210</v>
      </c>
      <c r="D1531" s="322">
        <f t="shared" si="272"/>
        <v>0</v>
      </c>
      <c r="E1531" s="355"/>
      <c r="F1531" s="356">
        <f>SUM(F1532:F1537)</f>
        <v>0</v>
      </c>
      <c r="G1531" s="356">
        <f aca="true" t="shared" si="279" ref="G1531:Q1531">SUM(G1532:G1537)</f>
        <v>0</v>
      </c>
      <c r="H1531" s="356">
        <f t="shared" si="279"/>
        <v>0</v>
      </c>
      <c r="I1531" s="356">
        <f t="shared" si="279"/>
        <v>0</v>
      </c>
      <c r="J1531" s="356">
        <f t="shared" si="279"/>
        <v>0</v>
      </c>
      <c r="K1531" s="356">
        <f t="shared" si="279"/>
        <v>0</v>
      </c>
      <c r="L1531" s="356">
        <f t="shared" si="279"/>
        <v>0</v>
      </c>
      <c r="M1531" s="356">
        <f t="shared" si="279"/>
        <v>0</v>
      </c>
      <c r="N1531" s="356">
        <f t="shared" si="279"/>
        <v>0</v>
      </c>
      <c r="O1531" s="356">
        <f t="shared" si="279"/>
        <v>0</v>
      </c>
      <c r="P1531" s="356">
        <f t="shared" si="279"/>
        <v>0</v>
      </c>
      <c r="Q1531" s="356">
        <f t="shared" si="279"/>
        <v>0</v>
      </c>
      <c r="R1531" s="305"/>
    </row>
    <row r="1532" spans="1:18" s="43" customFormat="1" ht="93" customHeight="1" hidden="1">
      <c r="A1532" s="200" t="s">
        <v>706</v>
      </c>
      <c r="B1532" s="190"/>
      <c r="C1532" s="190"/>
      <c r="D1532" s="159">
        <f t="shared" si="272"/>
        <v>0</v>
      </c>
      <c r="E1532" s="190"/>
      <c r="F1532" s="176"/>
      <c r="G1532" s="196"/>
      <c r="H1532" s="196"/>
      <c r="I1532" s="197"/>
      <c r="J1532" s="197"/>
      <c r="K1532" s="197"/>
      <c r="L1532" s="197"/>
      <c r="M1532" s="196"/>
      <c r="N1532" s="197"/>
      <c r="O1532" s="197"/>
      <c r="P1532" s="197"/>
      <c r="Q1532" s="197"/>
      <c r="R1532" s="279"/>
    </row>
    <row r="1533" spans="1:18" s="43" customFormat="1" ht="70.5" customHeight="1" hidden="1">
      <c r="A1533" s="200" t="s">
        <v>711</v>
      </c>
      <c r="B1533" s="190"/>
      <c r="C1533" s="190"/>
      <c r="D1533" s="159">
        <f t="shared" si="272"/>
        <v>0</v>
      </c>
      <c r="E1533" s="190"/>
      <c r="F1533" s="176"/>
      <c r="G1533" s="196"/>
      <c r="H1533" s="196"/>
      <c r="I1533" s="197"/>
      <c r="J1533" s="197"/>
      <c r="K1533" s="197"/>
      <c r="L1533" s="197"/>
      <c r="M1533" s="196"/>
      <c r="N1533" s="197"/>
      <c r="O1533" s="197"/>
      <c r="P1533" s="197"/>
      <c r="Q1533" s="197"/>
      <c r="R1533" s="279"/>
    </row>
    <row r="1534" spans="1:18" s="43" customFormat="1" ht="74.25" customHeight="1" hidden="1">
      <c r="A1534" s="200" t="s">
        <v>710</v>
      </c>
      <c r="B1534" s="190"/>
      <c r="C1534" s="190"/>
      <c r="D1534" s="159">
        <f t="shared" si="272"/>
        <v>0</v>
      </c>
      <c r="E1534" s="190"/>
      <c r="F1534" s="176"/>
      <c r="G1534" s="196"/>
      <c r="H1534" s="196"/>
      <c r="I1534" s="197"/>
      <c r="J1534" s="197"/>
      <c r="K1534" s="197"/>
      <c r="L1534" s="197"/>
      <c r="M1534" s="196"/>
      <c r="N1534" s="197"/>
      <c r="O1534" s="197"/>
      <c r="P1534" s="197"/>
      <c r="Q1534" s="197"/>
      <c r="R1534" s="279"/>
    </row>
    <row r="1535" spans="1:18" s="43" customFormat="1" ht="76.5" customHeight="1" hidden="1">
      <c r="A1535" s="200" t="s">
        <v>709</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8" customHeight="1" hidden="1">
      <c r="A1536" s="200" t="s">
        <v>708</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114.75" customHeight="1" hidden="1">
      <c r="A1537" s="200" t="s">
        <v>707</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15.75" hidden="1">
      <c r="A1538" s="236" t="s">
        <v>85</v>
      </c>
      <c r="B1538" s="237"/>
      <c r="C1538" s="237"/>
      <c r="D1538" s="357">
        <f>+D1539</f>
        <v>0</v>
      </c>
      <c r="E1538" s="357">
        <f aca="true" t="shared" si="280" ref="E1538:Q1539">+E1539</f>
        <v>0</v>
      </c>
      <c r="F1538" s="357">
        <f t="shared" si="280"/>
        <v>0</v>
      </c>
      <c r="G1538" s="357">
        <f t="shared" si="280"/>
        <v>0</v>
      </c>
      <c r="H1538" s="357">
        <f t="shared" si="280"/>
        <v>0</v>
      </c>
      <c r="I1538" s="357">
        <f t="shared" si="280"/>
        <v>0</v>
      </c>
      <c r="J1538" s="357">
        <f t="shared" si="280"/>
        <v>0</v>
      </c>
      <c r="K1538" s="357">
        <f t="shared" si="280"/>
        <v>0</v>
      </c>
      <c r="L1538" s="357">
        <f t="shared" si="280"/>
        <v>0</v>
      </c>
      <c r="M1538" s="357">
        <f t="shared" si="280"/>
        <v>0</v>
      </c>
      <c r="N1538" s="357">
        <f t="shared" si="280"/>
        <v>0</v>
      </c>
      <c r="O1538" s="357">
        <f t="shared" si="280"/>
        <v>0</v>
      </c>
      <c r="P1538" s="357">
        <f t="shared" si="280"/>
        <v>0</v>
      </c>
      <c r="Q1538" s="357">
        <f t="shared" si="280"/>
        <v>0</v>
      </c>
      <c r="R1538" s="279"/>
    </row>
    <row r="1539" spans="1:18" s="43" customFormat="1" ht="93.75" customHeight="1" hidden="1">
      <c r="A1539" s="230" t="s">
        <v>436</v>
      </c>
      <c r="B1539" s="358" t="s">
        <v>498</v>
      </c>
      <c r="C1539" s="342"/>
      <c r="D1539" s="347">
        <f>+F1539+G1539+H1539+I1539+J1539+K1539+L1539+M1539+N1539+O1539+P1539+Q1539</f>
        <v>0</v>
      </c>
      <c r="E1539" s="342"/>
      <c r="F1539" s="337">
        <f>+F1540</f>
        <v>0</v>
      </c>
      <c r="G1539" s="337">
        <f t="shared" si="280"/>
        <v>0</v>
      </c>
      <c r="H1539" s="337">
        <f t="shared" si="280"/>
        <v>0</v>
      </c>
      <c r="I1539" s="337">
        <f t="shared" si="280"/>
        <v>0</v>
      </c>
      <c r="J1539" s="337">
        <f t="shared" si="280"/>
        <v>0</v>
      </c>
      <c r="K1539" s="337">
        <f t="shared" si="280"/>
        <v>0</v>
      </c>
      <c r="L1539" s="337">
        <f t="shared" si="280"/>
        <v>0</v>
      </c>
      <c r="M1539" s="337">
        <f t="shared" si="280"/>
        <v>0</v>
      </c>
      <c r="N1539" s="337">
        <f t="shared" si="280"/>
        <v>0</v>
      </c>
      <c r="O1539" s="337">
        <f t="shared" si="280"/>
        <v>0</v>
      </c>
      <c r="P1539" s="337">
        <f t="shared" si="280"/>
        <v>0</v>
      </c>
      <c r="Q1539" s="337">
        <f t="shared" si="280"/>
        <v>0</v>
      </c>
      <c r="R1539" s="279"/>
    </row>
    <row r="1540" spans="1:18" s="43" customFormat="1" ht="47.25" hidden="1">
      <c r="A1540" s="239" t="s">
        <v>97</v>
      </c>
      <c r="B1540" s="248"/>
      <c r="C1540" s="248">
        <v>3110</v>
      </c>
      <c r="D1540" s="348">
        <f>+D1541+D1542+D1543</f>
        <v>0</v>
      </c>
      <c r="E1540" s="348">
        <f aca="true" t="shared" si="281" ref="E1540:Q1540">+E1541+E1542+E1543</f>
        <v>0</v>
      </c>
      <c r="F1540" s="348">
        <f t="shared" si="281"/>
        <v>0</v>
      </c>
      <c r="G1540" s="348">
        <f t="shared" si="281"/>
        <v>0</v>
      </c>
      <c r="H1540" s="348">
        <f t="shared" si="281"/>
        <v>0</v>
      </c>
      <c r="I1540" s="348">
        <f t="shared" si="281"/>
        <v>0</v>
      </c>
      <c r="J1540" s="348">
        <f t="shared" si="281"/>
        <v>0</v>
      </c>
      <c r="K1540" s="348">
        <f t="shared" si="281"/>
        <v>0</v>
      </c>
      <c r="L1540" s="348">
        <f t="shared" si="281"/>
        <v>0</v>
      </c>
      <c r="M1540" s="348">
        <f t="shared" si="281"/>
        <v>0</v>
      </c>
      <c r="N1540" s="348">
        <f t="shared" si="281"/>
        <v>0</v>
      </c>
      <c r="O1540" s="348">
        <f t="shared" si="281"/>
        <v>0</v>
      </c>
      <c r="P1540" s="348">
        <f t="shared" si="281"/>
        <v>0</v>
      </c>
      <c r="Q1540" s="348">
        <f t="shared" si="281"/>
        <v>0</v>
      </c>
      <c r="R1540" s="279"/>
    </row>
    <row r="1541" spans="1:18" s="43" customFormat="1" ht="15.75" hidden="1">
      <c r="A1541" s="54" t="s">
        <v>500</v>
      </c>
      <c r="B1541" s="159"/>
      <c r="C1541" s="190"/>
      <c r="D1541" s="148">
        <f aca="true" t="shared" si="282" ref="D1541:D1547">+F1541+G1541+H1541+I1541+J1541+K1541+L1541+M1541+N1541+O1541+P1541+Q1541</f>
        <v>0</v>
      </c>
      <c r="E1541" s="190"/>
      <c r="F1541" s="176"/>
      <c r="G1541" s="196"/>
      <c r="H1541" s="176"/>
      <c r="I1541" s="197"/>
      <c r="J1541" s="197"/>
      <c r="K1541" s="197"/>
      <c r="L1541" s="197"/>
      <c r="M1541" s="197"/>
      <c r="N1541" s="197"/>
      <c r="O1541" s="197"/>
      <c r="P1541" s="197"/>
      <c r="Q1541" s="197"/>
      <c r="R1541" s="279"/>
    </row>
    <row r="1542" spans="1:18" s="43" customFormat="1" ht="15.75" hidden="1">
      <c r="A1542" s="54" t="s">
        <v>343</v>
      </c>
      <c r="B1542" s="159"/>
      <c r="C1542" s="190"/>
      <c r="D1542" s="148">
        <f t="shared" si="282"/>
        <v>0</v>
      </c>
      <c r="E1542" s="190"/>
      <c r="F1542" s="176"/>
      <c r="G1542" s="196"/>
      <c r="H1542" s="176"/>
      <c r="I1542" s="197"/>
      <c r="J1542" s="197"/>
      <c r="K1542" s="197"/>
      <c r="L1542" s="197"/>
      <c r="M1542" s="197"/>
      <c r="N1542" s="197"/>
      <c r="O1542" s="197"/>
      <c r="P1542" s="197"/>
      <c r="Q1542" s="197"/>
      <c r="R1542" s="279"/>
    </row>
    <row r="1543" spans="1:18" s="43" customFormat="1" ht="15.75" hidden="1">
      <c r="A1543" s="100"/>
      <c r="B1543" s="159"/>
      <c r="C1543" s="190"/>
      <c r="D1543" s="148">
        <f t="shared" si="282"/>
        <v>0</v>
      </c>
      <c r="E1543" s="190"/>
      <c r="F1543" s="176"/>
      <c r="G1543" s="196"/>
      <c r="H1543" s="176"/>
      <c r="I1543" s="197"/>
      <c r="J1543" s="197"/>
      <c r="K1543" s="197"/>
      <c r="L1543" s="197"/>
      <c r="M1543" s="197"/>
      <c r="N1543" s="197"/>
      <c r="O1543" s="197"/>
      <c r="P1543" s="197"/>
      <c r="Q1543" s="197"/>
      <c r="R1543" s="279"/>
    </row>
    <row r="1544" spans="1:18" s="42" customFormat="1" ht="22.5" customHeight="1" hidden="1">
      <c r="A1544" s="236" t="s">
        <v>96</v>
      </c>
      <c r="B1544" s="359"/>
      <c r="C1544" s="359"/>
      <c r="D1544" s="360">
        <f t="shared" si="282"/>
        <v>0</v>
      </c>
      <c r="E1544" s="359"/>
      <c r="F1544" s="361">
        <f>F1545</f>
        <v>0</v>
      </c>
      <c r="G1544" s="361">
        <f aca="true" t="shared" si="283" ref="G1544:Q1544">G1545</f>
        <v>0</v>
      </c>
      <c r="H1544" s="361">
        <f t="shared" si="283"/>
        <v>0</v>
      </c>
      <c r="I1544" s="361">
        <f t="shared" si="283"/>
        <v>0</v>
      </c>
      <c r="J1544" s="361">
        <f t="shared" si="283"/>
        <v>0</v>
      </c>
      <c r="K1544" s="361">
        <f t="shared" si="283"/>
        <v>0</v>
      </c>
      <c r="L1544" s="361">
        <f t="shared" si="283"/>
        <v>0</v>
      </c>
      <c r="M1544" s="361">
        <f t="shared" si="283"/>
        <v>0</v>
      </c>
      <c r="N1544" s="361">
        <f t="shared" si="283"/>
        <v>0</v>
      </c>
      <c r="O1544" s="361">
        <f t="shared" si="283"/>
        <v>0</v>
      </c>
      <c r="P1544" s="361">
        <f t="shared" si="283"/>
        <v>0</v>
      </c>
      <c r="Q1544" s="361">
        <f t="shared" si="283"/>
        <v>0</v>
      </c>
      <c r="R1544" s="210"/>
    </row>
    <row r="1545" spans="1:18" s="39" customFormat="1" ht="93.75" customHeight="1" hidden="1">
      <c r="A1545" s="230" t="s">
        <v>436</v>
      </c>
      <c r="B1545" s="358" t="s">
        <v>498</v>
      </c>
      <c r="C1545" s="240"/>
      <c r="D1545" s="336">
        <f t="shared" si="282"/>
        <v>0</v>
      </c>
      <c r="E1545" s="337">
        <f aca="true" t="shared" si="284" ref="E1545:Q1545">+E1546</f>
        <v>0</v>
      </c>
      <c r="F1545" s="337">
        <f>+F1546</f>
        <v>0</v>
      </c>
      <c r="G1545" s="337">
        <f t="shared" si="284"/>
        <v>0</v>
      </c>
      <c r="H1545" s="337">
        <f t="shared" si="284"/>
        <v>0</v>
      </c>
      <c r="I1545" s="337">
        <f t="shared" si="284"/>
        <v>0</v>
      </c>
      <c r="J1545" s="337">
        <f t="shared" si="284"/>
        <v>0</v>
      </c>
      <c r="K1545" s="337">
        <f t="shared" si="284"/>
        <v>0</v>
      </c>
      <c r="L1545" s="337">
        <f t="shared" si="284"/>
        <v>0</v>
      </c>
      <c r="M1545" s="337">
        <f t="shared" si="284"/>
        <v>0</v>
      </c>
      <c r="N1545" s="337">
        <f t="shared" si="284"/>
        <v>0</v>
      </c>
      <c r="O1545" s="337">
        <f t="shared" si="284"/>
        <v>0</v>
      </c>
      <c r="P1545" s="337">
        <f t="shared" si="284"/>
        <v>0</v>
      </c>
      <c r="Q1545" s="337">
        <f t="shared" si="284"/>
        <v>0</v>
      </c>
      <c r="R1545" s="289"/>
    </row>
    <row r="1546" spans="1:18" s="41" customFormat="1" ht="47.25" hidden="1">
      <c r="A1546" s="239" t="s">
        <v>97</v>
      </c>
      <c r="B1546" s="348"/>
      <c r="C1546" s="348">
        <v>3110</v>
      </c>
      <c r="D1546" s="362">
        <f t="shared" si="282"/>
        <v>0</v>
      </c>
      <c r="E1546" s="348"/>
      <c r="F1546" s="348">
        <f>F1547</f>
        <v>0</v>
      </c>
      <c r="G1546" s="348">
        <f aca="true" t="shared" si="285" ref="G1546:Q1546">G1547</f>
        <v>0</v>
      </c>
      <c r="H1546" s="348">
        <f t="shared" si="285"/>
        <v>0</v>
      </c>
      <c r="I1546" s="348">
        <f t="shared" si="285"/>
        <v>0</v>
      </c>
      <c r="J1546" s="348">
        <f t="shared" si="285"/>
        <v>0</v>
      </c>
      <c r="K1546" s="348">
        <f t="shared" si="285"/>
        <v>0</v>
      </c>
      <c r="L1546" s="348">
        <f t="shared" si="285"/>
        <v>0</v>
      </c>
      <c r="M1546" s="348">
        <f t="shared" si="285"/>
        <v>0</v>
      </c>
      <c r="N1546" s="348">
        <f t="shared" si="285"/>
        <v>0</v>
      </c>
      <c r="O1546" s="348">
        <f t="shared" si="285"/>
        <v>0</v>
      </c>
      <c r="P1546" s="348">
        <f t="shared" si="285"/>
        <v>0</v>
      </c>
      <c r="Q1546" s="348">
        <f t="shared" si="285"/>
        <v>0</v>
      </c>
      <c r="R1546" s="298"/>
    </row>
    <row r="1547" spans="1:18" s="41" customFormat="1" ht="47.25" hidden="1">
      <c r="A1547" s="54" t="s">
        <v>499</v>
      </c>
      <c r="B1547" s="195"/>
      <c r="C1547" s="195"/>
      <c r="D1547" s="148">
        <f t="shared" si="282"/>
        <v>0</v>
      </c>
      <c r="E1547" s="195"/>
      <c r="F1547" s="195"/>
      <c r="G1547" s="195"/>
      <c r="H1547" s="195"/>
      <c r="I1547" s="195"/>
      <c r="J1547" s="195"/>
      <c r="K1547" s="195"/>
      <c r="L1547" s="195"/>
      <c r="M1547" s="195"/>
      <c r="N1547" s="195"/>
      <c r="O1547" s="195"/>
      <c r="P1547" s="195"/>
      <c r="Q1547" s="195"/>
      <c r="R1547" s="298"/>
    </row>
    <row r="1548" spans="1:18" s="41" customFormat="1" ht="15" hidden="1">
      <c r="A1548" s="192"/>
      <c r="B1548" s="195"/>
      <c r="C1548" s="195"/>
      <c r="D1548" s="148">
        <f aca="true" t="shared" si="286" ref="D1548:D1572">+F1548+G1548+H1548+I1548+J1548+K1548+L1548+M1548+N1548+O1548+P1548+Q1548</f>
        <v>0</v>
      </c>
      <c r="E1548" s="195"/>
      <c r="F1548" s="195"/>
      <c r="G1548" s="195"/>
      <c r="H1548" s="195"/>
      <c r="I1548" s="195"/>
      <c r="J1548" s="195"/>
      <c r="K1548" s="195"/>
      <c r="L1548" s="195"/>
      <c r="M1548" s="195"/>
      <c r="N1548" s="195"/>
      <c r="O1548" s="195"/>
      <c r="P1548" s="195"/>
      <c r="Q1548" s="195"/>
      <c r="R1548" s="298"/>
    </row>
    <row r="1549" spans="1:18" s="41" customFormat="1" ht="15" hidden="1">
      <c r="A1549" s="192"/>
      <c r="B1549" s="195"/>
      <c r="C1549" s="195"/>
      <c r="D1549" s="148">
        <f t="shared" si="286"/>
        <v>0</v>
      </c>
      <c r="E1549" s="195"/>
      <c r="F1549" s="195"/>
      <c r="G1549" s="195"/>
      <c r="H1549" s="195"/>
      <c r="I1549" s="195"/>
      <c r="J1549" s="195"/>
      <c r="K1549" s="195"/>
      <c r="L1549" s="195"/>
      <c r="M1549" s="195"/>
      <c r="N1549" s="195"/>
      <c r="O1549" s="195"/>
      <c r="P1549" s="195"/>
      <c r="Q1549" s="195"/>
      <c r="R1549" s="298"/>
    </row>
    <row r="1550" spans="1:18" s="41" customFormat="1" ht="15" hidden="1">
      <c r="A1550" s="192"/>
      <c r="B1550" s="195"/>
      <c r="C1550" s="195"/>
      <c r="D1550" s="148">
        <f t="shared" si="286"/>
        <v>0</v>
      </c>
      <c r="E1550" s="195"/>
      <c r="F1550" s="195"/>
      <c r="G1550" s="195"/>
      <c r="H1550" s="195"/>
      <c r="I1550" s="195"/>
      <c r="J1550" s="195"/>
      <c r="K1550" s="195"/>
      <c r="L1550" s="195"/>
      <c r="M1550" s="195"/>
      <c r="N1550" s="195"/>
      <c r="O1550" s="195"/>
      <c r="P1550" s="195"/>
      <c r="Q1550" s="195"/>
      <c r="R1550" s="298"/>
    </row>
    <row r="1551" spans="1:18" s="41" customFormat="1" ht="51" customHeight="1">
      <c r="A1551" s="236" t="s">
        <v>300</v>
      </c>
      <c r="B1551" s="363"/>
      <c r="C1551" s="363"/>
      <c r="D1551" s="386">
        <f>+F1551+G1551+H1551+I1551+J1551+K1551+L1551+M1551+N1551+O1551+P1551+Q1551</f>
        <v>-45500</v>
      </c>
      <c r="E1551" s="246">
        <f>+E1555+E1560</f>
        <v>0</v>
      </c>
      <c r="F1551" s="363">
        <f>+F1555+F1562+F1568+F1552</f>
        <v>0</v>
      </c>
      <c r="G1551" s="363">
        <f aca="true" t="shared" si="287" ref="G1551:Q1551">+G1555+G1562+G1568+G1552</f>
        <v>-45500</v>
      </c>
      <c r="H1551" s="363">
        <f t="shared" si="287"/>
        <v>0</v>
      </c>
      <c r="I1551" s="363">
        <f t="shared" si="287"/>
        <v>0</v>
      </c>
      <c r="J1551" s="363">
        <f t="shared" si="287"/>
        <v>0</v>
      </c>
      <c r="K1551" s="363">
        <f t="shared" si="287"/>
        <v>0</v>
      </c>
      <c r="L1551" s="363">
        <f t="shared" si="287"/>
        <v>0</v>
      </c>
      <c r="M1551" s="363">
        <f t="shared" si="287"/>
        <v>0</v>
      </c>
      <c r="N1551" s="363">
        <f t="shared" si="287"/>
        <v>0</v>
      </c>
      <c r="O1551" s="363">
        <f t="shared" si="287"/>
        <v>0</v>
      </c>
      <c r="P1551" s="363">
        <f t="shared" si="287"/>
        <v>0</v>
      </c>
      <c r="Q1551" s="363">
        <f t="shared" si="287"/>
        <v>0</v>
      </c>
      <c r="R1551" s="298"/>
    </row>
    <row r="1552" spans="1:18" s="41" customFormat="1" ht="174.75" customHeight="1" hidden="1">
      <c r="A1552" s="340" t="s">
        <v>821</v>
      </c>
      <c r="B1552" s="347">
        <v>3031</v>
      </c>
      <c r="C1552" s="347"/>
      <c r="D1552" s="238">
        <f>+F1552+G1552+H1552+I1552+J1552+K1552+L1552+M1552+N1552+O1552+P1552+Q1552</f>
        <v>0</v>
      </c>
      <c r="E1552" s="380"/>
      <c r="F1552" s="347">
        <f>F1553</f>
        <v>0</v>
      </c>
      <c r="G1552" s="347">
        <f aca="true" t="shared" si="288" ref="G1552:Q1552">G1553</f>
        <v>0</v>
      </c>
      <c r="H1552" s="347">
        <f t="shared" si="288"/>
        <v>0</v>
      </c>
      <c r="I1552" s="347">
        <f t="shared" si="288"/>
        <v>0</v>
      </c>
      <c r="J1552" s="347">
        <f t="shared" si="288"/>
        <v>0</v>
      </c>
      <c r="K1552" s="347">
        <f t="shared" si="288"/>
        <v>0</v>
      </c>
      <c r="L1552" s="347">
        <f t="shared" si="288"/>
        <v>0</v>
      </c>
      <c r="M1552" s="347">
        <f t="shared" si="288"/>
        <v>0</v>
      </c>
      <c r="N1552" s="347">
        <f t="shared" si="288"/>
        <v>0</v>
      </c>
      <c r="O1552" s="347">
        <f t="shared" si="288"/>
        <v>0</v>
      </c>
      <c r="P1552" s="347">
        <f t="shared" si="288"/>
        <v>0</v>
      </c>
      <c r="Q1552" s="347">
        <f t="shared" si="288"/>
        <v>0</v>
      </c>
      <c r="R1552" s="298"/>
    </row>
    <row r="1553" spans="1:17" s="298" customFormat="1" ht="51" customHeight="1" hidden="1">
      <c r="A1553" s="239" t="s">
        <v>120</v>
      </c>
      <c r="B1553" s="239"/>
      <c r="C1553" s="239">
        <v>3210</v>
      </c>
      <c r="D1553" s="239">
        <f>+F1553+G1553+H1553+I1553+J1553+K1553+L1553+M1553+N1553+O1553+P1553+Q1553</f>
        <v>0</v>
      </c>
      <c r="E1553" s="239"/>
      <c r="F1553" s="239">
        <f>F1554</f>
        <v>0</v>
      </c>
      <c r="G1553" s="239">
        <f aca="true" t="shared" si="289" ref="G1553:Q1553">G1554</f>
        <v>0</v>
      </c>
      <c r="H1553" s="239">
        <f t="shared" si="289"/>
        <v>0</v>
      </c>
      <c r="I1553" s="239">
        <f t="shared" si="289"/>
        <v>0</v>
      </c>
      <c r="J1553" s="239">
        <f t="shared" si="289"/>
        <v>0</v>
      </c>
      <c r="K1553" s="239">
        <f t="shared" si="289"/>
        <v>0</v>
      </c>
      <c r="L1553" s="239">
        <f t="shared" si="289"/>
        <v>0</v>
      </c>
      <c r="M1553" s="239">
        <f t="shared" si="289"/>
        <v>0</v>
      </c>
      <c r="N1553" s="239">
        <f t="shared" si="289"/>
        <v>0</v>
      </c>
      <c r="O1553" s="239">
        <f t="shared" si="289"/>
        <v>0</v>
      </c>
      <c r="P1553" s="239">
        <f t="shared" si="289"/>
        <v>0</v>
      </c>
      <c r="Q1553" s="239">
        <f t="shared" si="289"/>
        <v>0</v>
      </c>
    </row>
    <row r="1554" spans="1:17" s="298" customFormat="1" ht="78.75" hidden="1">
      <c r="A1554" s="198" t="s">
        <v>839</v>
      </c>
      <c r="B1554" s="381"/>
      <c r="C1554" s="381"/>
      <c r="D1554" s="245">
        <f>+F1554+G1554+H1554+I1554+J1554+K1554+L1554+M1554+N1554+O1554+P1554+Q1554</f>
        <v>0</v>
      </c>
      <c r="E1554" s="382"/>
      <c r="F1554" s="381"/>
      <c r="G1554" s="227"/>
      <c r="H1554" s="381"/>
      <c r="I1554" s="381"/>
      <c r="J1554" s="381"/>
      <c r="K1554" s="381"/>
      <c r="L1554" s="381"/>
      <c r="M1554" s="381"/>
      <c r="N1554" s="381"/>
      <c r="O1554" s="381"/>
      <c r="P1554" s="381"/>
      <c r="Q1554" s="381"/>
    </row>
    <row r="1555" spans="1:18" s="41" customFormat="1" ht="83.25" customHeight="1" hidden="1">
      <c r="A1555" s="340" t="s">
        <v>436</v>
      </c>
      <c r="B1555" s="364" t="s">
        <v>498</v>
      </c>
      <c r="C1555" s="347"/>
      <c r="D1555" s="238">
        <f t="shared" si="286"/>
        <v>0</v>
      </c>
      <c r="E1555" s="347">
        <f>+E1556</f>
        <v>0</v>
      </c>
      <c r="F1555" s="347">
        <f>+F1556+F1560</f>
        <v>0</v>
      </c>
      <c r="G1555" s="240">
        <f aca="true" t="shared" si="290" ref="G1555:Q1555">+G1556+G1560</f>
        <v>0</v>
      </c>
      <c r="H1555" s="347">
        <f t="shared" si="290"/>
        <v>0</v>
      </c>
      <c r="I1555" s="347">
        <f t="shared" si="290"/>
        <v>0</v>
      </c>
      <c r="J1555" s="347">
        <f t="shared" si="290"/>
        <v>0</v>
      </c>
      <c r="K1555" s="347">
        <f t="shared" si="290"/>
        <v>0</v>
      </c>
      <c r="L1555" s="347">
        <f t="shared" si="290"/>
        <v>0</v>
      </c>
      <c r="M1555" s="347">
        <f t="shared" si="290"/>
        <v>0</v>
      </c>
      <c r="N1555" s="347">
        <f t="shared" si="290"/>
        <v>0</v>
      </c>
      <c r="O1555" s="347">
        <f t="shared" si="290"/>
        <v>0</v>
      </c>
      <c r="P1555" s="347">
        <f t="shared" si="290"/>
        <v>0</v>
      </c>
      <c r="Q1555" s="347">
        <f t="shared" si="290"/>
        <v>0</v>
      </c>
      <c r="R1555" s="298"/>
    </row>
    <row r="1556" spans="1:18" s="41" customFormat="1" ht="49.5" customHeight="1" hidden="1">
      <c r="A1556" s="239" t="s">
        <v>97</v>
      </c>
      <c r="B1556" s="248"/>
      <c r="C1556" s="248">
        <v>3110</v>
      </c>
      <c r="D1556" s="322">
        <f t="shared" si="286"/>
        <v>0</v>
      </c>
      <c r="E1556" s="248">
        <f>+E1557+E1558+E1559</f>
        <v>0</v>
      </c>
      <c r="F1556" s="248">
        <f>+F1557+F1558+F1559</f>
        <v>0</v>
      </c>
      <c r="G1556" s="248">
        <f>+G1557+G1558+G1559</f>
        <v>0</v>
      </c>
      <c r="H1556" s="348">
        <f>+H1557+H1558+H1559</f>
        <v>0</v>
      </c>
      <c r="I1556" s="348">
        <f aca="true" t="shared" si="291" ref="I1556:Q1556">+I1557+I1558+I1559</f>
        <v>0</v>
      </c>
      <c r="J1556" s="348">
        <f t="shared" si="291"/>
        <v>0</v>
      </c>
      <c r="K1556" s="348">
        <f t="shared" si="291"/>
        <v>0</v>
      </c>
      <c r="L1556" s="348">
        <f t="shared" si="291"/>
        <v>0</v>
      </c>
      <c r="M1556" s="348">
        <f t="shared" si="291"/>
        <v>0</v>
      </c>
      <c r="N1556" s="348">
        <f t="shared" si="291"/>
        <v>0</v>
      </c>
      <c r="O1556" s="348">
        <f t="shared" si="291"/>
        <v>0</v>
      </c>
      <c r="P1556" s="348">
        <f t="shared" si="291"/>
        <v>0</v>
      </c>
      <c r="Q1556" s="348">
        <f t="shared" si="291"/>
        <v>0</v>
      </c>
      <c r="R1556" s="298"/>
    </row>
    <row r="1557" spans="1:18" s="41" customFormat="1" ht="78.75" hidden="1">
      <c r="A1557" s="330" t="s">
        <v>840</v>
      </c>
      <c r="B1557" s="159"/>
      <c r="C1557" s="195"/>
      <c r="D1557" s="159">
        <f t="shared" si="286"/>
        <v>0</v>
      </c>
      <c r="E1557" s="128"/>
      <c r="F1557" s="128"/>
      <c r="G1557" s="384"/>
      <c r="H1557" s="384"/>
      <c r="I1557" s="195"/>
      <c r="J1557" s="195"/>
      <c r="K1557" s="195"/>
      <c r="L1557" s="195"/>
      <c r="M1557" s="195"/>
      <c r="N1557" s="195"/>
      <c r="O1557" s="195"/>
      <c r="P1557" s="195"/>
      <c r="Q1557" s="195"/>
      <c r="R1557" s="298"/>
    </row>
    <row r="1558" spans="1:18" s="41" customFormat="1" ht="15.75" hidden="1">
      <c r="A1558" s="330" t="s">
        <v>343</v>
      </c>
      <c r="B1558" s="159"/>
      <c r="C1558" s="195"/>
      <c r="D1558" s="159">
        <f t="shared" si="286"/>
        <v>0</v>
      </c>
      <c r="E1558" s="128"/>
      <c r="F1558" s="128"/>
      <c r="G1558" s="128"/>
      <c r="H1558" s="148"/>
      <c r="I1558" s="195"/>
      <c r="J1558" s="195"/>
      <c r="K1558" s="195"/>
      <c r="L1558" s="195"/>
      <c r="M1558" s="195"/>
      <c r="N1558" s="195"/>
      <c r="O1558" s="195"/>
      <c r="P1558" s="195"/>
      <c r="Q1558" s="195"/>
      <c r="R1558" s="298"/>
    </row>
    <row r="1559" spans="1:18" s="41" customFormat="1" ht="25.5" customHeight="1" hidden="1">
      <c r="A1559" s="126" t="s">
        <v>301</v>
      </c>
      <c r="B1559" s="159"/>
      <c r="C1559" s="195"/>
      <c r="D1559" s="159">
        <f t="shared" si="286"/>
        <v>0</v>
      </c>
      <c r="E1559" s="128"/>
      <c r="F1559" s="128"/>
      <c r="G1559" s="128"/>
      <c r="H1559" s="148"/>
      <c r="I1559" s="195"/>
      <c r="J1559" s="195"/>
      <c r="K1559" s="195"/>
      <c r="L1559" s="195"/>
      <c r="M1559" s="195"/>
      <c r="N1559" s="195"/>
      <c r="O1559" s="195"/>
      <c r="P1559" s="195"/>
      <c r="Q1559" s="195"/>
      <c r="R1559" s="298"/>
    </row>
    <row r="1560" spans="1:18" s="41" customFormat="1" ht="32.25" customHeight="1" hidden="1">
      <c r="A1560" s="89" t="s">
        <v>95</v>
      </c>
      <c r="B1560" s="128"/>
      <c r="C1560" s="128">
        <v>3132</v>
      </c>
      <c r="D1560" s="159">
        <f t="shared" si="286"/>
        <v>0</v>
      </c>
      <c r="E1560" s="128"/>
      <c r="F1560" s="128">
        <f>+F1561</f>
        <v>0</v>
      </c>
      <c r="G1560" s="128">
        <f aca="true" t="shared" si="292" ref="G1560:Q1560">+G1561</f>
        <v>0</v>
      </c>
      <c r="H1560" s="195">
        <f t="shared" si="292"/>
        <v>0</v>
      </c>
      <c r="I1560" s="195">
        <f t="shared" si="292"/>
        <v>0</v>
      </c>
      <c r="J1560" s="195">
        <f t="shared" si="292"/>
        <v>0</v>
      </c>
      <c r="K1560" s="195">
        <f t="shared" si="292"/>
        <v>0</v>
      </c>
      <c r="L1560" s="195">
        <f t="shared" si="292"/>
        <v>0</v>
      </c>
      <c r="M1560" s="195">
        <f t="shared" si="292"/>
        <v>0</v>
      </c>
      <c r="N1560" s="195">
        <f t="shared" si="292"/>
        <v>0</v>
      </c>
      <c r="O1560" s="195">
        <f t="shared" si="292"/>
        <v>0</v>
      </c>
      <c r="P1560" s="195">
        <f t="shared" si="292"/>
        <v>0</v>
      </c>
      <c r="Q1560" s="195">
        <f t="shared" si="292"/>
        <v>0</v>
      </c>
      <c r="R1560" s="298"/>
    </row>
    <row r="1561" spans="1:18" s="41" customFormat="1" ht="86.25" customHeight="1" hidden="1">
      <c r="A1561" s="200" t="s">
        <v>411</v>
      </c>
      <c r="B1561" s="159"/>
      <c r="C1561" s="195"/>
      <c r="D1561" s="159">
        <f t="shared" si="286"/>
        <v>0</v>
      </c>
      <c r="E1561" s="128"/>
      <c r="F1561" s="128"/>
      <c r="G1561" s="128"/>
      <c r="H1561" s="195"/>
      <c r="I1561" s="195"/>
      <c r="J1561" s="195"/>
      <c r="K1561" s="195"/>
      <c r="L1561" s="195"/>
      <c r="M1561" s="195"/>
      <c r="N1561" s="195"/>
      <c r="O1561" s="195"/>
      <c r="P1561" s="195"/>
      <c r="Q1561" s="195"/>
      <c r="R1561" s="298"/>
    </row>
    <row r="1562" spans="1:18" s="41" customFormat="1" ht="108.75" customHeight="1">
      <c r="A1562" s="230" t="s">
        <v>501</v>
      </c>
      <c r="B1562" s="238">
        <v>3104</v>
      </c>
      <c r="C1562" s="347"/>
      <c r="D1562" s="238">
        <f t="shared" si="286"/>
        <v>-45500</v>
      </c>
      <c r="E1562" s="240"/>
      <c r="F1562" s="240">
        <f>F1563</f>
        <v>0</v>
      </c>
      <c r="G1562" s="240">
        <f aca="true" t="shared" si="293" ref="G1562:Q1562">G1563</f>
        <v>-45500</v>
      </c>
      <c r="H1562" s="347">
        <f t="shared" si="293"/>
        <v>0</v>
      </c>
      <c r="I1562" s="347">
        <f t="shared" si="293"/>
        <v>0</v>
      </c>
      <c r="J1562" s="347">
        <f t="shared" si="293"/>
        <v>0</v>
      </c>
      <c r="K1562" s="347">
        <f t="shared" si="293"/>
        <v>0</v>
      </c>
      <c r="L1562" s="347">
        <f t="shared" si="293"/>
        <v>0</v>
      </c>
      <c r="M1562" s="347">
        <f t="shared" si="293"/>
        <v>0</v>
      </c>
      <c r="N1562" s="347">
        <f t="shared" si="293"/>
        <v>0</v>
      </c>
      <c r="O1562" s="347">
        <f t="shared" si="293"/>
        <v>0</v>
      </c>
      <c r="P1562" s="347">
        <f t="shared" si="293"/>
        <v>0</v>
      </c>
      <c r="Q1562" s="347">
        <f t="shared" si="293"/>
        <v>0</v>
      </c>
      <c r="R1562" s="298"/>
    </row>
    <row r="1563" spans="1:18" s="41" customFormat="1" ht="47.25">
      <c r="A1563" s="239" t="s">
        <v>97</v>
      </c>
      <c r="B1563" s="322"/>
      <c r="C1563" s="348">
        <v>3110</v>
      </c>
      <c r="D1563" s="322">
        <f>+F1563+G1563+H1563+I1563+J1563+K1563+L1563+M1563+N1563+O1563+P1563+Q1563</f>
        <v>-45500</v>
      </c>
      <c r="E1563" s="248"/>
      <c r="F1563" s="248">
        <f>SUM(F1564:F1567)</f>
        <v>0</v>
      </c>
      <c r="G1563" s="248">
        <f aca="true" t="shared" si="294" ref="G1563:Q1563">SUM(G1564:G1567)</f>
        <v>-45500</v>
      </c>
      <c r="H1563" s="348">
        <f t="shared" si="294"/>
        <v>0</v>
      </c>
      <c r="I1563" s="348">
        <f t="shared" si="294"/>
        <v>0</v>
      </c>
      <c r="J1563" s="348">
        <f t="shared" si="294"/>
        <v>0</v>
      </c>
      <c r="K1563" s="348">
        <f t="shared" si="294"/>
        <v>0</v>
      </c>
      <c r="L1563" s="348">
        <f t="shared" si="294"/>
        <v>0</v>
      </c>
      <c r="M1563" s="348">
        <f t="shared" si="294"/>
        <v>0</v>
      </c>
      <c r="N1563" s="348">
        <f t="shared" si="294"/>
        <v>0</v>
      </c>
      <c r="O1563" s="348">
        <f t="shared" si="294"/>
        <v>0</v>
      </c>
      <c r="P1563" s="348">
        <f t="shared" si="294"/>
        <v>0</v>
      </c>
      <c r="Q1563" s="348">
        <f t="shared" si="294"/>
        <v>0</v>
      </c>
      <c r="R1563" s="298"/>
    </row>
    <row r="1564" spans="1:18" s="41" customFormat="1" ht="47.25" hidden="1">
      <c r="A1564" s="200" t="s">
        <v>502</v>
      </c>
      <c r="B1564" s="159"/>
      <c r="C1564" s="195"/>
      <c r="D1564" s="159">
        <f>+F1564+G1564+H1564+I1564+J1564+K1564+L1564+M1564+N1564+O1564+P1564+Q1564</f>
        <v>0</v>
      </c>
      <c r="E1564" s="128"/>
      <c r="F1564" s="128"/>
      <c r="G1564" s="128"/>
      <c r="H1564" s="195"/>
      <c r="I1564" s="195"/>
      <c r="J1564" s="195"/>
      <c r="K1564" s="195"/>
      <c r="L1564" s="195"/>
      <c r="M1564" s="195"/>
      <c r="N1564" s="195"/>
      <c r="O1564" s="195"/>
      <c r="P1564" s="195"/>
      <c r="Q1564" s="195"/>
      <c r="R1564" s="298"/>
    </row>
    <row r="1565" spans="1:18" s="41" customFormat="1" ht="15.75">
      <c r="A1565" s="200" t="s">
        <v>343</v>
      </c>
      <c r="B1565" s="159"/>
      <c r="C1565" s="195"/>
      <c r="D1565" s="159">
        <f>+F1565+G1565+H1565+I1565+J1565+K1565+L1565+M1565+N1565+O1565+P1565+Q1565</f>
        <v>-45500</v>
      </c>
      <c r="E1565" s="128"/>
      <c r="F1565" s="128"/>
      <c r="G1565" s="128">
        <v>-45500</v>
      </c>
      <c r="H1565" s="195"/>
      <c r="I1565" s="195"/>
      <c r="J1565" s="195"/>
      <c r="K1565" s="195"/>
      <c r="L1565" s="195"/>
      <c r="M1565" s="195"/>
      <c r="N1565" s="195"/>
      <c r="O1565" s="195"/>
      <c r="P1565" s="195"/>
      <c r="Q1565" s="195"/>
      <c r="R1565" s="298"/>
    </row>
    <row r="1566" spans="1:18" s="41" customFormat="1" ht="31.5" hidden="1">
      <c r="A1566" s="200" t="s">
        <v>431</v>
      </c>
      <c r="B1566" s="159"/>
      <c r="C1566" s="195"/>
      <c r="D1566" s="159">
        <f>+F1566+G1566+H1566+I1566+J1566+K1566+L1566+M1566+N1566+O1566+P1566+Q1566</f>
        <v>0</v>
      </c>
      <c r="E1566" s="128"/>
      <c r="F1566" s="128"/>
      <c r="G1566" s="128"/>
      <c r="H1566" s="195"/>
      <c r="I1566" s="195"/>
      <c r="J1566" s="195"/>
      <c r="K1566" s="195"/>
      <c r="L1566" s="195"/>
      <c r="M1566" s="195"/>
      <c r="N1566" s="195"/>
      <c r="O1566" s="195"/>
      <c r="P1566" s="195"/>
      <c r="Q1566" s="195"/>
      <c r="R1566" s="298"/>
    </row>
    <row r="1567" spans="1:18" s="41" customFormat="1" ht="31.5" hidden="1">
      <c r="A1567" s="200" t="s">
        <v>503</v>
      </c>
      <c r="B1567" s="159"/>
      <c r="C1567" s="195"/>
      <c r="D1567" s="159">
        <f t="shared" si="286"/>
        <v>0</v>
      </c>
      <c r="E1567" s="128"/>
      <c r="F1567" s="128"/>
      <c r="G1567" s="128"/>
      <c r="H1567" s="195"/>
      <c r="I1567" s="195"/>
      <c r="J1567" s="195"/>
      <c r="K1567" s="195"/>
      <c r="L1567" s="195"/>
      <c r="M1567" s="195"/>
      <c r="N1567" s="195"/>
      <c r="O1567" s="195"/>
      <c r="P1567" s="195"/>
      <c r="Q1567" s="195"/>
      <c r="R1567" s="298"/>
    </row>
    <row r="1568" spans="1:18" s="41" customFormat="1" ht="47.25" hidden="1">
      <c r="A1568" s="23" t="s">
        <v>467</v>
      </c>
      <c r="B1568" s="159">
        <v>3105</v>
      </c>
      <c r="C1568" s="195"/>
      <c r="D1568" s="148">
        <f t="shared" si="286"/>
        <v>0</v>
      </c>
      <c r="E1568" s="195"/>
      <c r="F1568" s="195">
        <f>F1569</f>
        <v>0</v>
      </c>
      <c r="G1568" s="195">
        <f aca="true" t="shared" si="295" ref="G1568:Q1568">G1569</f>
        <v>0</v>
      </c>
      <c r="H1568" s="195">
        <f t="shared" si="295"/>
        <v>0</v>
      </c>
      <c r="I1568" s="195">
        <f t="shared" si="295"/>
        <v>0</v>
      </c>
      <c r="J1568" s="195">
        <f t="shared" si="295"/>
        <v>0</v>
      </c>
      <c r="K1568" s="195">
        <f t="shared" si="295"/>
        <v>0</v>
      </c>
      <c r="L1568" s="195">
        <f t="shared" si="295"/>
        <v>0</v>
      </c>
      <c r="M1568" s="195">
        <f t="shared" si="295"/>
        <v>0</v>
      </c>
      <c r="N1568" s="195">
        <f t="shared" si="295"/>
        <v>0</v>
      </c>
      <c r="O1568" s="195">
        <f t="shared" si="295"/>
        <v>0</v>
      </c>
      <c r="P1568" s="195">
        <f t="shared" si="295"/>
        <v>0</v>
      </c>
      <c r="Q1568" s="195">
        <f t="shared" si="295"/>
        <v>0</v>
      </c>
      <c r="R1568" s="298"/>
    </row>
    <row r="1569" spans="1:18" s="41" customFormat="1" ht="47.25" hidden="1">
      <c r="A1569" s="89" t="s">
        <v>97</v>
      </c>
      <c r="B1569" s="159"/>
      <c r="C1569" s="195">
        <v>3110</v>
      </c>
      <c r="D1569" s="148">
        <f t="shared" si="286"/>
        <v>0</v>
      </c>
      <c r="E1569" s="195"/>
      <c r="F1569" s="195">
        <f>F1570+F1571+F1572</f>
        <v>0</v>
      </c>
      <c r="G1569" s="195">
        <f aca="true" t="shared" si="296" ref="G1569:Q1569">G1570+G1571+G1572</f>
        <v>0</v>
      </c>
      <c r="H1569" s="195">
        <f t="shared" si="296"/>
        <v>0</v>
      </c>
      <c r="I1569" s="195">
        <f t="shared" si="296"/>
        <v>0</v>
      </c>
      <c r="J1569" s="195">
        <f t="shared" si="296"/>
        <v>0</v>
      </c>
      <c r="K1569" s="195">
        <f t="shared" si="296"/>
        <v>0</v>
      </c>
      <c r="L1569" s="195">
        <f t="shared" si="296"/>
        <v>0</v>
      </c>
      <c r="M1569" s="195">
        <f t="shared" si="296"/>
        <v>0</v>
      </c>
      <c r="N1569" s="195">
        <f t="shared" si="296"/>
        <v>0</v>
      </c>
      <c r="O1569" s="195">
        <f t="shared" si="296"/>
        <v>0</v>
      </c>
      <c r="P1569" s="195">
        <f t="shared" si="296"/>
        <v>0</v>
      </c>
      <c r="Q1569" s="195">
        <f t="shared" si="296"/>
        <v>0</v>
      </c>
      <c r="R1569" s="298"/>
    </row>
    <row r="1570" spans="1:18" s="41" customFormat="1" ht="31.5" hidden="1">
      <c r="A1570" s="226" t="s">
        <v>408</v>
      </c>
      <c r="B1570" s="159"/>
      <c r="C1570" s="195"/>
      <c r="D1570" s="148">
        <f t="shared" si="286"/>
        <v>0</v>
      </c>
      <c r="E1570" s="195"/>
      <c r="F1570" s="195"/>
      <c r="G1570" s="195"/>
      <c r="H1570" s="195"/>
      <c r="I1570" s="195"/>
      <c r="J1570" s="195"/>
      <c r="K1570" s="195"/>
      <c r="L1570" s="195"/>
      <c r="M1570" s="195"/>
      <c r="N1570" s="195"/>
      <c r="O1570" s="195"/>
      <c r="P1570" s="195"/>
      <c r="Q1570" s="195"/>
      <c r="R1570" s="298"/>
    </row>
    <row r="1571" spans="1:18" s="41" customFormat="1" ht="36" customHeight="1" hidden="1">
      <c r="A1571" s="226" t="s">
        <v>409</v>
      </c>
      <c r="B1571" s="159"/>
      <c r="C1571" s="195"/>
      <c r="D1571" s="148">
        <f t="shared" si="286"/>
        <v>0</v>
      </c>
      <c r="E1571" s="195"/>
      <c r="F1571" s="195"/>
      <c r="G1571" s="195"/>
      <c r="H1571" s="195"/>
      <c r="I1571" s="195"/>
      <c r="J1571" s="195"/>
      <c r="K1571" s="195"/>
      <c r="L1571" s="195"/>
      <c r="M1571" s="195"/>
      <c r="N1571" s="195"/>
      <c r="O1571" s="195"/>
      <c r="P1571" s="195"/>
      <c r="Q1571" s="195"/>
      <c r="R1571" s="298"/>
    </row>
    <row r="1572" spans="1:18" s="41" customFormat="1" ht="36" customHeight="1" hidden="1">
      <c r="A1572" s="226" t="s">
        <v>410</v>
      </c>
      <c r="B1572" s="159"/>
      <c r="C1572" s="195"/>
      <c r="D1572" s="148">
        <f t="shared" si="286"/>
        <v>0</v>
      </c>
      <c r="E1572" s="195"/>
      <c r="F1572" s="195"/>
      <c r="G1572" s="324"/>
      <c r="H1572" s="195"/>
      <c r="I1572" s="195"/>
      <c r="J1572" s="195"/>
      <c r="K1572" s="195"/>
      <c r="L1572" s="195"/>
      <c r="M1572" s="195"/>
      <c r="N1572" s="195"/>
      <c r="O1572" s="195"/>
      <c r="P1572" s="195"/>
      <c r="Q1572" s="195"/>
      <c r="R1572" s="298"/>
    </row>
    <row r="1573" spans="1:18" s="43" customFormat="1" ht="31.5">
      <c r="A1573" s="189" t="s">
        <v>140</v>
      </c>
      <c r="B1573" s="190"/>
      <c r="C1573" s="190"/>
      <c r="D1573" s="193">
        <f aca="true" t="shared" si="297" ref="D1573:Q1573">+D501+D831+D949+D1020+D1390+D1439+D1524+D1551+D990+D1538+D1544</f>
        <v>9028600</v>
      </c>
      <c r="E1573" s="193" t="e">
        <f t="shared" si="297"/>
        <v>#REF!</v>
      </c>
      <c r="F1573" s="193">
        <f t="shared" si="297"/>
        <v>0</v>
      </c>
      <c r="G1573" s="193">
        <f t="shared" si="297"/>
        <v>-4008400</v>
      </c>
      <c r="H1573" s="193">
        <f t="shared" si="297"/>
        <v>0</v>
      </c>
      <c r="I1573" s="193">
        <f t="shared" si="297"/>
        <v>1400000</v>
      </c>
      <c r="J1573" s="193">
        <f t="shared" si="297"/>
        <v>0</v>
      </c>
      <c r="K1573" s="193">
        <f t="shared" si="297"/>
        <v>1437000</v>
      </c>
      <c r="L1573" s="229">
        <f t="shared" si="297"/>
        <v>10200000</v>
      </c>
      <c r="M1573" s="193">
        <f t="shared" si="297"/>
        <v>0</v>
      </c>
      <c r="N1573" s="229">
        <f t="shared" si="297"/>
        <v>0</v>
      </c>
      <c r="O1573" s="193">
        <f t="shared" si="297"/>
        <v>0</v>
      </c>
      <c r="P1573" s="193">
        <f t="shared" si="297"/>
        <v>0</v>
      </c>
      <c r="Q1573" s="193">
        <f t="shared" si="297"/>
        <v>0</v>
      </c>
      <c r="R1573" s="279"/>
    </row>
    <row r="1574" spans="1:19" s="37" customFormat="1" ht="15.75">
      <c r="A1574" s="74"/>
      <c r="B1574" s="75"/>
      <c r="C1574" s="75"/>
      <c r="D1574" s="76"/>
      <c r="E1574" s="75"/>
      <c r="F1574" s="76"/>
      <c r="G1574" s="76"/>
      <c r="H1574" s="76"/>
      <c r="I1574" s="76"/>
      <c r="J1574" s="76"/>
      <c r="K1574" s="76"/>
      <c r="L1574" s="77"/>
      <c r="M1574" s="77"/>
      <c r="N1574" s="77"/>
      <c r="O1574" s="76"/>
      <c r="P1574" s="76"/>
      <c r="Q1574" s="76"/>
      <c r="R1574" s="78"/>
      <c r="S1574" s="78"/>
    </row>
    <row r="1575" spans="1:19" s="37" customFormat="1" ht="15.75">
      <c r="A1575" s="74"/>
      <c r="B1575" s="75"/>
      <c r="C1575" s="75"/>
      <c r="D1575" s="76"/>
      <c r="E1575" s="75"/>
      <c r="F1575" s="76"/>
      <c r="G1575" s="77"/>
      <c r="H1575" s="76"/>
      <c r="I1575" s="76"/>
      <c r="J1575" s="76"/>
      <c r="K1575" s="76"/>
      <c r="L1575" s="77"/>
      <c r="M1575" s="77"/>
      <c r="N1575" s="77"/>
      <c r="O1575" s="76"/>
      <c r="P1575" s="76"/>
      <c r="Q1575" s="76"/>
      <c r="R1575" s="78"/>
      <c r="S1575" s="78"/>
    </row>
    <row r="1576" spans="1:19" s="37" customFormat="1" ht="15.75">
      <c r="A1576" s="73" t="s">
        <v>849</v>
      </c>
      <c r="B1576" s="79"/>
      <c r="C1576" s="79"/>
      <c r="D1576" s="79"/>
      <c r="E1576" s="79"/>
      <c r="F1576" s="79"/>
      <c r="G1576" s="79"/>
      <c r="H1576" s="79"/>
      <c r="I1576" s="80"/>
      <c r="J1576" s="79"/>
      <c r="K1576" s="79"/>
      <c r="L1576" s="79"/>
      <c r="M1576" s="79" t="s">
        <v>850</v>
      </c>
      <c r="N1576" s="79"/>
      <c r="O1576" s="79"/>
      <c r="P1576" s="76"/>
      <c r="Q1576" s="76"/>
      <c r="R1576" s="78"/>
      <c r="S1576" s="78"/>
    </row>
    <row r="1577" spans="1:19" s="37" customFormat="1" ht="15.75">
      <c r="A1577" s="78"/>
      <c r="B1577" s="78"/>
      <c r="C1577" s="78"/>
      <c r="D1577" s="78"/>
      <c r="E1577" s="78"/>
      <c r="F1577" s="78"/>
      <c r="G1577" s="78"/>
      <c r="H1577" s="78"/>
      <c r="I1577" s="78"/>
      <c r="J1577" s="78"/>
      <c r="K1577" s="78"/>
      <c r="L1577" s="78"/>
      <c r="M1577" s="78"/>
      <c r="N1577" s="78"/>
      <c r="O1577" s="78"/>
      <c r="P1577" s="76"/>
      <c r="Q1577" s="76"/>
      <c r="R1577" s="78"/>
      <c r="S1577" s="78"/>
    </row>
    <row r="1578" ht="15.75">
      <c r="D1578" s="44"/>
    </row>
    <row r="1579" ht="15.75">
      <c r="D1579" s="82"/>
    </row>
    <row r="1580" ht="15.75">
      <c r="M1580" s="39"/>
    </row>
    <row r="1585" ht="15.75">
      <c r="M1585" s="39"/>
    </row>
    <row r="1586" ht="15.75">
      <c r="M1586" s="39"/>
    </row>
    <row r="1587" ht="15.75">
      <c r="A1587"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2017-05-16T13:23:14Z</cp:lastPrinted>
  <dcterms:created xsi:type="dcterms:W3CDTF">2002-05-10T11:07:04Z</dcterms:created>
  <dcterms:modified xsi:type="dcterms:W3CDTF">2017-05-16T13:23:40Z</dcterms:modified>
  <cp:category/>
  <cp:version/>
  <cp:contentType/>
  <cp:contentStatus/>
</cp:coreProperties>
</file>