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'Лист1'!$A$4:$Q$1576</definedName>
  </definedNames>
  <calcPr fullCalcOnLoad="1"/>
</workbook>
</file>

<file path=xl/sharedStrings.xml><?xml version="1.0" encoding="utf-8"?>
<sst xmlns="http://schemas.openxmlformats.org/spreadsheetml/2006/main" count="1293" uniqueCount="891">
  <si>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</si>
  <si>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</si>
  <si>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</si>
  <si>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</si>
  <si>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</si>
  <si>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</si>
  <si>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</si>
  <si>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</si>
  <si>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</si>
  <si>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</si>
  <si>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</si>
  <si>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</si>
  <si>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</si>
  <si>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</si>
  <si>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</si>
  <si>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</si>
  <si>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</si>
  <si>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</si>
  <si>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</si>
  <si>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</si>
  <si>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</si>
  <si>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</si>
  <si>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</si>
  <si>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</si>
  <si>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</si>
  <si>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</si>
  <si>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</si>
  <si>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</si>
  <si>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</si>
  <si>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</si>
  <si>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</si>
  <si>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</si>
  <si>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</si>
  <si>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</si>
  <si>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</si>
  <si>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</si>
  <si>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</si>
  <si>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</si>
  <si>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</si>
  <si>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</si>
  <si>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</si>
  <si>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</si>
  <si>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</si>
  <si>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</si>
  <si>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</si>
  <si>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</si>
  <si>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</si>
  <si>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</si>
  <si>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</si>
  <si>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</si>
  <si>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</si>
  <si>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</si>
  <si>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</si>
  <si>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</si>
  <si>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</si>
  <si>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</si>
  <si>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</si>
  <si>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</si>
  <si>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</si>
  <si>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</si>
  <si>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</si>
  <si>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</si>
  <si>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</si>
  <si>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</si>
  <si>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</si>
  <si>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</si>
  <si>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</si>
  <si>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</si>
  <si>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</si>
  <si>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</si>
  <si>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</si>
  <si>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</si>
  <si>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</si>
  <si>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</si>
  <si>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</si>
  <si>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</si>
  <si>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</si>
  <si>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</si>
  <si>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</si>
  <si>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</si>
  <si>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</si>
  <si>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</si>
  <si>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</si>
  <si>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</si>
  <si>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</si>
  <si>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</si>
  <si>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</si>
  <si>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</si>
  <si>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</si>
  <si>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</si>
  <si>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</si>
  <si>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</si>
  <si>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</si>
  <si>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</si>
  <si>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</si>
  <si>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</si>
  <si>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</si>
  <si>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</si>
  <si>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</si>
  <si>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</si>
  <si>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</si>
  <si>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</si>
  <si>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</si>
  <si>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</si>
  <si>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</si>
  <si>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</si>
  <si>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</si>
  <si>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</si>
  <si>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</si>
  <si>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</si>
  <si>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</si>
  <si>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</si>
  <si>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</si>
  <si>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</si>
  <si>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</si>
  <si>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</si>
  <si>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</si>
  <si>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</si>
  <si>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</si>
  <si>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</si>
  <si>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</si>
  <si>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</si>
  <si>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</si>
  <si>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</si>
  <si>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</si>
  <si>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</si>
  <si>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</si>
  <si>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</si>
  <si>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</si>
  <si>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</si>
  <si>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</si>
  <si>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</si>
  <si>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</si>
  <si>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</si>
  <si>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</si>
  <si>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</si>
  <si>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</si>
  <si>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</si>
  <si>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</si>
  <si>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</si>
  <si>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</si>
  <si>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</si>
  <si>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</si>
  <si>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</si>
  <si>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</si>
  <si>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</si>
  <si>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</si>
  <si>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</si>
  <si>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</si>
  <si>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</si>
  <si>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</si>
  <si>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</si>
  <si>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</si>
  <si>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</si>
  <si>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</si>
  <si>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</si>
  <si>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</si>
  <si>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</si>
  <si>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</si>
  <si>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</si>
  <si>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</si>
  <si>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</si>
  <si>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</si>
  <si>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</si>
  <si>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</si>
  <si>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</si>
  <si>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</si>
  <si>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</si>
  <si>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</si>
  <si>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</si>
  <si>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</si>
  <si>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</si>
  <si>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</si>
  <si>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</si>
  <si>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</si>
  <si>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</si>
  <si>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</si>
  <si>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</si>
  <si>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</si>
  <si>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</si>
  <si>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</si>
  <si>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</si>
  <si>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</si>
  <si>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</si>
  <si>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</si>
  <si>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</si>
  <si>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</si>
  <si>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</si>
  <si>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</si>
  <si>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</si>
  <si>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</si>
  <si>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</si>
  <si>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</si>
  <si>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</si>
  <si>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</si>
  <si>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</si>
  <si>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</si>
  <si>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</si>
  <si>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</si>
  <si>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</si>
  <si>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</si>
  <si>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</si>
  <si>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</si>
  <si>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</si>
  <si>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</si>
  <si>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</si>
  <si>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</si>
  <si>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</si>
  <si>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</si>
  <si>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</si>
  <si>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</si>
  <si>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</si>
  <si>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</si>
  <si>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</si>
  <si>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</si>
  <si>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</si>
  <si>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</si>
  <si>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</si>
  <si>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</si>
  <si>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</si>
  <si>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</si>
  <si>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</si>
  <si>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</si>
  <si>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</si>
  <si>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</si>
  <si>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</si>
  <si>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</si>
  <si>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</si>
  <si>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</si>
  <si>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</si>
  <si>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</si>
  <si>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</si>
  <si>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</si>
  <si>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</si>
  <si>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</si>
  <si>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</si>
  <si>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</si>
  <si>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</si>
  <si>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</si>
  <si>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</si>
  <si>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</si>
  <si>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</si>
  <si>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</si>
  <si>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</si>
  <si>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</si>
  <si>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</si>
  <si>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</si>
  <si>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</si>
  <si>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</si>
  <si>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</si>
  <si>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</si>
  <si>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</si>
  <si>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</si>
  <si>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</si>
  <si>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</si>
  <si>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</si>
  <si>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</si>
  <si>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</si>
  <si>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</si>
  <si>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</si>
  <si>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</si>
  <si>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</si>
  <si>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</si>
  <si>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</si>
  <si>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</si>
  <si>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</si>
  <si>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</si>
  <si>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</si>
  <si>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</si>
  <si>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</si>
  <si>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</si>
  <si>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</si>
  <si>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</si>
  <si>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</si>
  <si>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</si>
  <si>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</si>
  <si>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</si>
  <si>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</si>
  <si>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</si>
  <si>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</si>
  <si>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</si>
  <si>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</si>
  <si>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</si>
  <si>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</si>
  <si>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</si>
  <si>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</si>
  <si>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</si>
  <si>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</si>
  <si>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</si>
  <si>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</si>
  <si>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</si>
  <si>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</si>
  <si>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</si>
  <si>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</si>
  <si>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</si>
  <si>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</si>
  <si>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</si>
  <si>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</si>
  <si>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</si>
  <si>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</si>
  <si>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</si>
  <si>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</si>
  <si>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</si>
  <si>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</si>
  <si>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</si>
  <si>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</si>
  <si>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</si>
  <si>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</si>
  <si>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</si>
  <si>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</si>
  <si>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</si>
  <si>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</si>
  <si>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</si>
  <si>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</si>
  <si>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</si>
  <si>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</si>
  <si>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</si>
  <si>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</si>
  <si>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</si>
  <si>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</si>
  <si>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</si>
  <si>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</si>
  <si>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</si>
  <si>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</si>
  <si>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</si>
  <si>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</si>
  <si>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</si>
  <si>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</si>
  <si>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</si>
  <si>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</si>
  <si>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</si>
  <si>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</si>
  <si>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</si>
  <si>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</si>
  <si>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</si>
  <si>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</si>
  <si>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</si>
  <si>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</si>
  <si>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</si>
  <si>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</si>
  <si>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</si>
  <si>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</si>
  <si>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</si>
  <si>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</si>
  <si>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</si>
  <si>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</si>
  <si>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</si>
  <si>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</si>
  <si>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</si>
  <si>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</si>
  <si>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</si>
  <si>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</si>
  <si>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</si>
  <si>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</si>
  <si>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</si>
  <si>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</si>
  <si>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</si>
  <si>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</si>
  <si>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</si>
  <si>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</si>
  <si>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</si>
  <si>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</si>
  <si>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</si>
  <si>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</si>
  <si>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</si>
  <si>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</si>
  <si>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</si>
  <si>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</si>
  <si>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</si>
  <si>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</si>
  <si>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</si>
  <si>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</si>
  <si>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</si>
  <si>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</si>
  <si>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</si>
  <si>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</si>
  <si>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</si>
  <si>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</si>
  <si>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</si>
  <si>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</si>
  <si>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</si>
  <si>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</si>
  <si>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</si>
  <si>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</si>
  <si>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</si>
  <si>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</si>
  <si>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</si>
  <si>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</si>
  <si>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</si>
  <si>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</si>
  <si>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</si>
  <si>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</si>
  <si>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</si>
  <si>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</si>
  <si>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</si>
  <si>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</si>
  <si>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</si>
  <si>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</si>
  <si>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</si>
  <si>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</si>
  <si>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</si>
  <si>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</si>
  <si>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</si>
  <si>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</si>
  <si>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</si>
  <si>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І.М.Бутков</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</si>
  <si>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</si>
  <si>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</si>
  <si>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</si>
  <si>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</si>
  <si>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</si>
  <si>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</si>
  <si>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</si>
  <si>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</si>
  <si>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</si>
  <si>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</si>
  <si>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</si>
  <si>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</si>
  <si>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</si>
  <si>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</si>
  <si>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</si>
  <si>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</si>
  <si>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</si>
  <si>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</si>
  <si>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</si>
  <si>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</si>
  <si>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</si>
  <si>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</si>
  <si>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</si>
  <si>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</si>
  <si>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</si>
  <si>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</si>
  <si>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</si>
  <si>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</si>
  <si>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</si>
  <si>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</si>
  <si>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</si>
  <si>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</si>
  <si>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</si>
  <si>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</si>
  <si>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</si>
  <si>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</si>
  <si>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</si>
  <si>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</si>
  <si>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</si>
  <si>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</si>
  <si>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</si>
  <si>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</si>
  <si>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</si>
  <si>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</si>
  <si>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</si>
  <si>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</si>
  <si>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</si>
  <si>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</si>
  <si>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</si>
  <si>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</si>
  <si>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</si>
  <si>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</si>
  <si>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</si>
  <si>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</si>
  <si>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</si>
  <si>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</si>
  <si>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</si>
  <si>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</si>
  <si>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</si>
  <si>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</si>
  <si>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</si>
  <si>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</si>
  <si>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</si>
  <si>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</si>
  <si>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</si>
  <si>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</si>
  <si>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Додаток №3  до рішення міської ради</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</si>
  <si>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</si>
  <si>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</si>
  <si>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</si>
  <si>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</si>
  <si>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</si>
  <si>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</si>
  <si>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</si>
  <si>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</si>
  <si>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</si>
  <si>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</si>
  <si>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</si>
  <si>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</si>
  <si>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</si>
  <si>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</si>
  <si>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</si>
  <si>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</si>
  <si>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</si>
  <si>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</si>
  <si>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</si>
  <si>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</si>
  <si>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</si>
  <si>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</si>
  <si>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</si>
  <si>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</si>
  <si>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</si>
  <si>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</si>
  <si>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</si>
  <si>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</si>
  <si>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</si>
  <si>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</si>
  <si>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</si>
  <si>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</si>
  <si>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</si>
  <si>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</si>
  <si>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</si>
  <si>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</si>
  <si>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</si>
  <si>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</si>
  <si>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</si>
  <si>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</si>
  <si>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</si>
  <si>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</si>
  <si>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</si>
  <si>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</si>
  <si>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</si>
  <si>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</si>
  <si>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</si>
  <si>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</si>
  <si>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</si>
  <si>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</si>
  <si>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</si>
  <si>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</si>
  <si>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</si>
  <si>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</si>
  <si>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</si>
  <si>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</si>
  <si>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</si>
  <si>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</si>
  <si>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</si>
  <si>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</si>
  <si>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</si>
  <si>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</si>
  <si>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</si>
  <si>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</si>
  <si>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</si>
  <si>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</si>
  <si>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</si>
  <si>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</si>
  <si>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</si>
  <si>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</si>
  <si>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</si>
  <si>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</si>
  <si>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</si>
  <si>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</si>
  <si>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</si>
  <si>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</si>
  <si>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</si>
  <si>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</si>
  <si>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</si>
  <si>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</si>
  <si>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</si>
  <si>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</si>
  <si>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</si>
  <si>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</si>
  <si>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</si>
  <si>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</si>
  <si>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</si>
  <si>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</si>
  <si>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</si>
  <si>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</si>
  <si>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</si>
  <si>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</si>
  <si>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</si>
  <si>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</si>
  <si>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</si>
  <si>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</si>
  <si>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</si>
  <si>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</si>
  <si>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</si>
  <si>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</si>
  <si>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</si>
  <si>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</si>
  <si>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</si>
  <si>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</si>
  <si>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</si>
  <si>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</si>
  <si>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</si>
  <si>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</si>
  <si>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</si>
  <si>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</si>
  <si>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</si>
  <si>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</si>
  <si>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</si>
  <si>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</si>
  <si>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</si>
  <si>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</si>
  <si>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</si>
  <si>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</si>
  <si>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</si>
  <si>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</si>
  <si>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</si>
  <si>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</si>
  <si>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</si>
  <si>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</si>
  <si>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</si>
  <si>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</si>
  <si>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</si>
  <si>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</si>
  <si>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</si>
  <si>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</si>
  <si>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</si>
  <si>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</si>
  <si>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</si>
  <si>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</si>
  <si>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</si>
  <si>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</si>
  <si>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</si>
  <si>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</si>
  <si>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</si>
  <si>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</si>
  <si>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</si>
  <si>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</si>
  <si>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</si>
  <si>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</si>
  <si>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</si>
  <si>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</si>
  <si>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</si>
  <si>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</si>
  <si>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</si>
  <si>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</si>
  <si>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</si>
  <si>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</si>
  <si>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</si>
  <si>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</si>
  <si>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</si>
  <si>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</si>
  <si>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</si>
  <si>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</si>
  <si>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</si>
  <si>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</si>
  <si>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</si>
  <si>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</si>
  <si>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</si>
  <si>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</si>
  <si>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</si>
  <si>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</si>
  <si>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</si>
  <si>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</si>
  <si>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</si>
  <si>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</si>
  <si>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</si>
  <si>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</si>
  <si>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</si>
  <si>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</si>
  <si>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</si>
  <si>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</si>
  <si>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</si>
  <si>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</si>
  <si>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</si>
  <si>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</si>
  <si>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</si>
  <si>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</si>
  <si>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</si>
  <si>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</si>
  <si>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</si>
  <si>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</si>
  <si>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</si>
  <si>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</si>
  <si>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</si>
  <si>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</si>
  <si>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</si>
  <si>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</si>
  <si>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</si>
  <si>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</si>
  <si>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</si>
  <si>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</si>
  <si>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</si>
  <si>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</si>
  <si>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</si>
  <si>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</si>
  <si>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</si>
  <si>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</si>
  <si>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</si>
  <si>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</si>
  <si>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</si>
  <si>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</si>
  <si>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</si>
  <si>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</si>
  <si>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</si>
  <si>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</si>
  <si>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</si>
  <si>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</si>
  <si>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</si>
  <si>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</si>
  <si>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</si>
  <si>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</si>
  <si>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</si>
  <si>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</si>
  <si>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</si>
  <si>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</si>
  <si>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</si>
  <si>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</si>
  <si>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</si>
  <si>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</si>
  <si>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</si>
  <si>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</si>
  <si>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</si>
  <si>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</si>
  <si>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</si>
  <si>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</si>
  <si>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</si>
  <si>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</si>
  <si>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</si>
  <si>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</si>
  <si>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</si>
  <si>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</si>
  <si>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</si>
  <si>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</si>
  <si>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</si>
  <si>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</si>
  <si>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</si>
  <si>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</si>
  <si>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</si>
  <si>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</si>
  <si>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</si>
  <si>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</si>
  <si>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</si>
  <si>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</si>
  <si>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</si>
  <si>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</si>
  <si>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</si>
  <si>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</si>
  <si>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</si>
  <si>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</si>
  <si>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</si>
  <si>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</si>
  <si>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</si>
  <si>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</si>
  <si>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</si>
  <si>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</si>
  <si>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</si>
  <si>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</si>
  <si>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</si>
  <si>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</si>
  <si>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</si>
  <si>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</si>
  <si>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</si>
  <si>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</si>
  <si>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</si>
  <si>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</si>
  <si>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</si>
  <si>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</si>
  <si>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</si>
  <si>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</si>
  <si>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</si>
  <si>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</si>
  <si>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</si>
  <si>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</si>
  <si>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</si>
  <si>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</si>
  <si>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</si>
  <si>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</si>
  <si>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</si>
  <si>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</si>
  <si>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</si>
  <si>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</si>
  <si>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</si>
  <si>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</si>
  <si>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</si>
  <si>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</si>
  <si>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</si>
  <si>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</si>
  <si>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</si>
  <si>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</si>
  <si>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</si>
  <si>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</si>
  <si>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</si>
  <si>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</si>
  <si>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</si>
  <si>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</si>
  <si>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</si>
  <si>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</si>
  <si>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</si>
  <si>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</si>
  <si>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</si>
  <si>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</si>
  <si>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</si>
  <si>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</si>
  <si>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</si>
  <si>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</si>
  <si>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</si>
  <si>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</si>
  <si>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</si>
  <si>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</si>
  <si>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</si>
  <si>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</si>
  <si>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</si>
  <si>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</si>
  <si>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</si>
  <si>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</si>
  <si>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</si>
  <si>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</si>
  <si>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</si>
  <si>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</si>
  <si>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</si>
  <si>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</si>
  <si>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</si>
  <si>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</si>
  <si>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</si>
  <si>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</si>
  <si>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</si>
  <si>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</si>
  <si>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</si>
  <si>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</si>
  <si>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</si>
  <si>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</si>
  <si>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</si>
  <si>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</si>
  <si>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</si>
  <si>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</si>
  <si>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</si>
  <si>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</si>
  <si>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</si>
  <si>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</si>
  <si>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</si>
  <si>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</si>
  <si>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</si>
  <si>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</si>
  <si>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</si>
  <si>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</si>
  <si>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</si>
  <si>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</si>
  <si>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</si>
  <si>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</si>
  <si>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</si>
  <si>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</si>
  <si>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</si>
  <si>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</si>
  <si>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</si>
  <si>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</si>
  <si>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</si>
  <si>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</si>
  <si>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</si>
  <si>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</si>
  <si>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</si>
  <si>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</si>
  <si>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</si>
  <si>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</si>
  <si>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</si>
  <si>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</si>
  <si>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</si>
  <si>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</si>
  <si>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</si>
  <si>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</si>
  <si>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від   28.02.2017р.  № </t>
  </si>
  <si>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</si>
  <si>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</si>
  <si>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</si>
  <si>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</si>
  <si>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</si>
  <si>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</si>
  <si>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</si>
  <si>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</si>
  <si>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</si>
  <si>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</si>
  <si>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</si>
  <si>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</si>
  <si>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r>
      <t xml:space="preserve">Придбання медичного обладнання </t>
    </r>
    <r>
      <rPr>
        <b/>
        <i/>
        <sz val="12"/>
        <rFont val="Times New Roman"/>
        <family val="1"/>
      </rPr>
      <t>(співфінансування)</t>
    </r>
  </si>
  <si>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</si>
  <si>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</si>
  <si>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</si>
  <si>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10, 9 комунального дошкільного навчального закладу (ясла-садок) комбінованого типу №30 "Ладусі", розташованого за адресою:м.Сєвєродонецьк, вул.Вілєсова, 9</t>
  </si>
  <si>
    <t>Капітальний ремонт груп 7, 9 комунального дошкільного навчального закладу (ясла-садок) комбінованого типу №25"Журавлик", розташованого за адресою:м.Сєвєродонецьк, пр.Гвардійський, 63-в</t>
  </si>
  <si>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</si>
  <si>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</si>
  <si>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</si>
  <si>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</si>
  <si>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r>
      <t xml:space="preserve">Капітальний ремонт електричних мереж, приміщень будівель противотуберкульозного відділення та відділення профілактики КУ СМБЛ УОЗ Сєвєродонецької міської ради за адресою:м.Сєвєродонецьк, вул.Сметаніна, 5 </t>
    </r>
    <r>
      <rPr>
        <b/>
        <i/>
        <sz val="12"/>
        <rFont val="Times New Roman"/>
        <family val="1"/>
      </rPr>
      <t>(Інша субвенція з обласного бюджету)</t>
    </r>
  </si>
  <si>
    <r>
      <t xml:space="preserve">Придбання мобільної рентгенівської системи для проведення діагностичних обстежень ургентних хворих </t>
    </r>
    <r>
      <rPr>
        <b/>
        <i/>
        <sz val="12"/>
        <rFont val="Times New Roman"/>
        <family val="1"/>
      </rPr>
      <t>(Інша субвенція з обласного бюджету)</t>
    </r>
  </si>
  <si>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</si>
  <si>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</si>
  <si>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</si>
  <si>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</si>
  <si>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</si>
  <si>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</si>
  <si>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Придбання будівель, які знаходяться за адресою:м.Сєвєродонецьк, вул.Богдана Ліщини, 38 (участь в аукціоні)</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</si>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</sst>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93">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87"/>
  <sheetViews>
    <sheetView tabSelected="1" zoomScale="82" zoomScaleNormal="82" workbookViewId="0" topLeftCell="A332">
      <selection activeCell="A350" sqref="A350:IV350"/>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0" customWidth="1"/>
    <col min="19" max="16384" width="8.875" style="9" customWidth="1"/>
  </cols>
  <sheetData>
    <row r="1" ht="15.75" hidden="1"/>
    <row r="2" ht="15.75" hidden="1"/>
    <row r="3" spans="13:15" ht="15.75">
      <c r="M3" s="64"/>
      <c r="N3" s="64"/>
      <c r="O3" s="64"/>
    </row>
    <row r="4" spans="1:18" s="7" customFormat="1" ht="19.5" customHeight="1">
      <c r="A4" s="6"/>
      <c r="M4" s="65"/>
      <c r="N4" s="65" t="s">
        <v>472</v>
      </c>
      <c r="O4" s="65"/>
      <c r="R4" s="291"/>
    </row>
    <row r="5" spans="1:21" s="7" customFormat="1" ht="15.75">
      <c r="A5" s="8"/>
      <c r="B5" s="9"/>
      <c r="C5" s="9"/>
      <c r="D5" s="9"/>
      <c r="E5" s="9"/>
      <c r="F5" s="9"/>
      <c r="G5" s="9"/>
      <c r="H5" s="9"/>
      <c r="I5" s="9"/>
      <c r="J5" s="9"/>
      <c r="K5" s="9"/>
      <c r="L5" s="9"/>
      <c r="M5" s="66"/>
      <c r="N5" s="66" t="s">
        <v>847</v>
      </c>
      <c r="O5" s="66"/>
      <c r="P5" s="9"/>
      <c r="Q5" s="9"/>
      <c r="R5" s="290"/>
      <c r="S5" s="9"/>
      <c r="T5" s="9"/>
      <c r="U5" s="9"/>
    </row>
    <row r="6" spans="13:15" ht="15.75">
      <c r="M6" s="66"/>
      <c r="N6" s="66"/>
      <c r="O6" s="66"/>
    </row>
    <row r="7" spans="1:18" s="11" customFormat="1" ht="15.75">
      <c r="A7" s="10"/>
      <c r="B7" s="11" t="s">
        <v>439</v>
      </c>
      <c r="M7" s="67"/>
      <c r="N7" s="67"/>
      <c r="O7" s="67"/>
      <c r="R7" s="292"/>
    </row>
    <row r="8" spans="1:21" s="12" customFormat="1" ht="18.75" hidden="1">
      <c r="A8" s="10"/>
      <c r="B8" s="11"/>
      <c r="C8" s="11"/>
      <c r="D8" s="11"/>
      <c r="E8" s="11"/>
      <c r="F8" s="11"/>
      <c r="G8" s="11"/>
      <c r="H8" s="11"/>
      <c r="I8" s="11"/>
      <c r="J8" s="11"/>
      <c r="K8" s="11"/>
      <c r="L8" s="11"/>
      <c r="M8" s="11"/>
      <c r="N8" s="11"/>
      <c r="O8" s="11"/>
      <c r="P8" s="11"/>
      <c r="Q8" s="11"/>
      <c r="R8" s="292"/>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3"/>
    </row>
    <row r="12" spans="1:18" s="14" customFormat="1" ht="15.75">
      <c r="A12" s="387" t="s">
        <v>48</v>
      </c>
      <c r="B12" s="388"/>
      <c r="C12" s="388"/>
      <c r="D12" s="388"/>
      <c r="E12" s="388"/>
      <c r="F12" s="388"/>
      <c r="G12" s="389"/>
      <c r="H12" s="389"/>
      <c r="I12" s="389"/>
      <c r="J12" s="389"/>
      <c r="K12" s="389"/>
      <c r="L12" s="389"/>
      <c r="M12" s="389"/>
      <c r="N12" s="389"/>
      <c r="O12" s="389"/>
      <c r="P12" s="389"/>
      <c r="Q12" s="390"/>
      <c r="R12" s="293"/>
    </row>
    <row r="13" spans="1:18" s="11" customFormat="1" ht="15.75" hidden="1">
      <c r="A13" s="15" t="s">
        <v>245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2"/>
    </row>
    <row r="14" spans="1:18" s="19" customFormat="1" ht="50.25" customHeight="1" hidden="1">
      <c r="A14" s="17" t="s">
        <v>842</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4"/>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440</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4"/>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5"/>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5"/>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157</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441</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4"/>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154</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155</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398</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370</v>
      </c>
      <c r="B47" s="70"/>
      <c r="C47" s="70"/>
      <c r="D47" s="220">
        <f>F47+G47+H47+I47+J47+K47+L47+M47+N47+O47+P47+Q47</f>
        <v>0</v>
      </c>
      <c r="E47" s="70"/>
      <c r="F47" s="71"/>
      <c r="G47" s="201"/>
      <c r="H47" s="71"/>
      <c r="I47" s="71"/>
      <c r="J47" s="71"/>
      <c r="K47" s="71"/>
      <c r="L47" s="71"/>
      <c r="M47" s="71"/>
      <c r="N47" s="71"/>
      <c r="O47" s="71"/>
      <c r="P47" s="71"/>
      <c r="Q47" s="71"/>
      <c r="R47" s="296"/>
    </row>
    <row r="48" spans="1:18" s="38" customFormat="1" ht="30" hidden="1">
      <c r="A48" s="69" t="s">
        <v>365</v>
      </c>
      <c r="B48" s="70"/>
      <c r="C48" s="70"/>
      <c r="D48" s="21">
        <f>F48+G48+H48+I48+J48+K48+L48+M48+N48+O48+P48+Q48</f>
        <v>0</v>
      </c>
      <c r="E48" s="70"/>
      <c r="F48" s="71"/>
      <c r="G48" s="201"/>
      <c r="H48" s="71"/>
      <c r="I48" s="71"/>
      <c r="J48" s="71"/>
      <c r="K48" s="71"/>
      <c r="L48" s="71"/>
      <c r="M48" s="71"/>
      <c r="N48" s="71"/>
      <c r="O48" s="71"/>
      <c r="P48" s="71"/>
      <c r="Q48" s="71"/>
      <c r="R48" s="296"/>
    </row>
    <row r="49" spans="1:18" s="38" customFormat="1" ht="30" hidden="1">
      <c r="A49" s="69" t="s">
        <v>366</v>
      </c>
      <c r="B49" s="70"/>
      <c r="C49" s="70"/>
      <c r="D49" s="21">
        <f>F49+G49+H49+I49+J49+K49+L49+M49+N49+O49+P49+Q49</f>
        <v>0</v>
      </c>
      <c r="E49" s="70"/>
      <c r="F49" s="71"/>
      <c r="G49" s="201"/>
      <c r="H49" s="71"/>
      <c r="I49" s="71"/>
      <c r="J49" s="71"/>
      <c r="K49" s="71"/>
      <c r="L49" s="71"/>
      <c r="M49" s="71"/>
      <c r="N49" s="71"/>
      <c r="O49" s="71"/>
      <c r="P49" s="71"/>
      <c r="Q49" s="71"/>
      <c r="R49" s="296"/>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65</v>
      </c>
      <c r="B51" s="35"/>
      <c r="C51" s="35"/>
      <c r="D51" s="36">
        <f>D52+D69+D75+D84+D90</f>
        <v>2333600</v>
      </c>
      <c r="E51" s="35"/>
      <c r="F51" s="36">
        <f aca="true" t="shared" si="8" ref="F51:Q51">F52+F69+F75+F84+F90</f>
        <v>0</v>
      </c>
      <c r="G51" s="36">
        <f t="shared" si="8"/>
        <v>33600</v>
      </c>
      <c r="H51" s="36">
        <f t="shared" si="8"/>
        <v>2300000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c r="A52" s="23" t="s">
        <v>442</v>
      </c>
      <c r="B52" s="28">
        <v>2010</v>
      </c>
      <c r="C52" s="28"/>
      <c r="D52" s="29">
        <f>D53+D54+D56+D57+D58+D59+D60+D61+D62+D63+D64+D65+D66+D67+D68+D55</f>
        <v>2190450</v>
      </c>
      <c r="E52" s="29">
        <f>E53+E54+E56+E57+E58+E59+E60+E61+E62+E63+E64+E65+E66+E67+E68+E55</f>
        <v>0</v>
      </c>
      <c r="F52" s="29">
        <f>F53+F54+F56+F57+F58+F59+F60+F61+F62+F63+F64+F65+F66+F67+F68+F55</f>
        <v>0</v>
      </c>
      <c r="G52" s="29">
        <f aca="true" t="shared" si="9" ref="G52:Q52">G53+G54+G56+G57+G58+G59+G60+G61+G62+G63+G64+G65+G66+G67+G68+G55</f>
        <v>33600</v>
      </c>
      <c r="H52" s="29">
        <f t="shared" si="9"/>
        <v>2156850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94.5" customHeight="1" hidden="1">
      <c r="A53" s="20" t="s">
        <v>844</v>
      </c>
      <c r="B53" s="25"/>
      <c r="C53" s="25">
        <v>2282</v>
      </c>
      <c r="D53" s="21">
        <f aca="true" t="shared" si="10" ref="D53:D68">F53+G53+H53+I53+J53+K53+L53+M53+N53+O53+P53+Q53</f>
        <v>0</v>
      </c>
      <c r="E53" s="25"/>
      <c r="F53" s="26"/>
      <c r="G53" s="26"/>
      <c r="H53" s="26"/>
      <c r="I53" s="26"/>
      <c r="J53" s="26"/>
      <c r="K53" s="26"/>
      <c r="L53" s="26"/>
      <c r="M53" s="26"/>
      <c r="N53" s="26"/>
      <c r="O53" s="26"/>
      <c r="P53" s="26"/>
      <c r="Q53" s="26"/>
      <c r="R53" s="295"/>
    </row>
    <row r="54" spans="1:18" s="27" customFormat="1" ht="18.75" customHeight="1" hidden="1">
      <c r="A54" s="20" t="s">
        <v>100</v>
      </c>
      <c r="B54" s="25"/>
      <c r="C54" s="25">
        <v>2250</v>
      </c>
      <c r="D54" s="21">
        <f t="shared" si="10"/>
        <v>0</v>
      </c>
      <c r="E54" s="25"/>
      <c r="F54" s="26"/>
      <c r="G54" s="26"/>
      <c r="H54" s="202"/>
      <c r="I54" s="26"/>
      <c r="J54" s="26"/>
      <c r="K54" s="26"/>
      <c r="L54" s="26"/>
      <c r="M54" s="26"/>
      <c r="N54" s="26"/>
      <c r="O54" s="26"/>
      <c r="P54" s="26"/>
      <c r="Q54" s="26"/>
      <c r="R54" s="295"/>
    </row>
    <row r="55" spans="1:18" s="27" customFormat="1" ht="68.25" customHeight="1">
      <c r="A55" s="20" t="s">
        <v>474</v>
      </c>
      <c r="B55" s="25"/>
      <c r="C55" s="25">
        <v>2282</v>
      </c>
      <c r="D55" s="26">
        <f t="shared" si="10"/>
        <v>2190450</v>
      </c>
      <c r="E55" s="25"/>
      <c r="F55" s="26"/>
      <c r="G55" s="26">
        <v>33600</v>
      </c>
      <c r="H55" s="26">
        <v>2156850</v>
      </c>
      <c r="I55" s="26"/>
      <c r="J55" s="26"/>
      <c r="K55" s="26"/>
      <c r="L55" s="26"/>
      <c r="M55" s="26"/>
      <c r="N55" s="26"/>
      <c r="O55" s="26"/>
      <c r="P55" s="26"/>
      <c r="Q55" s="26"/>
      <c r="R55" s="295"/>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5"/>
    </row>
    <row r="57" spans="1:18" s="27" customFormat="1" ht="30.75" customHeight="1" hidden="1">
      <c r="A57" s="20" t="s">
        <v>359</v>
      </c>
      <c r="B57" s="25"/>
      <c r="C57" s="25">
        <v>2111</v>
      </c>
      <c r="D57" s="21">
        <f t="shared" si="10"/>
        <v>0</v>
      </c>
      <c r="E57" s="25"/>
      <c r="F57" s="26"/>
      <c r="G57" s="26"/>
      <c r="H57" s="26"/>
      <c r="I57" s="26"/>
      <c r="J57" s="26"/>
      <c r="K57" s="26"/>
      <c r="L57" s="26"/>
      <c r="M57" s="26"/>
      <c r="N57" s="26"/>
      <c r="O57" s="26"/>
      <c r="P57" s="26"/>
      <c r="Q57" s="26"/>
      <c r="R57" s="295"/>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5"/>
    </row>
    <row r="59" spans="1:18" s="27" customFormat="1" ht="79.5" customHeight="1" hidden="1">
      <c r="A59" s="20" t="s">
        <v>367</v>
      </c>
      <c r="B59" s="25"/>
      <c r="C59" s="25">
        <v>2220</v>
      </c>
      <c r="D59" s="21">
        <f t="shared" si="10"/>
        <v>0</v>
      </c>
      <c r="E59" s="25"/>
      <c r="F59" s="26"/>
      <c r="G59" s="26"/>
      <c r="H59" s="26"/>
      <c r="I59" s="26"/>
      <c r="J59" s="26"/>
      <c r="K59" s="26"/>
      <c r="L59" s="26"/>
      <c r="M59" s="26"/>
      <c r="N59" s="26"/>
      <c r="O59" s="26"/>
      <c r="P59" s="26"/>
      <c r="Q59" s="26"/>
      <c r="R59" s="295"/>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156</v>
      </c>
      <c r="B63" s="22"/>
      <c r="C63" s="22">
        <v>2275</v>
      </c>
      <c r="D63" s="21">
        <f t="shared" si="10"/>
        <v>0</v>
      </c>
      <c r="E63" s="22"/>
      <c r="F63" s="21"/>
      <c r="G63" s="21"/>
      <c r="H63" s="21"/>
      <c r="I63" s="21"/>
      <c r="J63" s="21"/>
      <c r="K63" s="21"/>
      <c r="L63" s="21"/>
      <c r="M63" s="21"/>
      <c r="N63" s="21"/>
      <c r="O63" s="21"/>
      <c r="P63" s="21"/>
      <c r="Q63" s="21"/>
    </row>
    <row r="64" spans="1:17" ht="77.25" customHeight="1" hidden="1">
      <c r="A64" s="20" t="s">
        <v>473</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159</v>
      </c>
      <c r="B66" s="22"/>
      <c r="C66" s="22">
        <v>2730</v>
      </c>
      <c r="D66" s="21">
        <f t="shared" si="10"/>
        <v>0</v>
      </c>
      <c r="E66" s="22"/>
      <c r="F66" s="21"/>
      <c r="G66" s="21"/>
      <c r="H66" s="21"/>
      <c r="I66" s="21"/>
      <c r="J66" s="21"/>
      <c r="K66" s="21"/>
      <c r="L66" s="21"/>
      <c r="M66" s="21"/>
      <c r="N66" s="21"/>
      <c r="O66" s="21"/>
      <c r="P66" s="21"/>
      <c r="Q66" s="21"/>
    </row>
    <row r="67" spans="1:17" ht="49.5" customHeight="1" hidden="1">
      <c r="A67" s="5" t="s">
        <v>360</v>
      </c>
      <c r="B67" s="22"/>
      <c r="C67" s="22">
        <v>2120</v>
      </c>
      <c r="D67" s="21">
        <f t="shared" si="10"/>
        <v>0</v>
      </c>
      <c r="E67" s="22"/>
      <c r="F67" s="21"/>
      <c r="G67" s="21"/>
      <c r="H67" s="21"/>
      <c r="I67" s="21"/>
      <c r="J67" s="21"/>
      <c r="K67" s="21"/>
      <c r="L67" s="21"/>
      <c r="M67" s="21"/>
      <c r="N67" s="21"/>
      <c r="O67" s="21"/>
      <c r="P67" s="21"/>
      <c r="Q67" s="21"/>
    </row>
    <row r="68" spans="1:17" ht="18" customHeight="1" hidden="1">
      <c r="A68" s="5" t="s">
        <v>158</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440</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c r="A75" s="23" t="s">
        <v>443</v>
      </c>
      <c r="B75" s="28">
        <v>2180</v>
      </c>
      <c r="C75" s="28"/>
      <c r="D75" s="29">
        <f>D76+D77+D78+D79+D80+D81+D82+D83</f>
        <v>143150</v>
      </c>
      <c r="E75" s="28"/>
      <c r="F75" s="29">
        <f aca="true" t="shared" si="12" ref="F75:Q75">F76+F77+F78+F79+F80+F81+F82+F83</f>
        <v>0</v>
      </c>
      <c r="G75" s="29">
        <f t="shared" si="12"/>
        <v>0</v>
      </c>
      <c r="H75" s="29">
        <f t="shared" si="12"/>
        <v>143150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c r="A79" s="20" t="s">
        <v>474</v>
      </c>
      <c r="B79" s="22"/>
      <c r="C79" s="22">
        <v>2282</v>
      </c>
      <c r="D79" s="21">
        <f t="shared" si="13"/>
        <v>143150</v>
      </c>
      <c r="E79" s="22"/>
      <c r="F79" s="21"/>
      <c r="G79" s="21"/>
      <c r="H79" s="21">
        <v>143150</v>
      </c>
      <c r="I79" s="21"/>
      <c r="J79" s="21"/>
      <c r="K79" s="21"/>
      <c r="L79" s="21"/>
      <c r="M79" s="21"/>
      <c r="N79" s="21"/>
      <c r="O79" s="21"/>
      <c r="P79" s="21"/>
      <c r="Q79" s="21"/>
    </row>
    <row r="80" spans="1:17" ht="78" customHeight="1" hidden="1">
      <c r="A80" s="20" t="s">
        <v>473</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159</v>
      </c>
      <c r="B82" s="22"/>
      <c r="C82" s="22">
        <v>2730</v>
      </c>
      <c r="D82" s="21">
        <f t="shared" si="13"/>
        <v>0</v>
      </c>
      <c r="E82" s="22"/>
      <c r="F82" s="21"/>
      <c r="G82" s="21"/>
      <c r="H82" s="21"/>
      <c r="I82" s="21"/>
      <c r="J82" s="21"/>
      <c r="K82" s="21"/>
      <c r="L82" s="21"/>
      <c r="M82" s="21"/>
      <c r="N82" s="21"/>
      <c r="O82" s="21"/>
      <c r="P82" s="21"/>
      <c r="Q82" s="21"/>
    </row>
    <row r="83" spans="1:17" ht="31.5" hidden="1">
      <c r="A83" s="5" t="s">
        <v>154</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167</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5"/>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5"/>
    </row>
    <row r="87" spans="1:18" s="27" customFormat="1" ht="31.5" hidden="1">
      <c r="A87" s="5" t="s">
        <v>154</v>
      </c>
      <c r="B87" s="25"/>
      <c r="C87" s="25">
        <v>2240</v>
      </c>
      <c r="D87" s="26">
        <f>F87+G87+H87+I87+J87+K87+L87+M87+N87+O87+P87+Q87</f>
        <v>0</v>
      </c>
      <c r="E87" s="25"/>
      <c r="F87" s="26"/>
      <c r="G87" s="26"/>
      <c r="H87" s="26"/>
      <c r="I87" s="26"/>
      <c r="J87" s="26"/>
      <c r="K87" s="26"/>
      <c r="L87" s="26"/>
      <c r="M87" s="26"/>
      <c r="N87" s="26"/>
      <c r="O87" s="26"/>
      <c r="P87" s="26"/>
      <c r="Q87" s="26"/>
      <c r="R87" s="295"/>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5"/>
    </row>
    <row r="89" spans="1:17" ht="63" hidden="1">
      <c r="A89" s="20" t="s">
        <v>157</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444</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5"/>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5"/>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5"/>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399110</v>
      </c>
      <c r="E95" s="32"/>
      <c r="F95" s="16">
        <f aca="true" t="shared" si="16" ref="F95:Q95">F96+F105+F125+F131+F137+F117+F141+F145+F150+F155+F160</f>
        <v>0</v>
      </c>
      <c r="G95" s="16">
        <f t="shared" si="16"/>
        <v>0</v>
      </c>
      <c r="H95" s="16">
        <f t="shared" si="16"/>
        <v>399110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2"/>
    </row>
    <row r="96" spans="1:18" s="19" customFormat="1" ht="15.75" hidden="1">
      <c r="A96" s="33" t="s">
        <v>445</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4"/>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5"/>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5"/>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5"/>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446</v>
      </c>
      <c r="B105" s="28">
        <v>1020</v>
      </c>
      <c r="C105" s="28"/>
      <c r="D105" s="29">
        <f>D106+D107+D108+D109+D110+D112+D116+D114+D111+D113+D115</f>
        <v>399110</v>
      </c>
      <c r="E105" s="28"/>
      <c r="F105" s="29">
        <f aca="true" t="shared" si="19" ref="F105:Q105">F106+F107+F108+F109+F110+F112+F116+F114+F111+F113+F115</f>
        <v>0</v>
      </c>
      <c r="G105" s="29">
        <f t="shared" si="19"/>
        <v>0</v>
      </c>
      <c r="H105" s="29">
        <f t="shared" si="19"/>
        <v>399110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349</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371</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364</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157</v>
      </c>
      <c r="B110" s="22"/>
      <c r="C110" s="22">
        <v>2282</v>
      </c>
      <c r="D110" s="21">
        <f t="shared" si="20"/>
        <v>0</v>
      </c>
      <c r="E110" s="22"/>
      <c r="F110" s="22"/>
      <c r="G110" s="22"/>
      <c r="H110" s="22"/>
      <c r="I110" s="22"/>
      <c r="J110" s="22"/>
      <c r="K110" s="22"/>
      <c r="L110" s="22"/>
      <c r="M110" s="22"/>
      <c r="N110" s="22"/>
      <c r="O110" s="22"/>
      <c r="P110" s="22"/>
      <c r="Q110" s="22"/>
    </row>
    <row r="111" spans="1:17" ht="18" customHeight="1">
      <c r="A111" s="20" t="s">
        <v>107</v>
      </c>
      <c r="B111" s="22"/>
      <c r="C111" s="22">
        <v>2230</v>
      </c>
      <c r="D111" s="21">
        <f t="shared" si="20"/>
        <v>199900</v>
      </c>
      <c r="E111" s="22"/>
      <c r="F111" s="21"/>
      <c r="G111" s="21"/>
      <c r="H111" s="21">
        <v>199900</v>
      </c>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361</v>
      </c>
      <c r="B114" s="22"/>
      <c r="C114" s="22">
        <v>2120</v>
      </c>
      <c r="D114" s="21">
        <f t="shared" si="20"/>
        <v>0</v>
      </c>
      <c r="E114" s="22"/>
      <c r="F114" s="21"/>
      <c r="G114" s="21"/>
      <c r="H114" s="21"/>
      <c r="I114" s="21"/>
      <c r="J114" s="21"/>
      <c r="K114" s="21"/>
      <c r="L114" s="21"/>
      <c r="M114" s="21"/>
      <c r="N114" s="21"/>
      <c r="O114" s="21"/>
      <c r="P114" s="21"/>
      <c r="Q114" s="21"/>
    </row>
    <row r="115" spans="1:18" ht="31.5">
      <c r="A115" s="5" t="s">
        <v>112</v>
      </c>
      <c r="B115" s="22"/>
      <c r="C115" s="22">
        <v>2210</v>
      </c>
      <c r="D115" s="21">
        <f t="shared" si="20"/>
        <v>199210</v>
      </c>
      <c r="E115" s="22"/>
      <c r="F115" s="21"/>
      <c r="G115" s="21"/>
      <c r="H115" s="21">
        <v>199210</v>
      </c>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448</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449</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5"/>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157</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162</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5"/>
    </row>
    <row r="133" spans="1:18" s="27" customFormat="1" ht="63" hidden="1">
      <c r="A133" s="20" t="s">
        <v>157</v>
      </c>
      <c r="B133" s="25"/>
      <c r="C133" s="25">
        <v>2282</v>
      </c>
      <c r="D133" s="21">
        <f>F133+G133+H133+I133+J133+K133+L133+M133+N133+O133+P133+Q133</f>
        <v>0</v>
      </c>
      <c r="E133" s="25"/>
      <c r="F133" s="25"/>
      <c r="G133" s="25"/>
      <c r="H133" s="25"/>
      <c r="I133" s="25"/>
      <c r="J133" s="25"/>
      <c r="K133" s="25"/>
      <c r="L133" s="25"/>
      <c r="M133" s="25"/>
      <c r="N133" s="25"/>
      <c r="O133" s="25"/>
      <c r="P133" s="25"/>
      <c r="Q133" s="25"/>
      <c r="R133" s="295"/>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5"/>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450</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371</v>
      </c>
      <c r="B138" s="25"/>
      <c r="C138" s="25">
        <v>2111</v>
      </c>
      <c r="D138" s="21">
        <f>F138+G138+H138+I138+J138+K138+L138+M138+N138+O138+P138+Q138</f>
        <v>0</v>
      </c>
      <c r="E138" s="25"/>
      <c r="F138" s="25"/>
      <c r="G138" s="25"/>
      <c r="H138" s="25"/>
      <c r="I138" s="25"/>
      <c r="J138" s="25"/>
      <c r="K138" s="25"/>
      <c r="L138" s="25"/>
      <c r="M138" s="25"/>
      <c r="N138" s="25"/>
      <c r="O138" s="25"/>
      <c r="P138" s="25"/>
      <c r="Q138" s="25"/>
      <c r="R138" s="295"/>
    </row>
    <row r="139" spans="1:18" s="27" customFormat="1" ht="47.25" hidden="1">
      <c r="A139" s="20" t="s">
        <v>361</v>
      </c>
      <c r="B139" s="25"/>
      <c r="C139" s="25">
        <v>2120</v>
      </c>
      <c r="D139" s="21">
        <f>F139+G139+H139+I139+J139+K139+L139+M139+N139+O139+P139+Q139</f>
        <v>0</v>
      </c>
      <c r="E139" s="25"/>
      <c r="F139" s="26"/>
      <c r="G139" s="26"/>
      <c r="H139" s="26"/>
      <c r="I139" s="26"/>
      <c r="J139" s="26"/>
      <c r="K139" s="26"/>
      <c r="L139" s="26"/>
      <c r="M139" s="26"/>
      <c r="N139" s="26"/>
      <c r="O139" s="26"/>
      <c r="P139" s="26"/>
      <c r="Q139" s="26"/>
      <c r="R139" s="295"/>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5"/>
    </row>
    <row r="141" spans="1:18" s="30" customFormat="1" ht="63" hidden="1">
      <c r="A141" s="23" t="s">
        <v>451</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452</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447</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440</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406</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8" t="s">
        <v>82</v>
      </c>
      <c r="B165" s="369"/>
      <c r="C165" s="369"/>
      <c r="D165" s="369">
        <f>D166+D177</f>
        <v>0</v>
      </c>
      <c r="E165" s="369"/>
      <c r="F165" s="369">
        <f aca="true" t="shared" si="31" ref="F165:Q165">F166+F177</f>
        <v>0</v>
      </c>
      <c r="G165" s="369">
        <f t="shared" si="31"/>
        <v>0</v>
      </c>
      <c r="H165" s="369">
        <f t="shared" si="31"/>
        <v>0</v>
      </c>
      <c r="I165" s="369">
        <f t="shared" si="31"/>
        <v>0</v>
      </c>
      <c r="J165" s="369">
        <f t="shared" si="31"/>
        <v>0</v>
      </c>
      <c r="K165" s="369">
        <f t="shared" si="31"/>
        <v>0</v>
      </c>
      <c r="L165" s="369">
        <f t="shared" si="31"/>
        <v>0</v>
      </c>
      <c r="M165" s="369">
        <f t="shared" si="31"/>
        <v>0</v>
      </c>
      <c r="N165" s="369">
        <f t="shared" si="31"/>
        <v>0</v>
      </c>
      <c r="O165" s="369">
        <f t="shared" si="31"/>
        <v>0</v>
      </c>
      <c r="P165" s="369">
        <f t="shared" si="31"/>
        <v>0</v>
      </c>
      <c r="Q165" s="369">
        <f t="shared" si="31"/>
        <v>0</v>
      </c>
      <c r="R165" s="78"/>
    </row>
    <row r="166" spans="1:18" s="30" customFormat="1" ht="94.5" hidden="1">
      <c r="A166" s="54" t="s">
        <v>440</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112</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5"/>
    </row>
    <row r="168" spans="1:18" s="27" customFormat="1" ht="28.5" customHeight="1" hidden="1">
      <c r="A168" s="48" t="s">
        <v>118</v>
      </c>
      <c r="B168" s="47"/>
      <c r="C168" s="47">
        <v>2240</v>
      </c>
      <c r="D168" s="202">
        <f t="shared" si="33"/>
        <v>0</v>
      </c>
      <c r="E168" s="47"/>
      <c r="F168" s="47"/>
      <c r="G168" s="47"/>
      <c r="H168" s="47"/>
      <c r="I168" s="47"/>
      <c r="J168" s="47"/>
      <c r="K168" s="47"/>
      <c r="L168" s="47"/>
      <c r="M168" s="47"/>
      <c r="N168" s="47"/>
      <c r="O168" s="47"/>
      <c r="P168" s="47"/>
      <c r="Q168" s="47"/>
      <c r="R168" s="295"/>
    </row>
    <row r="169" spans="1:17" ht="15.75" hidden="1">
      <c r="A169" s="48" t="s">
        <v>101</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158</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104</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110</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103</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155</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157</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117</v>
      </c>
      <c r="B177" s="55">
        <v>8600</v>
      </c>
      <c r="C177" s="55"/>
      <c r="D177" s="370">
        <f>D178+D180</f>
        <v>0</v>
      </c>
      <c r="E177" s="55"/>
      <c r="F177" s="370">
        <f aca="true" t="shared" si="34" ref="F177:Q177">F178+F180</f>
        <v>0</v>
      </c>
      <c r="G177" s="370">
        <f t="shared" si="34"/>
        <v>0</v>
      </c>
      <c r="H177" s="370">
        <f t="shared" si="34"/>
        <v>0</v>
      </c>
      <c r="I177" s="370">
        <f t="shared" si="34"/>
        <v>0</v>
      </c>
      <c r="J177" s="370">
        <f t="shared" si="34"/>
        <v>0</v>
      </c>
      <c r="K177" s="370">
        <f t="shared" si="34"/>
        <v>0</v>
      </c>
      <c r="L177" s="370">
        <f t="shared" si="34"/>
        <v>0</v>
      </c>
      <c r="M177" s="370">
        <f t="shared" si="34"/>
        <v>0</v>
      </c>
      <c r="N177" s="370">
        <f t="shared" si="34"/>
        <v>0</v>
      </c>
      <c r="O177" s="370">
        <f t="shared" si="34"/>
        <v>0</v>
      </c>
      <c r="P177" s="370">
        <f t="shared" si="34"/>
        <v>0</v>
      </c>
      <c r="Q177" s="370">
        <f t="shared" si="34"/>
        <v>0</v>
      </c>
      <c r="R177" s="219"/>
    </row>
    <row r="178" spans="1:17" ht="51" customHeight="1" hidden="1">
      <c r="A178" s="46" t="s">
        <v>106</v>
      </c>
      <c r="B178" s="47"/>
      <c r="C178" s="47">
        <v>2610</v>
      </c>
      <c r="D178" s="202">
        <f>+D179</f>
        <v>0</v>
      </c>
      <c r="E178" s="202">
        <f aca="true" t="shared" si="35" ref="E178:Q178">+E179</f>
        <v>0</v>
      </c>
      <c r="F178" s="202">
        <f t="shared" si="35"/>
        <v>0</v>
      </c>
      <c r="G178" s="202">
        <f t="shared" si="35"/>
        <v>0</v>
      </c>
      <c r="H178" s="202">
        <f t="shared" si="35"/>
        <v>0</v>
      </c>
      <c r="I178" s="202">
        <f t="shared" si="35"/>
        <v>0</v>
      </c>
      <c r="J178" s="202">
        <f t="shared" si="35"/>
        <v>0</v>
      </c>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715</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c r="A181" s="368" t="s">
        <v>66</v>
      </c>
      <c r="B181" s="369"/>
      <c r="C181" s="369"/>
      <c r="D181" s="369">
        <f>D189+D207+D220+D182+D250+D253+D255+D260+D286+D289+D291</f>
        <v>274741</v>
      </c>
      <c r="E181" s="369">
        <f>E189+E207+E220+E182+E250+E253+E255+E260+E286+E289+E291</f>
        <v>0</v>
      </c>
      <c r="F181" s="369">
        <f>F189+F207+F220+F182+F250+F253+F255+F260+F286+F289+F291</f>
        <v>0</v>
      </c>
      <c r="G181" s="369">
        <f>G189+G207+G220+G182+G250+G253+G255+G260+G286+G289+G291</f>
        <v>0</v>
      </c>
      <c r="H181" s="369">
        <f>H189+H207+H220+H182+H250+H253+H255+H260+H286+H289+H291</f>
        <v>274741</v>
      </c>
      <c r="I181" s="369">
        <f aca="true" t="shared" si="36" ref="I181:Q181">I189+I207+I220+I182+I250+I253+I255+I260+I286+I289+I291</f>
        <v>0</v>
      </c>
      <c r="J181" s="369">
        <f t="shared" si="36"/>
        <v>0</v>
      </c>
      <c r="K181" s="369">
        <f t="shared" si="36"/>
        <v>0</v>
      </c>
      <c r="L181" s="369">
        <f t="shared" si="36"/>
        <v>0</v>
      </c>
      <c r="M181" s="369">
        <f t="shared" si="36"/>
        <v>0</v>
      </c>
      <c r="N181" s="369">
        <f t="shared" si="36"/>
        <v>0</v>
      </c>
      <c r="O181" s="369">
        <f t="shared" si="36"/>
        <v>0</v>
      </c>
      <c r="P181" s="369">
        <f t="shared" si="36"/>
        <v>0</v>
      </c>
      <c r="Q181" s="369">
        <f t="shared" si="36"/>
        <v>0</v>
      </c>
      <c r="R181" s="78"/>
    </row>
    <row r="182" spans="1:18" s="30" customFormat="1" ht="96.75" customHeight="1" hidden="1">
      <c r="A182" s="54" t="s">
        <v>440</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112</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5"/>
    </row>
    <row r="184" spans="1:18" s="27" customFormat="1" ht="30" customHeight="1" hidden="1">
      <c r="A184" s="46" t="s">
        <v>118</v>
      </c>
      <c r="B184" s="47"/>
      <c r="C184" s="47">
        <v>2240</v>
      </c>
      <c r="D184" s="217">
        <f t="shared" si="38"/>
        <v>0</v>
      </c>
      <c r="E184" s="47"/>
      <c r="F184" s="47"/>
      <c r="G184" s="47"/>
      <c r="H184" s="47"/>
      <c r="I184" s="47"/>
      <c r="J184" s="47"/>
      <c r="K184" s="47"/>
      <c r="L184" s="47"/>
      <c r="M184" s="47"/>
      <c r="N184" s="47"/>
      <c r="O184" s="47"/>
      <c r="P184" s="47"/>
      <c r="Q184" s="47"/>
      <c r="R184" s="295"/>
    </row>
    <row r="185" spans="1:18" s="27" customFormat="1" ht="21.75" customHeight="1" hidden="1">
      <c r="A185" s="46" t="s">
        <v>101</v>
      </c>
      <c r="B185" s="47"/>
      <c r="C185" s="47">
        <v>2111</v>
      </c>
      <c r="D185" s="217">
        <f t="shared" si="38"/>
        <v>0</v>
      </c>
      <c r="E185" s="47"/>
      <c r="F185" s="47"/>
      <c r="G185" s="47"/>
      <c r="H185" s="47"/>
      <c r="I185" s="47"/>
      <c r="J185" s="47"/>
      <c r="K185" s="47"/>
      <c r="L185" s="47"/>
      <c r="M185" s="47"/>
      <c r="N185" s="47"/>
      <c r="O185" s="47"/>
      <c r="P185" s="47"/>
      <c r="Q185" s="47"/>
      <c r="R185" s="295"/>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5"/>
    </row>
    <row r="187" spans="1:18" s="27" customFormat="1" ht="18.75" customHeight="1" hidden="1">
      <c r="A187" s="46" t="s">
        <v>104</v>
      </c>
      <c r="B187" s="47"/>
      <c r="C187" s="47">
        <v>2273</v>
      </c>
      <c r="D187" s="217">
        <f t="shared" si="38"/>
        <v>0</v>
      </c>
      <c r="E187" s="47"/>
      <c r="F187" s="47"/>
      <c r="G187" s="47"/>
      <c r="H187" s="47"/>
      <c r="I187" s="47"/>
      <c r="J187" s="47"/>
      <c r="K187" s="47"/>
      <c r="L187" s="47"/>
      <c r="M187" s="47"/>
      <c r="N187" s="47"/>
      <c r="O187" s="47"/>
      <c r="P187" s="47"/>
      <c r="Q187" s="47"/>
      <c r="R187" s="295"/>
    </row>
    <row r="188" spans="1:18" s="27" customFormat="1" ht="33.75" customHeight="1" hidden="1">
      <c r="A188" s="46" t="s">
        <v>110</v>
      </c>
      <c r="B188" s="47"/>
      <c r="C188" s="47">
        <v>2250</v>
      </c>
      <c r="D188" s="217">
        <f t="shared" si="38"/>
        <v>0</v>
      </c>
      <c r="E188" s="47"/>
      <c r="F188" s="47"/>
      <c r="G188" s="47"/>
      <c r="H188" s="47"/>
      <c r="I188" s="47"/>
      <c r="J188" s="47"/>
      <c r="K188" s="47"/>
      <c r="L188" s="47"/>
      <c r="M188" s="47"/>
      <c r="N188" s="47"/>
      <c r="O188" s="47"/>
      <c r="P188" s="47"/>
      <c r="Q188" s="47"/>
      <c r="R188" s="295"/>
    </row>
    <row r="189" spans="1:18" s="30" customFormat="1" ht="60.75" customHeight="1">
      <c r="A189" s="54" t="s">
        <v>453</v>
      </c>
      <c r="B189" s="55">
        <v>6030</v>
      </c>
      <c r="C189" s="55"/>
      <c r="D189" s="55">
        <f>D190</f>
        <v>274741</v>
      </c>
      <c r="E189" s="55">
        <f aca="true" t="shared" si="39" ref="E189:Q189">E190</f>
        <v>0</v>
      </c>
      <c r="F189" s="55">
        <f>F190</f>
        <v>0</v>
      </c>
      <c r="G189" s="55">
        <f t="shared" si="39"/>
        <v>0</v>
      </c>
      <c r="H189" s="55">
        <f t="shared" si="39"/>
        <v>274741</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c r="A190" s="46" t="s">
        <v>106</v>
      </c>
      <c r="B190" s="47"/>
      <c r="C190" s="47">
        <v>2610</v>
      </c>
      <c r="D190" s="202">
        <f>F190+G190+H190+I190+J190+K190+L190+M190+N190+O190+P190+Q190</f>
        <v>274741</v>
      </c>
      <c r="E190" s="47"/>
      <c r="F190" s="47">
        <f>SUM(F191:F202)</f>
        <v>0</v>
      </c>
      <c r="G190" s="47">
        <f aca="true" t="shared" si="40" ref="G190:Q190">SUM(G191:G202)</f>
        <v>0</v>
      </c>
      <c r="H190" s="47">
        <f t="shared" si="40"/>
        <v>274741</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5"/>
    </row>
    <row r="191" spans="1:18" s="30" customFormat="1" ht="32.25" customHeight="1" hidden="1">
      <c r="A191" s="54" t="s">
        <v>879</v>
      </c>
      <c r="B191" s="55"/>
      <c r="C191" s="55"/>
      <c r="D191" s="202">
        <f>F191+G191+H191+I191+J191+K191+L191+M191+N191+O191+P191+Q191</f>
        <v>274741</v>
      </c>
      <c r="E191" s="55"/>
      <c r="F191" s="370"/>
      <c r="G191" s="370"/>
      <c r="H191" s="370">
        <v>274741</v>
      </c>
      <c r="I191" s="370"/>
      <c r="J191" s="370"/>
      <c r="K191" s="370"/>
      <c r="L191" s="370"/>
      <c r="M191" s="370"/>
      <c r="N191" s="370"/>
      <c r="O191" s="370"/>
      <c r="P191" s="370"/>
      <c r="Q191" s="370"/>
      <c r="R191" s="219"/>
    </row>
    <row r="192" spans="1:18" s="30" customFormat="1" ht="31.5" hidden="1">
      <c r="A192" s="54" t="s">
        <v>679</v>
      </c>
      <c r="B192" s="55"/>
      <c r="C192" s="55"/>
      <c r="D192" s="202">
        <f>F192+G192+H192+I192+J192+K192+L192+M192+N192+O192+P192+Q192</f>
        <v>0</v>
      </c>
      <c r="E192" s="55"/>
      <c r="F192" s="370"/>
      <c r="G192" s="370"/>
      <c r="H192" s="370"/>
      <c r="I192" s="370"/>
      <c r="J192" s="370"/>
      <c r="K192" s="370"/>
      <c r="L192" s="370"/>
      <c r="M192" s="370"/>
      <c r="N192" s="370"/>
      <c r="O192" s="370"/>
      <c r="P192" s="370"/>
      <c r="Q192" s="370"/>
      <c r="R192" s="219"/>
    </row>
    <row r="193" spans="1:18" s="30" customFormat="1" ht="42.75" customHeight="1" hidden="1">
      <c r="A193" s="54" t="s">
        <v>395</v>
      </c>
      <c r="B193" s="55"/>
      <c r="C193" s="55"/>
      <c r="D193" s="370">
        <f aca="true" t="shared" si="41" ref="D193:D206">F193+G193+H193+I193+J193+K193+L193+M193+N193+O193+P193+Q193</f>
        <v>0</v>
      </c>
      <c r="E193" s="55"/>
      <c r="F193" s="370"/>
      <c r="G193" s="370"/>
      <c r="H193" s="370"/>
      <c r="I193" s="370"/>
      <c r="J193" s="370"/>
      <c r="K193" s="370"/>
      <c r="L193" s="370"/>
      <c r="M193" s="370"/>
      <c r="N193" s="370"/>
      <c r="O193" s="370"/>
      <c r="P193" s="370"/>
      <c r="Q193" s="370"/>
      <c r="R193" s="219"/>
    </row>
    <row r="194" spans="1:18" s="30" customFormat="1" ht="41.25" customHeight="1" hidden="1">
      <c r="A194" s="54" t="s">
        <v>430</v>
      </c>
      <c r="B194" s="55"/>
      <c r="C194" s="55"/>
      <c r="D194" s="370">
        <f t="shared" si="41"/>
        <v>0</v>
      </c>
      <c r="E194" s="55"/>
      <c r="F194" s="370"/>
      <c r="G194" s="370"/>
      <c r="H194" s="370"/>
      <c r="I194" s="370"/>
      <c r="J194" s="370"/>
      <c r="K194" s="370"/>
      <c r="L194" s="370"/>
      <c r="M194" s="370"/>
      <c r="N194" s="370"/>
      <c r="O194" s="370"/>
      <c r="P194" s="370"/>
      <c r="Q194" s="370"/>
      <c r="R194" s="219"/>
    </row>
    <row r="195" spans="1:18" s="30" customFormat="1" ht="63" hidden="1">
      <c r="A195" s="54" t="s">
        <v>431</v>
      </c>
      <c r="B195" s="55"/>
      <c r="C195" s="55"/>
      <c r="D195" s="370">
        <f t="shared" si="41"/>
        <v>0</v>
      </c>
      <c r="E195" s="55"/>
      <c r="F195" s="370"/>
      <c r="G195" s="370"/>
      <c r="H195" s="370"/>
      <c r="I195" s="370"/>
      <c r="J195" s="370"/>
      <c r="K195" s="370"/>
      <c r="L195" s="370"/>
      <c r="M195" s="370"/>
      <c r="N195" s="370"/>
      <c r="O195" s="370"/>
      <c r="P195" s="370"/>
      <c r="Q195" s="370"/>
      <c r="R195" s="219"/>
    </row>
    <row r="196" spans="1:18" s="30" customFormat="1" ht="32.25" customHeight="1" hidden="1">
      <c r="A196" s="54" t="s">
        <v>287</v>
      </c>
      <c r="B196" s="55"/>
      <c r="C196" s="55"/>
      <c r="D196" s="370">
        <f t="shared" si="41"/>
        <v>0</v>
      </c>
      <c r="E196" s="55"/>
      <c r="F196" s="370"/>
      <c r="G196" s="370"/>
      <c r="H196" s="370"/>
      <c r="I196" s="370"/>
      <c r="J196" s="370"/>
      <c r="K196" s="370"/>
      <c r="L196" s="370"/>
      <c r="M196" s="370"/>
      <c r="N196" s="370"/>
      <c r="O196" s="370"/>
      <c r="P196" s="370"/>
      <c r="Q196" s="370"/>
      <c r="R196" s="219"/>
    </row>
    <row r="197" spans="1:18" s="30" customFormat="1" ht="63" hidden="1">
      <c r="A197" s="54" t="s">
        <v>432</v>
      </c>
      <c r="B197" s="55"/>
      <c r="C197" s="55"/>
      <c r="D197" s="370">
        <f t="shared" si="41"/>
        <v>0</v>
      </c>
      <c r="E197" s="55"/>
      <c r="F197" s="370"/>
      <c r="G197" s="370"/>
      <c r="H197" s="370"/>
      <c r="I197" s="370"/>
      <c r="J197" s="370"/>
      <c r="K197" s="370"/>
      <c r="L197" s="370"/>
      <c r="M197" s="370"/>
      <c r="N197" s="370"/>
      <c r="O197" s="370"/>
      <c r="P197" s="370"/>
      <c r="Q197" s="370"/>
      <c r="R197" s="219"/>
    </row>
    <row r="198" spans="1:18" s="30" customFormat="1" ht="47.25" hidden="1">
      <c r="A198" s="54" t="s">
        <v>288</v>
      </c>
      <c r="B198" s="55"/>
      <c r="C198" s="55"/>
      <c r="D198" s="370">
        <f t="shared" si="41"/>
        <v>0</v>
      </c>
      <c r="E198" s="55"/>
      <c r="F198" s="370"/>
      <c r="G198" s="370"/>
      <c r="H198" s="370"/>
      <c r="I198" s="370"/>
      <c r="J198" s="370"/>
      <c r="K198" s="370"/>
      <c r="L198" s="370"/>
      <c r="M198" s="370"/>
      <c r="N198" s="370"/>
      <c r="O198" s="370"/>
      <c r="P198" s="370"/>
      <c r="Q198" s="370"/>
      <c r="R198" s="219"/>
    </row>
    <row r="199" spans="1:18" s="30" customFormat="1" ht="47.25" hidden="1">
      <c r="A199" s="54" t="s">
        <v>433</v>
      </c>
      <c r="B199" s="55"/>
      <c r="C199" s="55"/>
      <c r="D199" s="370">
        <f t="shared" si="41"/>
        <v>0</v>
      </c>
      <c r="E199" s="55"/>
      <c r="F199" s="370"/>
      <c r="G199" s="370"/>
      <c r="H199" s="370"/>
      <c r="I199" s="370"/>
      <c r="J199" s="370"/>
      <c r="K199" s="370"/>
      <c r="L199" s="370"/>
      <c r="M199" s="370"/>
      <c r="N199" s="370"/>
      <c r="O199" s="370"/>
      <c r="P199" s="370"/>
      <c r="Q199" s="370"/>
      <c r="R199" s="219"/>
    </row>
    <row r="200" spans="1:18" s="30" customFormat="1" ht="31.5" hidden="1">
      <c r="A200" s="54" t="s">
        <v>434</v>
      </c>
      <c r="B200" s="55"/>
      <c r="C200" s="55"/>
      <c r="D200" s="370">
        <f t="shared" si="41"/>
        <v>0</v>
      </c>
      <c r="E200" s="55"/>
      <c r="F200" s="370"/>
      <c r="G200" s="370"/>
      <c r="H200" s="370"/>
      <c r="I200" s="370"/>
      <c r="J200" s="370"/>
      <c r="K200" s="370"/>
      <c r="L200" s="370"/>
      <c r="M200" s="370"/>
      <c r="N200" s="370"/>
      <c r="O200" s="370"/>
      <c r="P200" s="370"/>
      <c r="Q200" s="370"/>
      <c r="R200" s="219"/>
    </row>
    <row r="201" spans="1:18" s="30" customFormat="1" ht="31.5" hidden="1">
      <c r="A201" s="54" t="s">
        <v>289</v>
      </c>
      <c r="B201" s="55"/>
      <c r="C201" s="55"/>
      <c r="D201" s="370">
        <f t="shared" si="41"/>
        <v>0</v>
      </c>
      <c r="E201" s="55"/>
      <c r="F201" s="370"/>
      <c r="G201" s="370"/>
      <c r="H201" s="370"/>
      <c r="I201" s="370"/>
      <c r="J201" s="370"/>
      <c r="K201" s="370"/>
      <c r="L201" s="370"/>
      <c r="M201" s="370"/>
      <c r="N201" s="370"/>
      <c r="O201" s="370"/>
      <c r="P201" s="370"/>
      <c r="Q201" s="370"/>
      <c r="R201" s="219"/>
    </row>
    <row r="202" spans="1:18" s="30" customFormat="1" ht="36" customHeight="1" hidden="1">
      <c r="A202" s="54" t="s">
        <v>395</v>
      </c>
      <c r="B202" s="55"/>
      <c r="C202" s="55"/>
      <c r="D202" s="370">
        <f t="shared" si="41"/>
        <v>0</v>
      </c>
      <c r="E202" s="55"/>
      <c r="F202" s="370"/>
      <c r="G202" s="370"/>
      <c r="H202" s="370"/>
      <c r="I202" s="370"/>
      <c r="J202" s="370"/>
      <c r="K202" s="370"/>
      <c r="L202" s="370"/>
      <c r="M202" s="370"/>
      <c r="N202" s="370"/>
      <c r="O202" s="370"/>
      <c r="P202" s="370"/>
      <c r="Q202" s="370"/>
      <c r="R202" s="219"/>
    </row>
    <row r="203" spans="1:18" s="27" customFormat="1" ht="15.75" hidden="1">
      <c r="A203" s="46" t="s">
        <v>94</v>
      </c>
      <c r="B203" s="47"/>
      <c r="C203" s="47">
        <v>1136</v>
      </c>
      <c r="D203" s="217">
        <f t="shared" si="41"/>
        <v>0</v>
      </c>
      <c r="E203" s="47"/>
      <c r="F203" s="202"/>
      <c r="G203" s="202"/>
      <c r="H203" s="202"/>
      <c r="I203" s="202"/>
      <c r="J203" s="202"/>
      <c r="K203" s="202"/>
      <c r="L203" s="202"/>
      <c r="M203" s="202"/>
      <c r="N203" s="202"/>
      <c r="O203" s="202"/>
      <c r="P203" s="202"/>
      <c r="Q203" s="202"/>
      <c r="R203" s="295"/>
    </row>
    <row r="204" spans="1:18" s="27" customFormat="1" ht="15.75" hidden="1">
      <c r="A204" s="46" t="s">
        <v>95</v>
      </c>
      <c r="B204" s="47"/>
      <c r="C204" s="47">
        <v>1138</v>
      </c>
      <c r="D204" s="217">
        <f t="shared" si="41"/>
        <v>0</v>
      </c>
      <c r="E204" s="47"/>
      <c r="F204" s="202"/>
      <c r="G204" s="202"/>
      <c r="H204" s="202"/>
      <c r="I204" s="202"/>
      <c r="J204" s="202"/>
      <c r="K204" s="202"/>
      <c r="L204" s="202"/>
      <c r="M204" s="202"/>
      <c r="N204" s="202"/>
      <c r="O204" s="202"/>
      <c r="P204" s="202"/>
      <c r="Q204" s="202"/>
      <c r="R204" s="295"/>
    </row>
    <row r="205" spans="1:18" s="27" customFormat="1" ht="15" customHeight="1" hidden="1">
      <c r="A205" s="46" t="s">
        <v>103</v>
      </c>
      <c r="B205" s="47"/>
      <c r="C205" s="47">
        <v>2271</v>
      </c>
      <c r="D205" s="217">
        <f t="shared" si="41"/>
        <v>0</v>
      </c>
      <c r="E205" s="47"/>
      <c r="F205" s="202"/>
      <c r="G205" s="202"/>
      <c r="H205" s="202"/>
      <c r="I205" s="202"/>
      <c r="J205" s="202"/>
      <c r="K205" s="202"/>
      <c r="L205" s="202"/>
      <c r="M205" s="202"/>
      <c r="N205" s="202"/>
      <c r="O205" s="202"/>
      <c r="P205" s="202"/>
      <c r="Q205" s="202"/>
      <c r="R205" s="295"/>
    </row>
    <row r="206" spans="1:18" s="27" customFormat="1" ht="15" customHeight="1" hidden="1">
      <c r="A206" s="46" t="s">
        <v>110</v>
      </c>
      <c r="B206" s="47"/>
      <c r="C206" s="47">
        <v>2272</v>
      </c>
      <c r="D206" s="217">
        <f t="shared" si="41"/>
        <v>0</v>
      </c>
      <c r="E206" s="47"/>
      <c r="F206" s="202"/>
      <c r="G206" s="202"/>
      <c r="H206" s="202"/>
      <c r="I206" s="202"/>
      <c r="J206" s="202"/>
      <c r="K206" s="202"/>
      <c r="L206" s="202"/>
      <c r="M206" s="202"/>
      <c r="N206" s="202"/>
      <c r="O206" s="202"/>
      <c r="P206" s="202"/>
      <c r="Q206" s="202"/>
      <c r="R206" s="295"/>
    </row>
    <row r="207" spans="1:17" s="219" customFormat="1" ht="78" customHeight="1" hidden="1">
      <c r="A207" s="54" t="s">
        <v>454</v>
      </c>
      <c r="B207" s="55">
        <v>6010</v>
      </c>
      <c r="C207" s="55"/>
      <c r="D207" s="370">
        <f>D208+D217</f>
        <v>0</v>
      </c>
      <c r="E207" s="55"/>
      <c r="F207" s="370">
        <f aca="true" t="shared" si="42" ref="F207:Q207">F208+F217</f>
        <v>0</v>
      </c>
      <c r="G207" s="370">
        <f t="shared" si="42"/>
        <v>0</v>
      </c>
      <c r="H207" s="370">
        <f t="shared" si="42"/>
        <v>0</v>
      </c>
      <c r="I207" s="370">
        <f t="shared" si="42"/>
        <v>0</v>
      </c>
      <c r="J207" s="370">
        <f t="shared" si="42"/>
        <v>0</v>
      </c>
      <c r="K207" s="370">
        <f t="shared" si="42"/>
        <v>0</v>
      </c>
      <c r="L207" s="370">
        <f t="shared" si="42"/>
        <v>0</v>
      </c>
      <c r="M207" s="370">
        <f t="shared" si="42"/>
        <v>0</v>
      </c>
      <c r="N207" s="370">
        <f t="shared" si="42"/>
        <v>0</v>
      </c>
      <c r="O207" s="370">
        <f t="shared" si="42"/>
        <v>0</v>
      </c>
      <c r="P207" s="370">
        <f t="shared" si="42"/>
        <v>0</v>
      </c>
      <c r="Q207" s="370">
        <f t="shared" si="42"/>
        <v>0</v>
      </c>
    </row>
    <row r="208" spans="1:18" s="27" customFormat="1" ht="50.25" customHeight="1" hidden="1">
      <c r="A208" s="46" t="s">
        <v>106</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5"/>
    </row>
    <row r="209" spans="1:18" s="30" customFormat="1" ht="63" hidden="1">
      <c r="A209" s="54" t="s">
        <v>705</v>
      </c>
      <c r="B209" s="55"/>
      <c r="C209" s="55"/>
      <c r="D209" s="370">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830</v>
      </c>
      <c r="B210" s="55"/>
      <c r="C210" s="55"/>
      <c r="D210" s="370">
        <f t="shared" si="44"/>
        <v>0</v>
      </c>
      <c r="E210" s="55"/>
      <c r="F210" s="55"/>
      <c r="G210" s="55"/>
      <c r="H210" s="55"/>
      <c r="I210" s="55"/>
      <c r="J210" s="55"/>
      <c r="K210" s="55"/>
      <c r="L210" s="55"/>
      <c r="M210" s="55"/>
      <c r="N210" s="55"/>
      <c r="O210" s="55"/>
      <c r="P210" s="55"/>
      <c r="Q210" s="55"/>
      <c r="R210" s="219"/>
    </row>
    <row r="211" spans="1:18" s="30" customFormat="1" ht="135" customHeight="1" hidden="1">
      <c r="A211" s="54" t="s">
        <v>831</v>
      </c>
      <c r="B211" s="55"/>
      <c r="C211" s="55"/>
      <c r="D211" s="370">
        <f t="shared" si="44"/>
        <v>0</v>
      </c>
      <c r="E211" s="55"/>
      <c r="F211" s="55"/>
      <c r="G211" s="55"/>
      <c r="H211" s="55"/>
      <c r="I211" s="55"/>
      <c r="J211" s="55"/>
      <c r="K211" s="55"/>
      <c r="L211" s="55"/>
      <c r="M211" s="55"/>
      <c r="N211" s="55"/>
      <c r="O211" s="55"/>
      <c r="P211" s="55"/>
      <c r="Q211" s="55"/>
      <c r="R211" s="219"/>
    </row>
    <row r="212" spans="1:18" s="30" customFormat="1" ht="136.5" customHeight="1" hidden="1">
      <c r="A212" s="54" t="s">
        <v>832</v>
      </c>
      <c r="B212" s="55"/>
      <c r="C212" s="55"/>
      <c r="D212" s="370">
        <f t="shared" si="44"/>
        <v>0</v>
      </c>
      <c r="E212" s="55"/>
      <c r="F212" s="55"/>
      <c r="G212" s="55"/>
      <c r="H212" s="55"/>
      <c r="I212" s="55"/>
      <c r="J212" s="55"/>
      <c r="K212" s="55"/>
      <c r="L212" s="55"/>
      <c r="M212" s="55"/>
      <c r="N212" s="55"/>
      <c r="O212" s="55"/>
      <c r="P212" s="55"/>
      <c r="Q212" s="55"/>
      <c r="R212" s="219"/>
    </row>
    <row r="213" spans="1:18" s="30" customFormat="1" ht="138" customHeight="1" hidden="1">
      <c r="A213" s="54" t="s">
        <v>833</v>
      </c>
      <c r="B213" s="55"/>
      <c r="C213" s="55"/>
      <c r="D213" s="370">
        <f t="shared" si="44"/>
        <v>0</v>
      </c>
      <c r="E213" s="55"/>
      <c r="F213" s="55"/>
      <c r="G213" s="55"/>
      <c r="H213" s="55"/>
      <c r="I213" s="55"/>
      <c r="J213" s="55"/>
      <c r="K213" s="55"/>
      <c r="L213" s="55"/>
      <c r="M213" s="55"/>
      <c r="N213" s="55"/>
      <c r="O213" s="55"/>
      <c r="P213" s="55"/>
      <c r="Q213" s="55"/>
      <c r="R213" s="219"/>
    </row>
    <row r="214" spans="1:18" s="30" customFormat="1" ht="131.25" customHeight="1" hidden="1">
      <c r="A214" s="54" t="s">
        <v>834</v>
      </c>
      <c r="B214" s="55"/>
      <c r="C214" s="55"/>
      <c r="D214" s="370">
        <f t="shared" si="44"/>
        <v>0</v>
      </c>
      <c r="E214" s="55"/>
      <c r="F214" s="55"/>
      <c r="G214" s="55"/>
      <c r="H214" s="55"/>
      <c r="I214" s="55"/>
      <c r="J214" s="55"/>
      <c r="K214" s="55"/>
      <c r="L214" s="55"/>
      <c r="M214" s="55"/>
      <c r="N214" s="55"/>
      <c r="O214" s="55"/>
      <c r="P214" s="55"/>
      <c r="Q214" s="55"/>
      <c r="R214" s="219"/>
    </row>
    <row r="215" spans="1:18" s="30" customFormat="1" ht="132.75" customHeight="1" hidden="1">
      <c r="A215" s="54" t="s">
        <v>835</v>
      </c>
      <c r="B215" s="55"/>
      <c r="C215" s="55"/>
      <c r="D215" s="370">
        <f t="shared" si="44"/>
        <v>0</v>
      </c>
      <c r="E215" s="55"/>
      <c r="F215" s="55"/>
      <c r="G215" s="55"/>
      <c r="H215" s="55"/>
      <c r="I215" s="55"/>
      <c r="J215" s="55"/>
      <c r="K215" s="55"/>
      <c r="L215" s="55"/>
      <c r="M215" s="55"/>
      <c r="N215" s="55"/>
      <c r="O215" s="55"/>
      <c r="P215" s="55"/>
      <c r="Q215" s="55"/>
      <c r="R215" s="219"/>
    </row>
    <row r="216" spans="1:18" s="30" customFormat="1" ht="132" customHeight="1" hidden="1">
      <c r="A216" s="54" t="s">
        <v>836</v>
      </c>
      <c r="B216" s="55"/>
      <c r="C216" s="55"/>
      <c r="D216" s="370">
        <f t="shared" si="44"/>
        <v>0</v>
      </c>
      <c r="E216" s="55"/>
      <c r="F216" s="55"/>
      <c r="G216" s="55"/>
      <c r="H216" s="55"/>
      <c r="I216" s="55"/>
      <c r="J216" s="55"/>
      <c r="K216" s="55"/>
      <c r="L216" s="55"/>
      <c r="M216" s="55"/>
      <c r="N216" s="55"/>
      <c r="O216" s="55"/>
      <c r="P216" s="55"/>
      <c r="Q216" s="55"/>
      <c r="R216" s="219"/>
    </row>
    <row r="217" spans="1:18" s="30" customFormat="1" ht="53.25" customHeight="1" hidden="1">
      <c r="A217" s="48" t="s">
        <v>121</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125</v>
      </c>
      <c r="B218" s="55"/>
      <c r="C218" s="55"/>
      <c r="D218" s="370">
        <f t="shared" si="44"/>
        <v>0</v>
      </c>
      <c r="E218" s="55"/>
      <c r="F218" s="55"/>
      <c r="G218" s="55"/>
      <c r="H218" s="55"/>
      <c r="I218" s="55"/>
      <c r="J218" s="55"/>
      <c r="K218" s="55"/>
      <c r="L218" s="55"/>
      <c r="M218" s="55"/>
      <c r="N218" s="55"/>
      <c r="O218" s="55"/>
      <c r="P218" s="55"/>
      <c r="Q218" s="55"/>
      <c r="R218" s="219"/>
    </row>
    <row r="219" spans="1:18" s="30" customFormat="1" ht="45" customHeight="1" hidden="1">
      <c r="A219" s="54" t="s">
        <v>126</v>
      </c>
      <c r="B219" s="55"/>
      <c r="C219" s="55"/>
      <c r="D219" s="370">
        <f t="shared" si="44"/>
        <v>0</v>
      </c>
      <c r="E219" s="55"/>
      <c r="F219" s="55"/>
      <c r="G219" s="55"/>
      <c r="H219" s="55"/>
      <c r="I219" s="55"/>
      <c r="J219" s="55"/>
      <c r="K219" s="55"/>
      <c r="L219" s="55"/>
      <c r="M219" s="55"/>
      <c r="N219" s="55"/>
      <c r="O219" s="55"/>
      <c r="P219" s="55"/>
      <c r="Q219" s="55"/>
      <c r="R219" s="219"/>
    </row>
    <row r="220" spans="1:17" s="219"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5"/>
    </row>
    <row r="222" spans="1:21" s="38" customFormat="1" ht="27" customHeight="1" hidden="1">
      <c r="A222" s="54" t="s">
        <v>666</v>
      </c>
      <c r="B222" s="55"/>
      <c r="C222" s="55"/>
      <c r="D222" s="370">
        <f>SUM(F222:Q222)</f>
        <v>0</v>
      </c>
      <c r="E222" s="55"/>
      <c r="F222" s="370"/>
      <c r="G222" s="370"/>
      <c r="H222" s="370"/>
      <c r="I222" s="370"/>
      <c r="J222" s="370"/>
      <c r="K222" s="370"/>
      <c r="L222" s="370"/>
      <c r="M222" s="370"/>
      <c r="N222" s="370"/>
      <c r="O222" s="370"/>
      <c r="P222" s="370"/>
      <c r="Q222" s="370"/>
      <c r="R222" s="219"/>
      <c r="S222" s="30"/>
      <c r="T222" s="30"/>
      <c r="U222" s="30"/>
    </row>
    <row r="223" spans="1:21" s="38" customFormat="1" ht="63" hidden="1">
      <c r="A223" s="54" t="s">
        <v>667</v>
      </c>
      <c r="B223" s="55"/>
      <c r="C223" s="55"/>
      <c r="D223" s="370">
        <f aca="true" t="shared" si="47" ref="D223:D240">F223+G223+H223+I223+J223+K223+L223+M223+N223+O223+P223+Q223</f>
        <v>0</v>
      </c>
      <c r="E223" s="55"/>
      <c r="F223" s="370"/>
      <c r="G223" s="370"/>
      <c r="H223" s="370"/>
      <c r="I223" s="370"/>
      <c r="J223" s="370"/>
      <c r="K223" s="370"/>
      <c r="L223" s="370"/>
      <c r="M223" s="370"/>
      <c r="N223" s="370"/>
      <c r="O223" s="370"/>
      <c r="P223" s="370"/>
      <c r="Q223" s="370"/>
      <c r="R223" s="219"/>
      <c r="S223" s="30"/>
      <c r="T223" s="30"/>
      <c r="U223" s="30"/>
    </row>
    <row r="224" spans="1:21" s="38" customFormat="1" ht="63" hidden="1">
      <c r="A224" s="54" t="s">
        <v>668</v>
      </c>
      <c r="B224" s="55"/>
      <c r="C224" s="55"/>
      <c r="D224" s="370">
        <f t="shared" si="47"/>
        <v>0</v>
      </c>
      <c r="E224" s="55"/>
      <c r="F224" s="370"/>
      <c r="G224" s="370"/>
      <c r="H224" s="370"/>
      <c r="I224" s="370"/>
      <c r="J224" s="370"/>
      <c r="K224" s="370"/>
      <c r="L224" s="370"/>
      <c r="M224" s="370"/>
      <c r="N224" s="370"/>
      <c r="O224" s="370"/>
      <c r="P224" s="370"/>
      <c r="Q224" s="370"/>
      <c r="R224" s="219"/>
      <c r="S224" s="30"/>
      <c r="T224" s="30"/>
      <c r="U224" s="30"/>
    </row>
    <row r="225" spans="1:21" s="38" customFormat="1" ht="64.5" customHeight="1" hidden="1">
      <c r="A225" s="54" t="s">
        <v>677</v>
      </c>
      <c r="B225" s="55"/>
      <c r="C225" s="55"/>
      <c r="D225" s="370">
        <f t="shared" si="47"/>
        <v>0</v>
      </c>
      <c r="E225" s="55"/>
      <c r="F225" s="370"/>
      <c r="G225" s="370"/>
      <c r="H225" s="370"/>
      <c r="I225" s="370"/>
      <c r="J225" s="370"/>
      <c r="K225" s="370"/>
      <c r="L225" s="370"/>
      <c r="M225" s="370"/>
      <c r="N225" s="370"/>
      <c r="O225" s="370"/>
      <c r="P225" s="370"/>
      <c r="Q225" s="370"/>
      <c r="R225" s="219"/>
      <c r="S225" s="30"/>
      <c r="T225" s="30"/>
      <c r="U225" s="30"/>
    </row>
    <row r="226" spans="1:21" s="38" customFormat="1" ht="33" customHeight="1" hidden="1">
      <c r="A226" s="54" t="s">
        <v>669</v>
      </c>
      <c r="B226" s="55"/>
      <c r="C226" s="55"/>
      <c r="D226" s="370">
        <f t="shared" si="47"/>
        <v>0</v>
      </c>
      <c r="E226" s="55"/>
      <c r="F226" s="370"/>
      <c r="G226" s="370"/>
      <c r="H226" s="370"/>
      <c r="I226" s="370"/>
      <c r="J226" s="370"/>
      <c r="K226" s="370"/>
      <c r="L226" s="370"/>
      <c r="M226" s="370"/>
      <c r="N226" s="370"/>
      <c r="O226" s="370"/>
      <c r="P226" s="370"/>
      <c r="Q226" s="370"/>
      <c r="R226" s="219"/>
      <c r="S226" s="30"/>
      <c r="T226" s="30"/>
      <c r="U226" s="30"/>
    </row>
    <row r="227" spans="1:21" s="38" customFormat="1" ht="47.25" hidden="1">
      <c r="A227" s="54" t="s">
        <v>670</v>
      </c>
      <c r="B227" s="55"/>
      <c r="C227" s="55"/>
      <c r="D227" s="370">
        <f t="shared" si="47"/>
        <v>0</v>
      </c>
      <c r="E227" s="55"/>
      <c r="F227" s="370"/>
      <c r="G227" s="370"/>
      <c r="H227" s="370"/>
      <c r="I227" s="370"/>
      <c r="J227" s="370"/>
      <c r="K227" s="370"/>
      <c r="L227" s="370"/>
      <c r="M227" s="370"/>
      <c r="N227" s="370"/>
      <c r="O227" s="370"/>
      <c r="P227" s="370"/>
      <c r="Q227" s="370"/>
      <c r="R227" s="219"/>
      <c r="S227" s="30"/>
      <c r="T227" s="30"/>
      <c r="U227" s="30"/>
    </row>
    <row r="228" spans="1:21" s="38" customFormat="1" ht="52.5" customHeight="1" hidden="1">
      <c r="A228" s="54" t="s">
        <v>671</v>
      </c>
      <c r="B228" s="55"/>
      <c r="C228" s="55"/>
      <c r="D228" s="370">
        <f t="shared" si="47"/>
        <v>0</v>
      </c>
      <c r="E228" s="55"/>
      <c r="F228" s="370"/>
      <c r="G228" s="370"/>
      <c r="H228" s="370"/>
      <c r="I228" s="370"/>
      <c r="J228" s="370"/>
      <c r="K228" s="370"/>
      <c r="L228" s="370"/>
      <c r="M228" s="370"/>
      <c r="N228" s="370"/>
      <c r="O228" s="370"/>
      <c r="P228" s="370"/>
      <c r="Q228" s="370"/>
      <c r="R228" s="219"/>
      <c r="S228" s="30"/>
      <c r="T228" s="30"/>
      <c r="U228" s="30"/>
    </row>
    <row r="229" spans="1:21" s="38" customFormat="1" ht="51" customHeight="1" hidden="1">
      <c r="A229" s="54" t="s">
        <v>672</v>
      </c>
      <c r="B229" s="55"/>
      <c r="C229" s="55"/>
      <c r="D229" s="370">
        <f t="shared" si="47"/>
        <v>0</v>
      </c>
      <c r="E229" s="55"/>
      <c r="F229" s="370"/>
      <c r="G229" s="370"/>
      <c r="H229" s="370"/>
      <c r="I229" s="370"/>
      <c r="J229" s="370"/>
      <c r="K229" s="370"/>
      <c r="L229" s="370"/>
      <c r="M229" s="370"/>
      <c r="N229" s="370"/>
      <c r="O229" s="370"/>
      <c r="P229" s="370"/>
      <c r="Q229" s="370"/>
      <c r="R229" s="219"/>
      <c r="S229" s="30"/>
      <c r="T229" s="30"/>
      <c r="U229" s="30"/>
    </row>
    <row r="230" spans="1:21" s="38" customFormat="1" ht="82.5" customHeight="1" hidden="1">
      <c r="A230" s="54" t="s">
        <v>673</v>
      </c>
      <c r="B230" s="55"/>
      <c r="C230" s="55"/>
      <c r="D230" s="370">
        <f t="shared" si="47"/>
        <v>0</v>
      </c>
      <c r="E230" s="55"/>
      <c r="F230" s="370"/>
      <c r="G230" s="370"/>
      <c r="H230" s="370"/>
      <c r="I230" s="370"/>
      <c r="J230" s="370"/>
      <c r="K230" s="370"/>
      <c r="L230" s="370"/>
      <c r="M230" s="370"/>
      <c r="N230" s="370"/>
      <c r="O230" s="370"/>
      <c r="P230" s="370"/>
      <c r="Q230" s="370"/>
      <c r="R230" s="219"/>
      <c r="S230" s="30"/>
      <c r="T230" s="30"/>
      <c r="U230" s="30"/>
    </row>
    <row r="231" spans="1:21" s="38" customFormat="1" ht="47.25" customHeight="1" hidden="1">
      <c r="A231" s="54" t="s">
        <v>674</v>
      </c>
      <c r="B231" s="55"/>
      <c r="C231" s="55"/>
      <c r="D231" s="370">
        <f t="shared" si="47"/>
        <v>0</v>
      </c>
      <c r="E231" s="370"/>
      <c r="F231" s="370"/>
      <c r="G231" s="370"/>
      <c r="H231" s="370"/>
      <c r="I231" s="370"/>
      <c r="J231" s="370"/>
      <c r="K231" s="370"/>
      <c r="L231" s="370"/>
      <c r="M231" s="370"/>
      <c r="N231" s="370"/>
      <c r="O231" s="370"/>
      <c r="P231" s="370"/>
      <c r="Q231" s="370"/>
      <c r="R231" s="219"/>
      <c r="S231" s="30"/>
      <c r="T231" s="30"/>
      <c r="U231" s="30"/>
    </row>
    <row r="232" spans="1:21" s="38" customFormat="1" ht="34.5" customHeight="1" hidden="1">
      <c r="A232" s="54" t="s">
        <v>675</v>
      </c>
      <c r="B232" s="55"/>
      <c r="C232" s="55"/>
      <c r="D232" s="370">
        <f t="shared" si="47"/>
        <v>0</v>
      </c>
      <c r="E232" s="370"/>
      <c r="F232" s="370"/>
      <c r="G232" s="370"/>
      <c r="H232" s="370"/>
      <c r="I232" s="370"/>
      <c r="J232" s="370"/>
      <c r="K232" s="370"/>
      <c r="L232" s="370"/>
      <c r="M232" s="370"/>
      <c r="N232" s="370"/>
      <c r="O232" s="370"/>
      <c r="P232" s="370"/>
      <c r="Q232" s="370"/>
      <c r="R232" s="219"/>
      <c r="S232" s="30"/>
      <c r="T232" s="30"/>
      <c r="U232" s="30"/>
    </row>
    <row r="233" spans="1:21" s="38" customFormat="1" ht="57.75" customHeight="1" hidden="1">
      <c r="A233" s="54" t="s">
        <v>676</v>
      </c>
      <c r="B233" s="55"/>
      <c r="C233" s="55"/>
      <c r="D233" s="370">
        <f t="shared" si="47"/>
        <v>0</v>
      </c>
      <c r="E233" s="370"/>
      <c r="F233" s="370"/>
      <c r="G233" s="370"/>
      <c r="H233" s="370"/>
      <c r="I233" s="370"/>
      <c r="J233" s="370"/>
      <c r="K233" s="370"/>
      <c r="L233" s="370"/>
      <c r="M233" s="370"/>
      <c r="N233" s="370"/>
      <c r="O233" s="370"/>
      <c r="P233" s="370"/>
      <c r="Q233" s="370"/>
      <c r="R233" s="219"/>
      <c r="S233" s="30"/>
      <c r="T233" s="30"/>
      <c r="U233" s="30"/>
    </row>
    <row r="234" spans="1:21" s="38" customFormat="1" ht="69.75" customHeight="1" hidden="1">
      <c r="A234" s="54" t="s">
        <v>678</v>
      </c>
      <c r="B234" s="55"/>
      <c r="C234" s="55"/>
      <c r="D234" s="370">
        <f t="shared" si="47"/>
        <v>0</v>
      </c>
      <c r="E234" s="370"/>
      <c r="F234" s="370"/>
      <c r="G234" s="370"/>
      <c r="H234" s="370"/>
      <c r="I234" s="370"/>
      <c r="J234" s="370"/>
      <c r="K234" s="370"/>
      <c r="L234" s="370"/>
      <c r="M234" s="370"/>
      <c r="N234" s="370"/>
      <c r="O234" s="370"/>
      <c r="P234" s="370"/>
      <c r="Q234" s="370"/>
      <c r="R234" s="219"/>
      <c r="S234" s="30"/>
      <c r="T234" s="30"/>
      <c r="U234" s="30"/>
    </row>
    <row r="235" spans="1:21" s="38" customFormat="1" ht="45" customHeight="1" hidden="1">
      <c r="A235" s="54"/>
      <c r="B235" s="55"/>
      <c r="C235" s="55"/>
      <c r="D235" s="370"/>
      <c r="E235" s="370"/>
      <c r="F235" s="370"/>
      <c r="G235" s="370"/>
      <c r="H235" s="370"/>
      <c r="I235" s="370"/>
      <c r="J235" s="370"/>
      <c r="K235" s="370"/>
      <c r="L235" s="370"/>
      <c r="M235" s="370"/>
      <c r="N235" s="370"/>
      <c r="O235" s="370"/>
      <c r="P235" s="370"/>
      <c r="Q235" s="370"/>
      <c r="R235" s="219"/>
      <c r="S235" s="30"/>
      <c r="T235" s="30"/>
      <c r="U235" s="30"/>
    </row>
    <row r="236" spans="1:21" s="38" customFormat="1" ht="45" customHeight="1" hidden="1">
      <c r="A236" s="54"/>
      <c r="B236" s="55"/>
      <c r="C236" s="55"/>
      <c r="D236" s="370"/>
      <c r="E236" s="370"/>
      <c r="F236" s="370"/>
      <c r="G236" s="370"/>
      <c r="H236" s="370"/>
      <c r="I236" s="370"/>
      <c r="J236" s="370"/>
      <c r="K236" s="370"/>
      <c r="L236" s="370"/>
      <c r="M236" s="370"/>
      <c r="N236" s="370"/>
      <c r="O236" s="370"/>
      <c r="P236" s="370"/>
      <c r="Q236" s="370"/>
      <c r="R236" s="219"/>
      <c r="S236" s="30"/>
      <c r="T236" s="30"/>
      <c r="U236" s="30"/>
    </row>
    <row r="237" spans="1:21" s="38" customFormat="1" ht="45" customHeight="1" hidden="1">
      <c r="A237" s="54"/>
      <c r="B237" s="55"/>
      <c r="C237" s="55"/>
      <c r="D237" s="370"/>
      <c r="E237" s="370"/>
      <c r="F237" s="370"/>
      <c r="G237" s="370"/>
      <c r="H237" s="370"/>
      <c r="I237" s="370"/>
      <c r="J237" s="370"/>
      <c r="K237" s="370"/>
      <c r="L237" s="370"/>
      <c r="M237" s="370"/>
      <c r="N237" s="370"/>
      <c r="O237" s="370"/>
      <c r="P237" s="370"/>
      <c r="Q237" s="370"/>
      <c r="R237" s="219"/>
      <c r="S237" s="30"/>
      <c r="T237" s="30"/>
      <c r="U237" s="30"/>
    </row>
    <row r="238" spans="1:21" s="38" customFormat="1" ht="45" customHeight="1" hidden="1">
      <c r="A238" s="54"/>
      <c r="B238" s="55"/>
      <c r="C238" s="55"/>
      <c r="D238" s="370"/>
      <c r="E238" s="370"/>
      <c r="F238" s="370"/>
      <c r="G238" s="370"/>
      <c r="H238" s="370"/>
      <c r="I238" s="370"/>
      <c r="J238" s="370"/>
      <c r="K238" s="370"/>
      <c r="L238" s="370"/>
      <c r="M238" s="370"/>
      <c r="N238" s="370"/>
      <c r="O238" s="370"/>
      <c r="P238" s="370"/>
      <c r="Q238" s="370"/>
      <c r="R238" s="219"/>
      <c r="S238" s="30"/>
      <c r="T238" s="30"/>
      <c r="U238" s="30"/>
    </row>
    <row r="239" spans="1:18" s="27" customFormat="1" ht="18.75" customHeight="1" hidden="1">
      <c r="A239" s="48" t="s">
        <v>102</v>
      </c>
      <c r="B239" s="49"/>
      <c r="C239" s="49">
        <v>2274</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5"/>
    </row>
    <row r="240" spans="1:18" s="30" customFormat="1" ht="29.25" customHeight="1" hidden="1">
      <c r="A240" s="52" t="s">
        <v>348</v>
      </c>
      <c r="B240" s="53"/>
      <c r="C240" s="53"/>
      <c r="D240" s="371">
        <f t="shared" si="47"/>
        <v>0</v>
      </c>
      <c r="E240" s="53"/>
      <c r="F240" s="371"/>
      <c r="G240" s="371"/>
      <c r="H240" s="371"/>
      <c r="I240" s="371"/>
      <c r="J240" s="371"/>
      <c r="K240" s="371"/>
      <c r="L240" s="371"/>
      <c r="M240" s="371"/>
      <c r="N240" s="371"/>
      <c r="O240" s="371"/>
      <c r="P240" s="371"/>
      <c r="Q240" s="371"/>
      <c r="R240" s="219"/>
    </row>
    <row r="241" spans="1:18" s="27" customFormat="1" ht="32.25" customHeight="1" hidden="1">
      <c r="A241" s="46" t="s">
        <v>118</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5"/>
    </row>
    <row r="242" spans="1:18" s="27" customFormat="1" ht="32.25" customHeight="1" hidden="1">
      <c r="A242" s="54" t="s">
        <v>663</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5"/>
    </row>
    <row r="243" spans="1:21" s="38" customFormat="1" ht="27.75" customHeight="1" hidden="1">
      <c r="A243" s="54" t="s">
        <v>664</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2"/>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2" t="s">
        <v>150</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2" t="s">
        <v>133</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2" t="s">
        <v>131</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110</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2" t="s">
        <v>665</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3" t="s">
        <v>267</v>
      </c>
      <c r="B250" s="55">
        <v>7700</v>
      </c>
      <c r="C250" s="55"/>
      <c r="D250" s="370">
        <f>D251+D252+D259</f>
        <v>0</v>
      </c>
      <c r="E250" s="370">
        <f>E251+E252+E259</f>
        <v>0</v>
      </c>
      <c r="F250" s="370">
        <f>+F251+F252</f>
        <v>0</v>
      </c>
      <c r="G250" s="370">
        <f aca="true" t="shared" si="52" ref="G250:Q250">+G251+G252</f>
        <v>0</v>
      </c>
      <c r="H250" s="370">
        <f t="shared" si="52"/>
        <v>0</v>
      </c>
      <c r="I250" s="370">
        <f t="shared" si="52"/>
        <v>0</v>
      </c>
      <c r="J250" s="370">
        <f t="shared" si="52"/>
        <v>0</v>
      </c>
      <c r="K250" s="370">
        <f t="shared" si="52"/>
        <v>0</v>
      </c>
      <c r="L250" s="370">
        <f t="shared" si="52"/>
        <v>0</v>
      </c>
      <c r="M250" s="370">
        <f t="shared" si="52"/>
        <v>0</v>
      </c>
      <c r="N250" s="370">
        <f t="shared" si="52"/>
        <v>0</v>
      </c>
      <c r="O250" s="370">
        <f t="shared" si="52"/>
        <v>0</v>
      </c>
      <c r="P250" s="370">
        <f t="shared" si="52"/>
        <v>0</v>
      </c>
      <c r="Q250" s="370">
        <f t="shared" si="52"/>
        <v>0</v>
      </c>
      <c r="R250" s="219"/>
    </row>
    <row r="251" spans="1:18" s="27" customFormat="1" ht="31.5" hidden="1">
      <c r="A251" s="46" t="s">
        <v>118</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5"/>
    </row>
    <row r="252" spans="1:21" s="68" customFormat="1" ht="46.5" customHeight="1" hidden="1">
      <c r="A252" s="46" t="s">
        <v>127</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5"/>
      <c r="S252" s="27"/>
      <c r="T252" s="27"/>
      <c r="U252" s="27"/>
    </row>
    <row r="253" spans="1:18" s="30" customFormat="1" ht="57.75" customHeight="1" hidden="1">
      <c r="A253" s="54" t="s">
        <v>455</v>
      </c>
      <c r="B253" s="55">
        <v>6051</v>
      </c>
      <c r="C253" s="55"/>
      <c r="D253" s="202">
        <f aca="true" t="shared" si="53" ref="D253:D259">F253+G253+H253+I253+J253+K253+L253+M253+N253+O253+P253+Q253</f>
        <v>0</v>
      </c>
      <c r="E253" s="55"/>
      <c r="F253" s="370">
        <f aca="true" t="shared" si="54" ref="F253:Q253">F254</f>
        <v>0</v>
      </c>
      <c r="G253" s="370">
        <f t="shared" si="54"/>
        <v>0</v>
      </c>
      <c r="H253" s="370">
        <f t="shared" si="54"/>
        <v>0</v>
      </c>
      <c r="I253" s="370">
        <f t="shared" si="54"/>
        <v>0</v>
      </c>
      <c r="J253" s="370">
        <f t="shared" si="54"/>
        <v>0</v>
      </c>
      <c r="K253" s="370">
        <f t="shared" si="54"/>
        <v>0</v>
      </c>
      <c r="L253" s="370">
        <f t="shared" si="54"/>
        <v>0</v>
      </c>
      <c r="M253" s="370">
        <f t="shared" si="54"/>
        <v>0</v>
      </c>
      <c r="N253" s="370">
        <f t="shared" si="54"/>
        <v>0</v>
      </c>
      <c r="O253" s="370">
        <f t="shared" si="54"/>
        <v>0</v>
      </c>
      <c r="P253" s="370">
        <f t="shared" si="54"/>
        <v>0</v>
      </c>
      <c r="Q253" s="370">
        <f t="shared" si="54"/>
        <v>0</v>
      </c>
      <c r="R253" s="219"/>
    </row>
    <row r="254" spans="1:18" s="27" customFormat="1" ht="22.5" customHeight="1" hidden="1">
      <c r="A254" s="46" t="s">
        <v>163</v>
      </c>
      <c r="B254" s="47"/>
      <c r="C254" s="47">
        <v>2240</v>
      </c>
      <c r="D254" s="202">
        <f t="shared" si="53"/>
        <v>0</v>
      </c>
      <c r="E254" s="47"/>
      <c r="F254" s="202"/>
      <c r="G254" s="202"/>
      <c r="H254" s="202"/>
      <c r="I254" s="202"/>
      <c r="J254" s="202"/>
      <c r="K254" s="202"/>
      <c r="L254" s="202"/>
      <c r="M254" s="202"/>
      <c r="N254" s="202"/>
      <c r="O254" s="202"/>
      <c r="P254" s="202"/>
      <c r="Q254" s="202"/>
      <c r="R254" s="295"/>
    </row>
    <row r="255" spans="1:18" s="30" customFormat="1" ht="30.75" customHeight="1" hidden="1">
      <c r="A255" s="54" t="s">
        <v>151</v>
      </c>
      <c r="B255" s="55">
        <v>6640</v>
      </c>
      <c r="C255" s="55"/>
      <c r="D255" s="202">
        <f t="shared" si="53"/>
        <v>0</v>
      </c>
      <c r="E255" s="55"/>
      <c r="F255" s="370">
        <f aca="true" t="shared" si="55" ref="F255:Q255">F256</f>
        <v>0</v>
      </c>
      <c r="G255" s="370">
        <f t="shared" si="55"/>
        <v>0</v>
      </c>
      <c r="H255" s="370">
        <f t="shared" si="55"/>
        <v>0</v>
      </c>
      <c r="I255" s="370">
        <f t="shared" si="55"/>
        <v>0</v>
      </c>
      <c r="J255" s="370">
        <f t="shared" si="55"/>
        <v>0</v>
      </c>
      <c r="K255" s="370">
        <f t="shared" si="55"/>
        <v>0</v>
      </c>
      <c r="L255" s="370">
        <f t="shared" si="55"/>
        <v>0</v>
      </c>
      <c r="M255" s="370">
        <f t="shared" si="55"/>
        <v>0</v>
      </c>
      <c r="N255" s="370">
        <f t="shared" si="55"/>
        <v>0</v>
      </c>
      <c r="O255" s="370">
        <f t="shared" si="55"/>
        <v>0</v>
      </c>
      <c r="P255" s="370">
        <f t="shared" si="55"/>
        <v>0</v>
      </c>
      <c r="Q255" s="370">
        <f t="shared" si="55"/>
        <v>0</v>
      </c>
      <c r="R255" s="219"/>
    </row>
    <row r="256" spans="1:18" s="27" customFormat="1" ht="51" customHeight="1" hidden="1">
      <c r="A256" s="46" t="s">
        <v>127</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5"/>
    </row>
    <row r="257" spans="1:18" s="27" customFormat="1" ht="35.25" customHeight="1" hidden="1">
      <c r="A257" s="54" t="s">
        <v>680</v>
      </c>
      <c r="B257" s="47"/>
      <c r="C257" s="47"/>
      <c r="D257" s="202">
        <f t="shared" si="53"/>
        <v>0</v>
      </c>
      <c r="E257" s="47"/>
      <c r="F257" s="202"/>
      <c r="G257" s="202"/>
      <c r="H257" s="202"/>
      <c r="I257" s="202"/>
      <c r="J257" s="202"/>
      <c r="K257" s="202"/>
      <c r="L257" s="202"/>
      <c r="M257" s="202"/>
      <c r="N257" s="202"/>
      <c r="O257" s="202"/>
      <c r="P257" s="202"/>
      <c r="Q257" s="202"/>
      <c r="R257" s="295"/>
    </row>
    <row r="258" spans="1:18" s="27" customFormat="1" ht="89.25" customHeight="1" hidden="1">
      <c r="A258" s="54" t="s">
        <v>268</v>
      </c>
      <c r="B258" s="47"/>
      <c r="C258" s="47"/>
      <c r="D258" s="202">
        <f t="shared" si="53"/>
        <v>0</v>
      </c>
      <c r="E258" s="47"/>
      <c r="F258" s="202"/>
      <c r="G258" s="202"/>
      <c r="H258" s="202"/>
      <c r="I258" s="202"/>
      <c r="J258" s="202"/>
      <c r="K258" s="202"/>
      <c r="L258" s="202"/>
      <c r="M258" s="202"/>
      <c r="N258" s="202"/>
      <c r="O258" s="202"/>
      <c r="P258" s="202"/>
      <c r="Q258" s="202"/>
      <c r="R258" s="295"/>
    </row>
    <row r="259" spans="1:18" s="27" customFormat="1" ht="29.25" customHeight="1" hidden="1">
      <c r="A259" s="46" t="s">
        <v>118</v>
      </c>
      <c r="B259" s="47"/>
      <c r="C259" s="47">
        <v>2240</v>
      </c>
      <c r="D259" s="202">
        <f t="shared" si="53"/>
        <v>0</v>
      </c>
      <c r="E259" s="47"/>
      <c r="F259" s="202"/>
      <c r="G259" s="202"/>
      <c r="H259" s="202"/>
      <c r="I259" s="202"/>
      <c r="J259" s="202"/>
      <c r="K259" s="202"/>
      <c r="L259" s="202"/>
      <c r="M259" s="202"/>
      <c r="N259" s="202"/>
      <c r="O259" s="202"/>
      <c r="P259" s="202"/>
      <c r="Q259" s="202"/>
      <c r="R259" s="295"/>
    </row>
    <row r="260" spans="1:18" s="30" customFormat="1" ht="37.5" customHeight="1" hidden="1">
      <c r="A260" s="373" t="s">
        <v>456</v>
      </c>
      <c r="B260" s="55">
        <v>6650</v>
      </c>
      <c r="C260" s="55"/>
      <c r="D260" s="370">
        <f>D261</f>
        <v>0</v>
      </c>
      <c r="E260" s="55"/>
      <c r="F260" s="370">
        <f aca="true" t="shared" si="57" ref="F260:Q260">F261</f>
        <v>0</v>
      </c>
      <c r="G260" s="370">
        <f t="shared" si="57"/>
        <v>0</v>
      </c>
      <c r="H260" s="370">
        <f t="shared" si="57"/>
        <v>0</v>
      </c>
      <c r="I260" s="370">
        <f t="shared" si="57"/>
        <v>0</v>
      </c>
      <c r="J260" s="370">
        <f t="shared" si="57"/>
        <v>0</v>
      </c>
      <c r="K260" s="370">
        <f>K261</f>
        <v>0</v>
      </c>
      <c r="L260" s="370">
        <f t="shared" si="57"/>
        <v>0</v>
      </c>
      <c r="M260" s="370">
        <f t="shared" si="57"/>
        <v>0</v>
      </c>
      <c r="N260" s="370">
        <f t="shared" si="57"/>
        <v>0</v>
      </c>
      <c r="O260" s="370">
        <f t="shared" si="57"/>
        <v>0</v>
      </c>
      <c r="P260" s="370">
        <f t="shared" si="57"/>
        <v>0</v>
      </c>
      <c r="Q260" s="370">
        <f t="shared" si="57"/>
        <v>0</v>
      </c>
      <c r="R260" s="219"/>
    </row>
    <row r="261" spans="1:18" s="27" customFormat="1" ht="49.5" customHeight="1" hidden="1">
      <c r="A261" s="46" t="s">
        <v>127</v>
      </c>
      <c r="B261" s="47"/>
      <c r="C261" s="47">
        <v>2610</v>
      </c>
      <c r="D261" s="370">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5"/>
    </row>
    <row r="262" spans="1:18" s="27" customFormat="1" ht="30" customHeight="1" hidden="1">
      <c r="A262" s="46" t="s">
        <v>681</v>
      </c>
      <c r="B262" s="47"/>
      <c r="C262" s="47"/>
      <c r="D262" s="370">
        <f aca="true" t="shared" si="59" ref="D262:D272">F262+G262+H262+I262+J262+K262+L262+M262+N262+O262+P262+Q262</f>
        <v>0</v>
      </c>
      <c r="E262" s="47"/>
      <c r="F262" s="202"/>
      <c r="G262" s="202"/>
      <c r="H262" s="202"/>
      <c r="I262" s="202"/>
      <c r="J262" s="202"/>
      <c r="K262" s="202"/>
      <c r="L262" s="202"/>
      <c r="M262" s="202"/>
      <c r="N262" s="202"/>
      <c r="O262" s="202"/>
      <c r="P262" s="202"/>
      <c r="Q262" s="202"/>
      <c r="R262" s="295"/>
    </row>
    <row r="263" spans="1:18" s="27" customFormat="1" ht="30.75" customHeight="1" hidden="1">
      <c r="A263" s="46" t="s">
        <v>682</v>
      </c>
      <c r="B263" s="47"/>
      <c r="C263" s="47"/>
      <c r="D263" s="370">
        <f t="shared" si="59"/>
        <v>0</v>
      </c>
      <c r="E263" s="47"/>
      <c r="F263" s="202"/>
      <c r="G263" s="202"/>
      <c r="H263" s="202"/>
      <c r="I263" s="202"/>
      <c r="J263" s="202"/>
      <c r="K263" s="202"/>
      <c r="L263" s="202"/>
      <c r="M263" s="202"/>
      <c r="N263" s="202"/>
      <c r="O263" s="202"/>
      <c r="P263" s="202"/>
      <c r="Q263" s="202"/>
      <c r="R263" s="295"/>
    </row>
    <row r="264" spans="1:18" s="27" customFormat="1" ht="34.5" customHeight="1" hidden="1">
      <c r="A264" s="46" t="s">
        <v>683</v>
      </c>
      <c r="B264" s="47"/>
      <c r="C264" s="47"/>
      <c r="D264" s="370">
        <f t="shared" si="59"/>
        <v>0</v>
      </c>
      <c r="E264" s="47"/>
      <c r="F264" s="202"/>
      <c r="G264" s="202"/>
      <c r="H264" s="202"/>
      <c r="I264" s="202"/>
      <c r="J264" s="202"/>
      <c r="K264" s="202"/>
      <c r="L264" s="202"/>
      <c r="M264" s="202"/>
      <c r="N264" s="202"/>
      <c r="O264" s="202"/>
      <c r="P264" s="202"/>
      <c r="Q264" s="202"/>
      <c r="R264" s="295"/>
    </row>
    <row r="265" spans="1:18" s="27" customFormat="1" ht="33" customHeight="1" hidden="1">
      <c r="A265" s="46" t="s">
        <v>684</v>
      </c>
      <c r="B265" s="47"/>
      <c r="C265" s="47"/>
      <c r="D265" s="370">
        <f t="shared" si="59"/>
        <v>0</v>
      </c>
      <c r="E265" s="47"/>
      <c r="F265" s="202"/>
      <c r="G265" s="202"/>
      <c r="H265" s="202"/>
      <c r="I265" s="202"/>
      <c r="J265" s="202"/>
      <c r="K265" s="202"/>
      <c r="L265" s="202"/>
      <c r="M265" s="202"/>
      <c r="N265" s="202"/>
      <c r="O265" s="202"/>
      <c r="P265" s="202"/>
      <c r="Q265" s="202"/>
      <c r="R265" s="295"/>
    </row>
    <row r="266" spans="1:18" s="27" customFormat="1" ht="32.25" customHeight="1" hidden="1">
      <c r="A266" s="46" t="s">
        <v>685</v>
      </c>
      <c r="B266" s="47"/>
      <c r="C266" s="47"/>
      <c r="D266" s="370">
        <f t="shared" si="59"/>
        <v>0</v>
      </c>
      <c r="E266" s="47"/>
      <c r="F266" s="202"/>
      <c r="G266" s="202"/>
      <c r="H266" s="202"/>
      <c r="I266" s="202"/>
      <c r="J266" s="202"/>
      <c r="K266" s="202"/>
      <c r="L266" s="202"/>
      <c r="M266" s="202"/>
      <c r="N266" s="202"/>
      <c r="O266" s="202"/>
      <c r="P266" s="202"/>
      <c r="Q266" s="202"/>
      <c r="R266" s="295"/>
    </row>
    <row r="267" spans="1:18" s="27" customFormat="1" ht="30.75" customHeight="1" hidden="1">
      <c r="A267" s="46" t="s">
        <v>686</v>
      </c>
      <c r="B267" s="47"/>
      <c r="C267" s="47"/>
      <c r="D267" s="370">
        <f t="shared" si="59"/>
        <v>0</v>
      </c>
      <c r="E267" s="47"/>
      <c r="F267" s="202"/>
      <c r="G267" s="202"/>
      <c r="H267" s="202"/>
      <c r="I267" s="202"/>
      <c r="J267" s="202"/>
      <c r="K267" s="202"/>
      <c r="L267" s="202"/>
      <c r="M267" s="202"/>
      <c r="N267" s="202"/>
      <c r="O267" s="202"/>
      <c r="P267" s="202"/>
      <c r="Q267" s="202"/>
      <c r="R267" s="295"/>
    </row>
    <row r="268" spans="1:18" s="27" customFormat="1" ht="49.5" customHeight="1" hidden="1">
      <c r="A268" s="46" t="s">
        <v>687</v>
      </c>
      <c r="B268" s="47"/>
      <c r="C268" s="47"/>
      <c r="D268" s="370">
        <f t="shared" si="59"/>
        <v>0</v>
      </c>
      <c r="E268" s="47"/>
      <c r="F268" s="202"/>
      <c r="G268" s="202"/>
      <c r="H268" s="202"/>
      <c r="I268" s="202"/>
      <c r="J268" s="202"/>
      <c r="K268" s="202"/>
      <c r="L268" s="202"/>
      <c r="M268" s="202"/>
      <c r="N268" s="202"/>
      <c r="O268" s="202"/>
      <c r="P268" s="202"/>
      <c r="Q268" s="202"/>
      <c r="R268" s="295"/>
    </row>
    <row r="269" spans="1:18" s="27" customFormat="1" ht="30.75" customHeight="1" hidden="1">
      <c r="A269" s="46" t="s">
        <v>688</v>
      </c>
      <c r="B269" s="47"/>
      <c r="C269" s="47"/>
      <c r="D269" s="370">
        <f t="shared" si="59"/>
        <v>0</v>
      </c>
      <c r="E269" s="47"/>
      <c r="F269" s="202"/>
      <c r="G269" s="202"/>
      <c r="H269" s="202"/>
      <c r="I269" s="202"/>
      <c r="J269" s="202"/>
      <c r="K269" s="202"/>
      <c r="L269" s="202"/>
      <c r="M269" s="202"/>
      <c r="N269" s="202"/>
      <c r="O269" s="202"/>
      <c r="P269" s="202"/>
      <c r="Q269" s="202"/>
      <c r="R269" s="295"/>
    </row>
    <row r="270" spans="1:18" s="27" customFormat="1" ht="30.75" customHeight="1" hidden="1">
      <c r="A270" s="46" t="s">
        <v>689</v>
      </c>
      <c r="B270" s="47"/>
      <c r="C270" s="47"/>
      <c r="D270" s="370">
        <f t="shared" si="59"/>
        <v>0</v>
      </c>
      <c r="E270" s="47"/>
      <c r="F270" s="202"/>
      <c r="G270" s="202"/>
      <c r="H270" s="202"/>
      <c r="I270" s="202"/>
      <c r="J270" s="202"/>
      <c r="K270" s="202"/>
      <c r="L270" s="202"/>
      <c r="M270" s="202"/>
      <c r="N270" s="202"/>
      <c r="O270" s="202"/>
      <c r="P270" s="202"/>
      <c r="Q270" s="202"/>
      <c r="R270" s="295"/>
    </row>
    <row r="271" spans="1:18" s="27" customFormat="1" ht="32.25" customHeight="1" hidden="1">
      <c r="A271" s="46" t="s">
        <v>690</v>
      </c>
      <c r="B271" s="47"/>
      <c r="C271" s="47"/>
      <c r="D271" s="370">
        <f t="shared" si="59"/>
        <v>0</v>
      </c>
      <c r="E271" s="47"/>
      <c r="F271" s="202"/>
      <c r="G271" s="202"/>
      <c r="H271" s="202"/>
      <c r="I271" s="202"/>
      <c r="J271" s="202"/>
      <c r="K271" s="202"/>
      <c r="L271" s="202"/>
      <c r="M271" s="202"/>
      <c r="N271" s="202"/>
      <c r="O271" s="202"/>
      <c r="P271" s="202"/>
      <c r="Q271" s="202"/>
      <c r="R271" s="295"/>
    </row>
    <row r="272" spans="1:18" s="27" customFormat="1" ht="30" customHeight="1" hidden="1">
      <c r="A272" s="46" t="s">
        <v>691</v>
      </c>
      <c r="B272" s="47"/>
      <c r="C272" s="47"/>
      <c r="D272" s="370">
        <f t="shared" si="59"/>
        <v>0</v>
      </c>
      <c r="E272" s="47"/>
      <c r="F272" s="202"/>
      <c r="G272" s="202"/>
      <c r="H272" s="202"/>
      <c r="I272" s="202"/>
      <c r="J272" s="202"/>
      <c r="K272" s="202"/>
      <c r="L272" s="202"/>
      <c r="M272" s="202"/>
      <c r="N272" s="202"/>
      <c r="O272" s="202"/>
      <c r="P272" s="202"/>
      <c r="Q272" s="202"/>
      <c r="R272" s="295"/>
    </row>
    <row r="273" spans="1:18" s="38" customFormat="1" ht="31.5" hidden="1">
      <c r="A273" s="46" t="s">
        <v>692</v>
      </c>
      <c r="B273" s="374"/>
      <c r="C273" s="374"/>
      <c r="D273" s="370">
        <f>SUM(F273:Q273)</f>
        <v>0</v>
      </c>
      <c r="E273" s="55"/>
      <c r="F273" s="370"/>
      <c r="G273" s="370"/>
      <c r="H273" s="370"/>
      <c r="I273" s="201"/>
      <c r="J273" s="201"/>
      <c r="K273" s="201"/>
      <c r="L273" s="201"/>
      <c r="M273" s="201"/>
      <c r="N273" s="201"/>
      <c r="O273" s="201"/>
      <c r="P273" s="201"/>
      <c r="Q273" s="201"/>
      <c r="R273" s="296"/>
    </row>
    <row r="274" spans="1:18" s="38" customFormat="1" ht="31.5" hidden="1">
      <c r="A274" s="46" t="s">
        <v>693</v>
      </c>
      <c r="B274" s="374"/>
      <c r="C274" s="374"/>
      <c r="D274" s="370">
        <f>SUM(F274:Q274)</f>
        <v>0</v>
      </c>
      <c r="E274" s="55"/>
      <c r="F274" s="370"/>
      <c r="G274" s="370"/>
      <c r="H274" s="370"/>
      <c r="I274" s="201"/>
      <c r="J274" s="201"/>
      <c r="K274" s="201"/>
      <c r="L274" s="201"/>
      <c r="M274" s="201"/>
      <c r="N274" s="201"/>
      <c r="O274" s="201"/>
      <c r="P274" s="201"/>
      <c r="Q274" s="201"/>
      <c r="R274" s="296"/>
    </row>
    <row r="275" spans="1:18" s="38" customFormat="1" ht="31.5" hidden="1">
      <c r="A275" s="46" t="s">
        <v>694</v>
      </c>
      <c r="B275" s="374"/>
      <c r="C275" s="374"/>
      <c r="D275" s="370">
        <f>SUM(F275:Q275)</f>
        <v>0</v>
      </c>
      <c r="E275" s="55"/>
      <c r="F275" s="370"/>
      <c r="G275" s="370"/>
      <c r="H275" s="370"/>
      <c r="I275" s="201"/>
      <c r="J275" s="201"/>
      <c r="K275" s="201"/>
      <c r="L275" s="201"/>
      <c r="M275" s="201"/>
      <c r="N275" s="201"/>
      <c r="O275" s="201"/>
      <c r="P275" s="201"/>
      <c r="Q275" s="201"/>
      <c r="R275" s="296"/>
    </row>
    <row r="276" spans="1:18" s="38" customFormat="1" ht="31.5" hidden="1">
      <c r="A276" s="46" t="s">
        <v>695</v>
      </c>
      <c r="B276" s="374"/>
      <c r="C276" s="374"/>
      <c r="D276" s="370">
        <f aca="true" t="shared" si="60" ref="D276:D285">SUM(F276:Q276)</f>
        <v>0</v>
      </c>
      <c r="E276" s="55"/>
      <c r="F276" s="370"/>
      <c r="G276" s="370"/>
      <c r="H276" s="370"/>
      <c r="I276" s="201"/>
      <c r="J276" s="201"/>
      <c r="K276" s="201"/>
      <c r="L276" s="201"/>
      <c r="M276" s="201"/>
      <c r="N276" s="201"/>
      <c r="O276" s="201"/>
      <c r="P276" s="201"/>
      <c r="Q276" s="201"/>
      <c r="R276" s="296"/>
    </row>
    <row r="277" spans="1:18" s="38" customFormat="1" ht="31.5" hidden="1">
      <c r="A277" s="46" t="s">
        <v>696</v>
      </c>
      <c r="B277" s="374"/>
      <c r="C277" s="374"/>
      <c r="D277" s="370">
        <f t="shared" si="60"/>
        <v>0</v>
      </c>
      <c r="E277" s="55"/>
      <c r="F277" s="370"/>
      <c r="G277" s="370"/>
      <c r="H277" s="370"/>
      <c r="I277" s="201"/>
      <c r="J277" s="201"/>
      <c r="K277" s="201"/>
      <c r="L277" s="201"/>
      <c r="M277" s="201"/>
      <c r="N277" s="201"/>
      <c r="O277" s="201"/>
      <c r="P277" s="201"/>
      <c r="Q277" s="201"/>
      <c r="R277" s="296"/>
    </row>
    <row r="278" spans="1:18" s="38" customFormat="1" ht="31.5" hidden="1">
      <c r="A278" s="46" t="s">
        <v>697</v>
      </c>
      <c r="B278" s="374"/>
      <c r="C278" s="374"/>
      <c r="D278" s="370">
        <f t="shared" si="60"/>
        <v>0</v>
      </c>
      <c r="E278" s="55"/>
      <c r="F278" s="370"/>
      <c r="G278" s="370"/>
      <c r="H278" s="370"/>
      <c r="I278" s="201"/>
      <c r="J278" s="201"/>
      <c r="K278" s="201"/>
      <c r="L278" s="201"/>
      <c r="M278" s="201"/>
      <c r="N278" s="201"/>
      <c r="O278" s="201"/>
      <c r="P278" s="201"/>
      <c r="Q278" s="201"/>
      <c r="R278" s="296"/>
    </row>
    <row r="279" spans="1:18" s="38" customFormat="1" ht="31.5" hidden="1">
      <c r="A279" s="46" t="s">
        <v>698</v>
      </c>
      <c r="B279" s="374"/>
      <c r="C279" s="374"/>
      <c r="D279" s="370">
        <f t="shared" si="60"/>
        <v>0</v>
      </c>
      <c r="E279" s="55"/>
      <c r="F279" s="370"/>
      <c r="G279" s="370"/>
      <c r="H279" s="370"/>
      <c r="I279" s="201"/>
      <c r="J279" s="201"/>
      <c r="K279" s="201"/>
      <c r="L279" s="201"/>
      <c r="M279" s="201"/>
      <c r="N279" s="201"/>
      <c r="O279" s="201"/>
      <c r="P279" s="201"/>
      <c r="Q279" s="201"/>
      <c r="R279" s="296"/>
    </row>
    <row r="280" spans="1:18" s="38" customFormat="1" ht="31.5" hidden="1">
      <c r="A280" s="46" t="s">
        <v>699</v>
      </c>
      <c r="B280" s="374"/>
      <c r="C280" s="374"/>
      <c r="D280" s="370">
        <f t="shared" si="60"/>
        <v>0</v>
      </c>
      <c r="E280" s="55"/>
      <c r="F280" s="370"/>
      <c r="G280" s="370"/>
      <c r="H280" s="370"/>
      <c r="I280" s="201"/>
      <c r="J280" s="201"/>
      <c r="K280" s="201"/>
      <c r="L280" s="201"/>
      <c r="M280" s="201"/>
      <c r="N280" s="201"/>
      <c r="O280" s="201"/>
      <c r="P280" s="201"/>
      <c r="Q280" s="201"/>
      <c r="R280" s="296"/>
    </row>
    <row r="281" spans="1:18" s="38" customFormat="1" ht="31.5" hidden="1">
      <c r="A281" s="46" t="s">
        <v>700</v>
      </c>
      <c r="B281" s="374"/>
      <c r="C281" s="374"/>
      <c r="D281" s="370">
        <f t="shared" si="60"/>
        <v>0</v>
      </c>
      <c r="E281" s="55"/>
      <c r="F281" s="370"/>
      <c r="G281" s="370"/>
      <c r="H281" s="370"/>
      <c r="I281" s="201"/>
      <c r="J281" s="201"/>
      <c r="K281" s="201"/>
      <c r="L281" s="201"/>
      <c r="M281" s="201"/>
      <c r="N281" s="201"/>
      <c r="O281" s="201"/>
      <c r="P281" s="201"/>
      <c r="Q281" s="201"/>
      <c r="R281" s="296"/>
    </row>
    <row r="282" spans="1:18" s="38" customFormat="1" ht="31.5" hidden="1">
      <c r="A282" s="46" t="s">
        <v>701</v>
      </c>
      <c r="B282" s="374"/>
      <c r="C282" s="374"/>
      <c r="D282" s="370">
        <f t="shared" si="60"/>
        <v>0</v>
      </c>
      <c r="E282" s="55"/>
      <c r="F282" s="370"/>
      <c r="G282" s="370"/>
      <c r="H282" s="370"/>
      <c r="I282" s="201"/>
      <c r="J282" s="201"/>
      <c r="K282" s="201"/>
      <c r="L282" s="201"/>
      <c r="M282" s="201"/>
      <c r="N282" s="201"/>
      <c r="O282" s="201"/>
      <c r="P282" s="201"/>
      <c r="Q282" s="201"/>
      <c r="R282" s="296"/>
    </row>
    <row r="283" spans="1:18" s="38" customFormat="1" ht="31.5" hidden="1">
      <c r="A283" s="46" t="s">
        <v>702</v>
      </c>
      <c r="B283" s="374"/>
      <c r="C283" s="374"/>
      <c r="D283" s="370">
        <f t="shared" si="60"/>
        <v>0</v>
      </c>
      <c r="E283" s="55"/>
      <c r="F283" s="370"/>
      <c r="G283" s="370"/>
      <c r="H283" s="370"/>
      <c r="I283" s="201"/>
      <c r="J283" s="201"/>
      <c r="K283" s="201"/>
      <c r="L283" s="201"/>
      <c r="M283" s="201"/>
      <c r="N283" s="201"/>
      <c r="O283" s="201"/>
      <c r="P283" s="201"/>
      <c r="Q283" s="201"/>
      <c r="R283" s="296"/>
    </row>
    <row r="284" spans="1:18" s="38" customFormat="1" ht="31.5" hidden="1">
      <c r="A284" s="46" t="s">
        <v>703</v>
      </c>
      <c r="B284" s="374"/>
      <c r="C284" s="374"/>
      <c r="D284" s="370">
        <f t="shared" si="60"/>
        <v>0</v>
      </c>
      <c r="E284" s="55"/>
      <c r="F284" s="370"/>
      <c r="G284" s="370"/>
      <c r="H284" s="370"/>
      <c r="I284" s="201"/>
      <c r="J284" s="201"/>
      <c r="K284" s="201"/>
      <c r="L284" s="201"/>
      <c r="M284" s="201"/>
      <c r="N284" s="201"/>
      <c r="O284" s="201"/>
      <c r="P284" s="201"/>
      <c r="Q284" s="201"/>
      <c r="R284" s="296"/>
    </row>
    <row r="285" spans="1:18" s="38" customFormat="1" ht="31.5" hidden="1">
      <c r="A285" s="46" t="s">
        <v>704</v>
      </c>
      <c r="B285" s="374"/>
      <c r="C285" s="374"/>
      <c r="D285" s="370">
        <f t="shared" si="60"/>
        <v>0</v>
      </c>
      <c r="E285" s="55"/>
      <c r="F285" s="370"/>
      <c r="G285" s="370"/>
      <c r="H285" s="370"/>
      <c r="I285" s="201"/>
      <c r="J285" s="201"/>
      <c r="K285" s="201"/>
      <c r="L285" s="201"/>
      <c r="M285" s="201"/>
      <c r="N285" s="201"/>
      <c r="O285" s="201"/>
      <c r="P285" s="201"/>
      <c r="Q285" s="201"/>
      <c r="R285" s="296"/>
    </row>
    <row r="286" spans="1:18" s="30" customFormat="1" ht="65.25" customHeight="1" hidden="1">
      <c r="A286" s="54" t="s">
        <v>457</v>
      </c>
      <c r="B286" s="55">
        <v>6052</v>
      </c>
      <c r="C286" s="55"/>
      <c r="D286" s="370">
        <f>D287</f>
        <v>0</v>
      </c>
      <c r="E286" s="55"/>
      <c r="F286" s="370">
        <f aca="true" t="shared" si="61" ref="F286:Q286">F287</f>
        <v>0</v>
      </c>
      <c r="G286" s="370">
        <f t="shared" si="61"/>
        <v>0</v>
      </c>
      <c r="H286" s="370">
        <f t="shared" si="61"/>
        <v>0</v>
      </c>
      <c r="I286" s="370">
        <f t="shared" si="61"/>
        <v>0</v>
      </c>
      <c r="J286" s="370">
        <f t="shared" si="61"/>
        <v>0</v>
      </c>
      <c r="K286" s="370">
        <f t="shared" si="61"/>
        <v>0</v>
      </c>
      <c r="L286" s="370">
        <f t="shared" si="61"/>
        <v>0</v>
      </c>
      <c r="M286" s="370">
        <f t="shared" si="61"/>
        <v>0</v>
      </c>
      <c r="N286" s="370">
        <f t="shared" si="61"/>
        <v>0</v>
      </c>
      <c r="O286" s="370">
        <f t="shared" si="61"/>
        <v>0</v>
      </c>
      <c r="P286" s="370">
        <f t="shared" si="61"/>
        <v>0</v>
      </c>
      <c r="Q286" s="370">
        <f t="shared" si="61"/>
        <v>0</v>
      </c>
      <c r="R286" s="219"/>
    </row>
    <row r="287" spans="1:18" s="27" customFormat="1" ht="30" customHeight="1" hidden="1">
      <c r="A287" s="48" t="s">
        <v>122</v>
      </c>
      <c r="B287" s="47"/>
      <c r="C287" s="47">
        <v>2240</v>
      </c>
      <c r="D287" s="370">
        <f>F287+G287+H287+I287+J287+K287+L287+M287+N287+O287+P287+Q287</f>
        <v>0</v>
      </c>
      <c r="E287" s="47"/>
      <c r="F287" s="202"/>
      <c r="G287" s="202"/>
      <c r="H287" s="202"/>
      <c r="I287" s="202"/>
      <c r="J287" s="202"/>
      <c r="K287" s="202"/>
      <c r="L287" s="202"/>
      <c r="M287" s="202"/>
      <c r="N287" s="202"/>
      <c r="O287" s="202"/>
      <c r="P287" s="202"/>
      <c r="Q287" s="202"/>
      <c r="R287" s="295"/>
    </row>
    <row r="288" spans="1:18" s="38" customFormat="1" ht="114.75" customHeight="1" hidden="1">
      <c r="A288" s="375" t="s">
        <v>249</v>
      </c>
      <c r="B288" s="374"/>
      <c r="C288" s="374"/>
      <c r="D288" s="201"/>
      <c r="E288" s="374"/>
      <c r="F288" s="201"/>
      <c r="G288" s="201"/>
      <c r="H288" s="201"/>
      <c r="I288" s="201"/>
      <c r="J288" s="201"/>
      <c r="K288" s="201"/>
      <c r="L288" s="201"/>
      <c r="M288" s="201"/>
      <c r="N288" s="201"/>
      <c r="O288" s="201"/>
      <c r="P288" s="201"/>
      <c r="Q288" s="201"/>
      <c r="R288" s="296"/>
    </row>
    <row r="289" spans="1:18" s="38" customFormat="1" ht="49.5" customHeight="1" hidden="1">
      <c r="A289" s="375" t="s">
        <v>269</v>
      </c>
      <c r="B289" s="374">
        <v>240601</v>
      </c>
      <c r="C289" s="374"/>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6"/>
    </row>
    <row r="290" spans="1:18" s="38" customFormat="1" ht="30.75" customHeight="1" hidden="1">
      <c r="A290" s="48" t="s">
        <v>112</v>
      </c>
      <c r="B290" s="374"/>
      <c r="C290" s="374">
        <v>2210</v>
      </c>
      <c r="D290" s="201">
        <f>+F290+G290+H290+I290+J290+K290+L290+M290+N290+O290+P290+Q290</f>
        <v>0</v>
      </c>
      <c r="E290" s="374"/>
      <c r="F290" s="201"/>
      <c r="G290" s="201"/>
      <c r="H290" s="201"/>
      <c r="I290" s="201"/>
      <c r="J290" s="201"/>
      <c r="K290" s="201"/>
      <c r="L290" s="201"/>
      <c r="M290" s="201"/>
      <c r="N290" s="201"/>
      <c r="O290" s="201"/>
      <c r="P290" s="201"/>
      <c r="Q290" s="201"/>
      <c r="R290" s="296"/>
    </row>
    <row r="291" spans="1:18" s="38" customFormat="1" ht="30.75" customHeight="1" hidden="1">
      <c r="A291" s="54" t="s">
        <v>458</v>
      </c>
      <c r="B291" s="374">
        <v>7410</v>
      </c>
      <c r="C291" s="374"/>
      <c r="D291" s="370">
        <f>+D292</f>
        <v>0</v>
      </c>
      <c r="E291" s="370">
        <f aca="true" t="shared" si="63" ref="E291:Q292">+E292</f>
        <v>0</v>
      </c>
      <c r="F291" s="370">
        <f t="shared" si="63"/>
        <v>0</v>
      </c>
      <c r="G291" s="370">
        <f t="shared" si="63"/>
        <v>0</v>
      </c>
      <c r="H291" s="370">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6"/>
    </row>
    <row r="292" spans="1:18" s="38" customFormat="1" ht="30.75" customHeight="1" hidden="1">
      <c r="A292" s="46" t="s">
        <v>159</v>
      </c>
      <c r="B292" s="374"/>
      <c r="C292" s="374">
        <v>2730</v>
      </c>
      <c r="D292" s="370">
        <f>+F292+G292+H292+I292+J292+K292+L292+M292+N292+O292+P292+Q292</f>
        <v>0</v>
      </c>
      <c r="E292" s="55"/>
      <c r="F292" s="370">
        <f>+F293</f>
        <v>0</v>
      </c>
      <c r="G292" s="370">
        <f t="shared" si="63"/>
        <v>0</v>
      </c>
      <c r="H292" s="370">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6"/>
    </row>
    <row r="293" spans="1:18" s="38" customFormat="1" ht="74.25" customHeight="1" hidden="1">
      <c r="A293" s="20" t="s">
        <v>706</v>
      </c>
      <c r="B293" s="70"/>
      <c r="C293" s="70"/>
      <c r="D293" s="29">
        <f>+F293+G293+H293+I293+J293+K293+L293+M293+N293+O293+P293+Q293</f>
        <v>0</v>
      </c>
      <c r="E293" s="28"/>
      <c r="F293" s="29"/>
      <c r="G293" s="29"/>
      <c r="H293" s="29"/>
      <c r="I293" s="71"/>
      <c r="J293" s="71"/>
      <c r="K293" s="71"/>
      <c r="L293" s="71"/>
      <c r="M293" s="71"/>
      <c r="N293" s="71"/>
      <c r="O293" s="71"/>
      <c r="P293" s="71"/>
      <c r="Q293" s="71"/>
      <c r="R293" s="296"/>
    </row>
    <row r="294" spans="1:18" s="37" customFormat="1" ht="37.5" customHeight="1" hidden="1">
      <c r="A294" s="368" t="s">
        <v>70</v>
      </c>
      <c r="B294" s="369"/>
      <c r="C294" s="369"/>
      <c r="D294" s="376">
        <f>D295+D307+D317</f>
        <v>0</v>
      </c>
      <c r="E294" s="369"/>
      <c r="F294" s="376">
        <f aca="true" t="shared" si="64" ref="F294:Q294">F295+F307+F317</f>
        <v>0</v>
      </c>
      <c r="G294" s="376">
        <f t="shared" si="64"/>
        <v>0</v>
      </c>
      <c r="H294" s="376">
        <f t="shared" si="64"/>
        <v>0</v>
      </c>
      <c r="I294" s="376">
        <f t="shared" si="64"/>
        <v>0</v>
      </c>
      <c r="J294" s="376">
        <f t="shared" si="64"/>
        <v>0</v>
      </c>
      <c r="K294" s="376">
        <f t="shared" si="64"/>
        <v>0</v>
      </c>
      <c r="L294" s="376">
        <f t="shared" si="64"/>
        <v>0</v>
      </c>
      <c r="M294" s="376">
        <f t="shared" si="64"/>
        <v>0</v>
      </c>
      <c r="N294" s="376">
        <f t="shared" si="64"/>
        <v>0</v>
      </c>
      <c r="O294" s="376">
        <f t="shared" si="64"/>
        <v>0</v>
      </c>
      <c r="P294" s="376">
        <f t="shared" si="64"/>
        <v>0</v>
      </c>
      <c r="Q294" s="376">
        <f t="shared" si="64"/>
        <v>0</v>
      </c>
      <c r="R294" s="78"/>
    </row>
    <row r="295" spans="1:18" s="30" customFormat="1" ht="38.25" customHeight="1" hidden="1">
      <c r="A295" s="373" t="s">
        <v>456</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275</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5"/>
    </row>
    <row r="297" spans="1:21" s="38" customFormat="1" ht="31.5" hidden="1">
      <c r="A297" s="23" t="s">
        <v>707</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713</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708</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709</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710</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711</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712</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440</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5"/>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5"/>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5"/>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5"/>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5"/>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5"/>
    </row>
    <row r="314" spans="1:18" s="27" customFormat="1" ht="15.75" hidden="1">
      <c r="A314" s="20" t="s">
        <v>155</v>
      </c>
      <c r="B314" s="25"/>
      <c r="C314" s="25">
        <v>2250</v>
      </c>
      <c r="D314" s="26">
        <f t="shared" si="69"/>
        <v>0</v>
      </c>
      <c r="E314" s="25"/>
      <c r="F314" s="26"/>
      <c r="G314" s="26"/>
      <c r="H314" s="26"/>
      <c r="I314" s="26"/>
      <c r="J314" s="26"/>
      <c r="K314" s="26"/>
      <c r="L314" s="26"/>
      <c r="M314" s="26"/>
      <c r="N314" s="26"/>
      <c r="O314" s="26"/>
      <c r="P314" s="26"/>
      <c r="Q314" s="26"/>
      <c r="R314" s="295"/>
    </row>
    <row r="315" spans="1:18" s="27" customFormat="1" ht="63" hidden="1">
      <c r="A315" s="20" t="s">
        <v>157</v>
      </c>
      <c r="B315" s="25"/>
      <c r="C315" s="25">
        <v>2282</v>
      </c>
      <c r="D315" s="26">
        <f t="shared" si="69"/>
        <v>0</v>
      </c>
      <c r="E315" s="25"/>
      <c r="F315" s="26"/>
      <c r="G315" s="26"/>
      <c r="H315" s="26"/>
      <c r="I315" s="26"/>
      <c r="J315" s="26"/>
      <c r="K315" s="26"/>
      <c r="L315" s="26"/>
      <c r="M315" s="26"/>
      <c r="N315" s="26"/>
      <c r="O315" s="26"/>
      <c r="P315" s="26"/>
      <c r="Q315" s="26"/>
      <c r="R315" s="295"/>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5"/>
    </row>
    <row r="317" spans="1:18" s="30" customFormat="1" ht="126" hidden="1">
      <c r="A317" s="23" t="s">
        <v>144</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157</v>
      </c>
      <c r="B318" s="25"/>
      <c r="C318" s="25">
        <v>2282</v>
      </c>
      <c r="D318" s="26">
        <f>F318+G318+H318+I318+J318+K318+L318+M318+N318+O318+P318+Q318</f>
        <v>0</v>
      </c>
      <c r="E318" s="25"/>
      <c r="F318" s="26"/>
      <c r="G318" s="26"/>
      <c r="H318" s="26"/>
      <c r="I318" s="26"/>
      <c r="J318" s="26"/>
      <c r="K318" s="26"/>
      <c r="L318" s="26"/>
      <c r="M318" s="26"/>
      <c r="N318" s="26"/>
      <c r="O318" s="26"/>
      <c r="P318" s="26"/>
      <c r="Q318" s="26"/>
      <c r="R318" s="295"/>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440</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5"/>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5"/>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5"/>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c r="A328" s="34" t="s">
        <v>85</v>
      </c>
      <c r="B328" s="35"/>
      <c r="C328" s="35"/>
      <c r="D328" s="35">
        <f>D329+D339+D342+D346+D348</f>
        <v>621128</v>
      </c>
      <c r="E328" s="35">
        <f aca="true" t="shared" si="74" ref="E328:Q328">E329+E339+E342+E346+E348</f>
        <v>0</v>
      </c>
      <c r="F328" s="35">
        <f t="shared" si="74"/>
        <v>0</v>
      </c>
      <c r="G328" s="35">
        <f t="shared" si="74"/>
        <v>-34132</v>
      </c>
      <c r="H328" s="35">
        <f t="shared" si="74"/>
        <v>655260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c r="A329" s="33" t="s">
        <v>440</v>
      </c>
      <c r="B329" s="24">
        <v>180</v>
      </c>
      <c r="C329" s="24"/>
      <c r="D329" s="24">
        <f>D330+D331+D332+D333+D334+D335+D336+D337+D338</f>
        <v>26220</v>
      </c>
      <c r="E329" s="24"/>
      <c r="F329" s="24">
        <f aca="true" t="shared" si="75" ref="F329:Q329">F330+F331+F332+F333+F334+F335+F336+F337+F338</f>
        <v>0</v>
      </c>
      <c r="G329" s="24">
        <f t="shared" si="75"/>
        <v>0</v>
      </c>
      <c r="H329" s="24">
        <f t="shared" si="75"/>
        <v>26220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4"/>
    </row>
    <row r="330" spans="1:17" ht="31.5">
      <c r="A330" s="5" t="s">
        <v>118</v>
      </c>
      <c r="B330" s="22"/>
      <c r="C330" s="22">
        <v>2240</v>
      </c>
      <c r="D330" s="26">
        <f aca="true" t="shared" si="76" ref="D330:D338">F330+G330+H330+I330+J330+K330+L330+M330+N330+O330+P330+Q330</f>
        <v>1270</v>
      </c>
      <c r="E330" s="22"/>
      <c r="F330" s="22"/>
      <c r="G330" s="22"/>
      <c r="H330" s="22">
        <v>1270</v>
      </c>
      <c r="I330" s="22"/>
      <c r="J330" s="22"/>
      <c r="K330" s="22"/>
      <c r="L330" s="22"/>
      <c r="M330" s="49"/>
      <c r="N330" s="22"/>
      <c r="O330" s="22"/>
      <c r="P330" s="22"/>
      <c r="Q330" s="22"/>
    </row>
    <row r="331" spans="1:17" ht="15.75" hidden="1">
      <c r="A331" s="5" t="s">
        <v>158</v>
      </c>
      <c r="B331" s="22"/>
      <c r="C331" s="22">
        <v>2800</v>
      </c>
      <c r="D331" s="26">
        <f t="shared" si="76"/>
        <v>0</v>
      </c>
      <c r="E331" s="22"/>
      <c r="F331" s="22"/>
      <c r="G331" s="22"/>
      <c r="H331" s="22"/>
      <c r="I331" s="22"/>
      <c r="J331" s="22"/>
      <c r="K331" s="22"/>
      <c r="L331" s="22"/>
      <c r="M331" s="22"/>
      <c r="N331" s="22"/>
      <c r="O331" s="22"/>
      <c r="P331" s="22"/>
      <c r="Q331" s="22"/>
    </row>
    <row r="332" spans="1:17" ht="31.5">
      <c r="A332" s="5" t="s">
        <v>112</v>
      </c>
      <c r="B332" s="22"/>
      <c r="C332" s="22">
        <v>2210</v>
      </c>
      <c r="D332" s="26">
        <f t="shared" si="76"/>
        <v>24950</v>
      </c>
      <c r="E332" s="22"/>
      <c r="F332" s="22"/>
      <c r="G332" s="22"/>
      <c r="H332" s="22">
        <v>24950</v>
      </c>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160</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4"/>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c r="A342" s="23" t="s">
        <v>372</v>
      </c>
      <c r="B342" s="28">
        <v>4030</v>
      </c>
      <c r="C342" s="28"/>
      <c r="D342" s="29">
        <f>D344+D343+D345</f>
        <v>101340</v>
      </c>
      <c r="E342" s="28"/>
      <c r="F342" s="29">
        <f aca="true" t="shared" si="78" ref="F342:Q342">F344+F343+F345</f>
        <v>0</v>
      </c>
      <c r="G342" s="29">
        <f t="shared" si="78"/>
        <v>0</v>
      </c>
      <c r="H342" s="29">
        <f t="shared" si="78"/>
        <v>101340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c r="A343" s="5" t="s">
        <v>112</v>
      </c>
      <c r="B343" s="25"/>
      <c r="C343" s="25">
        <v>2210</v>
      </c>
      <c r="D343" s="26">
        <f>F343+G343+H343+I343+J343+K343+L343+M343+N343+O343+P343+Q343</f>
        <v>101340</v>
      </c>
      <c r="E343" s="25"/>
      <c r="F343" s="26"/>
      <c r="G343" s="26"/>
      <c r="H343" s="26">
        <v>101340</v>
      </c>
      <c r="I343" s="26"/>
      <c r="J343" s="26"/>
      <c r="K343" s="26"/>
      <c r="L343" s="26"/>
      <c r="M343" s="26"/>
      <c r="N343" s="26"/>
      <c r="O343" s="26"/>
      <c r="P343" s="26"/>
      <c r="Q343" s="26"/>
      <c r="R343" s="295"/>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c r="A346" s="23" t="s">
        <v>841</v>
      </c>
      <c r="B346" s="28">
        <v>3202</v>
      </c>
      <c r="C346" s="28"/>
      <c r="D346" s="29">
        <f>D347</f>
        <v>-34132</v>
      </c>
      <c r="E346" s="28"/>
      <c r="F346" s="29">
        <f aca="true" t="shared" si="79" ref="F346:Q346">F347</f>
        <v>0</v>
      </c>
      <c r="G346" s="29">
        <f t="shared" si="79"/>
        <v>-34132</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c r="A347" s="5" t="s">
        <v>106</v>
      </c>
      <c r="B347" s="22"/>
      <c r="C347" s="22">
        <v>2610</v>
      </c>
      <c r="D347" s="26">
        <f>F347+G347+H347+I347+J347+K347+L347+M347+N347+O347+P347+Q347</f>
        <v>-34132</v>
      </c>
      <c r="E347" s="22"/>
      <c r="F347" s="22"/>
      <c r="G347" s="22">
        <v>-34132</v>
      </c>
      <c r="H347" s="22"/>
      <c r="I347" s="22"/>
      <c r="J347" s="22"/>
      <c r="K347" s="22"/>
      <c r="L347" s="22"/>
      <c r="M347" s="22"/>
      <c r="N347" s="22"/>
      <c r="O347" s="22"/>
      <c r="P347" s="22"/>
      <c r="Q347" s="22"/>
    </row>
    <row r="348" spans="1:17" ht="52.5" customHeight="1">
      <c r="A348" s="54" t="s">
        <v>467</v>
      </c>
      <c r="B348" s="47">
        <v>6430</v>
      </c>
      <c r="C348" s="47"/>
      <c r="D348" s="370">
        <f>+D349</f>
        <v>527700</v>
      </c>
      <c r="E348" s="370">
        <f aca="true" t="shared" si="80" ref="E348:Q349">+E349</f>
        <v>0</v>
      </c>
      <c r="F348" s="370">
        <f t="shared" si="80"/>
        <v>0</v>
      </c>
      <c r="G348" s="370">
        <f t="shared" si="80"/>
        <v>0</v>
      </c>
      <c r="H348" s="370">
        <f t="shared" si="80"/>
        <v>527700</v>
      </c>
      <c r="I348" s="370">
        <f t="shared" si="80"/>
        <v>0</v>
      </c>
      <c r="J348" s="370">
        <f t="shared" si="80"/>
        <v>0</v>
      </c>
      <c r="K348" s="370">
        <f t="shared" si="80"/>
        <v>0</v>
      </c>
      <c r="L348" s="370">
        <f t="shared" si="80"/>
        <v>0</v>
      </c>
      <c r="M348" s="370">
        <f t="shared" si="80"/>
        <v>0</v>
      </c>
      <c r="N348" s="370">
        <f t="shared" si="80"/>
        <v>0</v>
      </c>
      <c r="O348" s="370">
        <f t="shared" si="80"/>
        <v>0</v>
      </c>
      <c r="P348" s="370">
        <f t="shared" si="80"/>
        <v>0</v>
      </c>
      <c r="Q348" s="370">
        <f t="shared" si="80"/>
        <v>0</v>
      </c>
    </row>
    <row r="349" spans="1:17" ht="63">
      <c r="A349" s="377" t="s">
        <v>290</v>
      </c>
      <c r="B349" s="47"/>
      <c r="C349" s="47">
        <v>2281</v>
      </c>
      <c r="D349" s="202">
        <f>F349+G349+H349+I349+J349+K349+L349+M349+N349+O349+P349+Q349</f>
        <v>527700</v>
      </c>
      <c r="E349" s="47"/>
      <c r="F349" s="47">
        <f>+F350</f>
        <v>0</v>
      </c>
      <c r="G349" s="47">
        <f t="shared" si="80"/>
        <v>0</v>
      </c>
      <c r="H349" s="47">
        <f t="shared" si="80"/>
        <v>527700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714</v>
      </c>
      <c r="B350" s="25"/>
      <c r="C350" s="25"/>
      <c r="D350" s="26">
        <f>F350+G350+H350+I350+J350+K350+L350+M350+N350+O350+P350+Q350</f>
        <v>527700</v>
      </c>
      <c r="E350" s="25"/>
      <c r="F350" s="25"/>
      <c r="G350" s="25"/>
      <c r="H350" s="25">
        <v>527700</v>
      </c>
      <c r="I350" s="25"/>
      <c r="J350" s="25"/>
      <c r="K350" s="25"/>
      <c r="L350" s="25"/>
      <c r="M350" s="25"/>
      <c r="N350" s="25"/>
      <c r="O350" s="25"/>
      <c r="P350" s="25"/>
      <c r="Q350" s="25"/>
    </row>
    <row r="351" spans="1:18" s="11" customFormat="1" ht="46.5" customHeight="1">
      <c r="A351" s="31" t="s">
        <v>68</v>
      </c>
      <c r="B351" s="32"/>
      <c r="C351" s="32"/>
      <c r="D351" s="32">
        <f>D352+D361+D364+D373+D384+D386+D389+D391+D393+D399+D401+D395+D397</f>
        <v>742435</v>
      </c>
      <c r="E351" s="32">
        <v>-5</v>
      </c>
      <c r="F351" s="32">
        <f aca="true" t="shared" si="81" ref="F351:Q351">F352+F361+F364+F373+F384+F386+F389+F391+F393+F399+F401+F395+F397</f>
        <v>0</v>
      </c>
      <c r="G351" s="32">
        <f t="shared" si="81"/>
        <v>532</v>
      </c>
      <c r="H351" s="32">
        <f t="shared" si="81"/>
        <v>741903</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2"/>
    </row>
    <row r="352" spans="1:18" s="19" customFormat="1" ht="54" customHeight="1" hidden="1">
      <c r="A352" s="23" t="s">
        <v>459</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4"/>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5"/>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460</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4"/>
    </row>
    <row r="362" spans="1:18" s="27" customFormat="1" ht="15.75" hidden="1">
      <c r="A362" s="20" t="s">
        <v>159</v>
      </c>
      <c r="B362" s="25"/>
      <c r="C362" s="25">
        <v>2730</v>
      </c>
      <c r="D362" s="26">
        <f>F362+G362+H362+I362+J362+K362+L362+M362+N362+O362+P362+Q362</f>
        <v>0</v>
      </c>
      <c r="E362" s="25"/>
      <c r="F362" s="25"/>
      <c r="G362" s="25"/>
      <c r="H362" s="25"/>
      <c r="I362" s="25"/>
      <c r="J362" s="25"/>
      <c r="K362" s="25"/>
      <c r="L362" s="25"/>
      <c r="M362" s="25"/>
      <c r="N362" s="25"/>
      <c r="O362" s="25"/>
      <c r="P362" s="25"/>
      <c r="Q362" s="25"/>
      <c r="R362" s="295"/>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440</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5"/>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5"/>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5"/>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5"/>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5"/>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475</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157</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461</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159</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c r="A386" s="23" t="s">
        <v>0</v>
      </c>
      <c r="B386" s="28">
        <v>3400</v>
      </c>
      <c r="C386" s="28"/>
      <c r="D386" s="29">
        <f>D387+D388</f>
        <v>173500</v>
      </c>
      <c r="E386" s="28"/>
      <c r="F386" s="29">
        <f aca="true" t="shared" si="90" ref="F386:Q386">F387+F388</f>
        <v>0</v>
      </c>
      <c r="G386" s="29">
        <f t="shared" si="90"/>
        <v>532</v>
      </c>
      <c r="H386" s="29">
        <f t="shared" si="90"/>
        <v>172968</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19"/>
    </row>
    <row r="387" spans="1:17" ht="15.75">
      <c r="A387" s="5" t="s">
        <v>159</v>
      </c>
      <c r="B387" s="22"/>
      <c r="C387" s="22">
        <v>2730</v>
      </c>
      <c r="D387" s="26">
        <f>F387+G387+H387+I387+J387+K387+L387+M387+N387+O387+P387+Q387</f>
        <v>160500</v>
      </c>
      <c r="E387" s="22"/>
      <c r="F387" s="22"/>
      <c r="G387" s="22">
        <v>532</v>
      </c>
      <c r="H387" s="22">
        <v>159968</v>
      </c>
      <c r="I387" s="22"/>
      <c r="J387" s="22"/>
      <c r="K387" s="22"/>
      <c r="L387" s="22"/>
      <c r="M387" s="22"/>
      <c r="N387" s="22"/>
      <c r="O387" s="22"/>
      <c r="P387" s="22"/>
      <c r="Q387" s="22"/>
    </row>
    <row r="388" spans="1:17" ht="31.5">
      <c r="A388" s="20" t="s">
        <v>112</v>
      </c>
      <c r="B388" s="22"/>
      <c r="C388" s="22">
        <v>2210</v>
      </c>
      <c r="D388" s="26">
        <f>F388+G388+H388+I388+J388+K388+L388+M388+N388+O388+P388+Q388</f>
        <v>13000</v>
      </c>
      <c r="E388" s="22"/>
      <c r="F388" s="22"/>
      <c r="G388" s="22"/>
      <c r="H388" s="22">
        <v>13000</v>
      </c>
      <c r="I388" s="22"/>
      <c r="J388" s="22"/>
      <c r="K388" s="22"/>
      <c r="L388" s="22"/>
      <c r="M388" s="22"/>
      <c r="N388" s="22"/>
      <c r="O388" s="22"/>
      <c r="P388" s="22"/>
      <c r="Q388" s="22"/>
    </row>
    <row r="389" spans="1:18" s="30" customFormat="1" ht="168.75" customHeight="1">
      <c r="A389" s="23" t="s">
        <v>848</v>
      </c>
      <c r="B389" s="28">
        <v>3031</v>
      </c>
      <c r="C389" s="28"/>
      <c r="D389" s="29">
        <f>D390</f>
        <v>48000</v>
      </c>
      <c r="E389" s="28"/>
      <c r="F389" s="29">
        <f aca="true" t="shared" si="91" ref="F389:Q389">F390</f>
        <v>0</v>
      </c>
      <c r="G389" s="29">
        <f t="shared" si="91"/>
        <v>0</v>
      </c>
      <c r="H389" s="29">
        <f t="shared" si="91"/>
        <v>48000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c r="A390" s="5" t="s">
        <v>159</v>
      </c>
      <c r="B390" s="22"/>
      <c r="C390" s="22">
        <v>2730</v>
      </c>
      <c r="D390" s="26">
        <f>F390+G390+H390+I390+J390+K390+L390+M390+N390+O390+P390+Q390</f>
        <v>48000</v>
      </c>
      <c r="E390" s="22"/>
      <c r="F390" s="22"/>
      <c r="G390" s="22"/>
      <c r="H390" s="22">
        <v>48000</v>
      </c>
      <c r="I390" s="22"/>
      <c r="J390" s="22"/>
      <c r="K390" s="22"/>
      <c r="L390" s="22"/>
      <c r="M390" s="22"/>
      <c r="N390" s="22"/>
      <c r="O390" s="22"/>
      <c r="P390" s="22"/>
      <c r="Q390" s="22"/>
    </row>
    <row r="391" spans="1:18" s="30" customFormat="1" ht="173.25">
      <c r="A391" s="23" t="s">
        <v>849</v>
      </c>
      <c r="B391" s="28">
        <v>3021</v>
      </c>
      <c r="C391" s="28"/>
      <c r="D391" s="29">
        <f>D392</f>
        <v>13600</v>
      </c>
      <c r="E391" s="28"/>
      <c r="F391" s="29">
        <f aca="true" t="shared" si="92" ref="F391:Q391">F392</f>
        <v>0</v>
      </c>
      <c r="G391" s="29">
        <f t="shared" si="92"/>
        <v>0</v>
      </c>
      <c r="H391" s="29">
        <f t="shared" si="92"/>
        <v>13600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c r="A392" s="5" t="s">
        <v>159</v>
      </c>
      <c r="B392" s="22"/>
      <c r="C392" s="22">
        <v>2730</v>
      </c>
      <c r="D392" s="26">
        <f>F392+G392+H392+I392+J392+K392+L392+M392+N392+O392+P392+Q392</f>
        <v>13600</v>
      </c>
      <c r="E392" s="22"/>
      <c r="F392" s="22"/>
      <c r="G392" s="22"/>
      <c r="H392" s="22">
        <v>13600</v>
      </c>
      <c r="I392" s="22"/>
      <c r="J392" s="22"/>
      <c r="K392" s="22"/>
      <c r="L392" s="22"/>
      <c r="M392" s="22"/>
      <c r="N392" s="22"/>
      <c r="O392" s="22"/>
      <c r="P392" s="22"/>
      <c r="Q392" s="22"/>
    </row>
    <row r="393" spans="1:18" s="30" customFormat="1" ht="45.75" customHeight="1">
      <c r="A393" s="23" t="s">
        <v>850</v>
      </c>
      <c r="B393" s="28">
        <v>3034</v>
      </c>
      <c r="C393" s="28"/>
      <c r="D393" s="29">
        <f>D394</f>
        <v>51400</v>
      </c>
      <c r="E393" s="28"/>
      <c r="F393" s="29">
        <f aca="true" t="shared" si="93" ref="F393:Q393">F394</f>
        <v>0</v>
      </c>
      <c r="G393" s="29">
        <f t="shared" si="93"/>
        <v>0</v>
      </c>
      <c r="H393" s="29">
        <f t="shared" si="93"/>
        <v>51400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c r="A394" s="5" t="s">
        <v>159</v>
      </c>
      <c r="B394" s="22"/>
      <c r="C394" s="22">
        <v>2730</v>
      </c>
      <c r="D394" s="26">
        <f>F394+G394+H394+I394+J394+K394+L394+M394+N394+O394+P394+Q394</f>
        <v>51400</v>
      </c>
      <c r="E394" s="22"/>
      <c r="F394" s="22"/>
      <c r="G394" s="22"/>
      <c r="H394" s="22">
        <v>51400</v>
      </c>
      <c r="I394" s="22"/>
      <c r="J394" s="22"/>
      <c r="K394" s="22"/>
      <c r="L394" s="22"/>
      <c r="M394" s="22"/>
      <c r="N394" s="22"/>
      <c r="O394" s="22"/>
      <c r="P394" s="22"/>
      <c r="Q394" s="22"/>
    </row>
    <row r="395" spans="1:18" s="30" customFormat="1" ht="161.25" customHeight="1">
      <c r="A395" s="23" t="s">
        <v>851</v>
      </c>
      <c r="B395" s="28">
        <v>3033</v>
      </c>
      <c r="C395" s="28"/>
      <c r="D395" s="29">
        <f>D396</f>
        <v>7125</v>
      </c>
      <c r="E395" s="28"/>
      <c r="F395" s="29">
        <f aca="true" t="shared" si="94" ref="F395:Q395">F396</f>
        <v>0</v>
      </c>
      <c r="G395" s="29">
        <f t="shared" si="94"/>
        <v>0</v>
      </c>
      <c r="H395" s="29">
        <f t="shared" si="94"/>
        <v>7125</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c r="A396" s="5" t="s">
        <v>159</v>
      </c>
      <c r="B396" s="22"/>
      <c r="C396" s="22">
        <v>2730</v>
      </c>
      <c r="D396" s="26">
        <f>F396+G396+H396+I396+J396+K396+L396+M396+N396+O396+P396+Q396</f>
        <v>7125</v>
      </c>
      <c r="E396" s="22"/>
      <c r="F396" s="22"/>
      <c r="G396" s="22"/>
      <c r="H396" s="22">
        <v>7125</v>
      </c>
      <c r="I396" s="22"/>
      <c r="J396" s="22"/>
      <c r="K396" s="22"/>
      <c r="L396" s="22"/>
      <c r="M396" s="22"/>
      <c r="N396" s="22"/>
      <c r="O396" s="22"/>
      <c r="P396" s="22"/>
      <c r="Q396" s="22"/>
    </row>
    <row r="397" spans="1:18" s="30" customFormat="1" ht="63">
      <c r="A397" s="23" t="s">
        <v>852</v>
      </c>
      <c r="B397" s="28">
        <v>3037</v>
      </c>
      <c r="C397" s="28"/>
      <c r="D397" s="29">
        <f>D398</f>
        <v>123810</v>
      </c>
      <c r="E397" s="28"/>
      <c r="F397" s="29">
        <f aca="true" t="shared" si="95" ref="F397:Q397">F398</f>
        <v>0</v>
      </c>
      <c r="G397" s="29">
        <f t="shared" si="95"/>
        <v>0</v>
      </c>
      <c r="H397" s="29">
        <f t="shared" si="95"/>
        <v>123810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c r="A398" s="5" t="s">
        <v>159</v>
      </c>
      <c r="B398" s="22"/>
      <c r="C398" s="22">
        <v>2730</v>
      </c>
      <c r="D398" s="26">
        <f>F398+G398+H398+I398+J398+K398+L398+M398+N398+O398+P398+Q398</f>
        <v>123810</v>
      </c>
      <c r="E398" s="22"/>
      <c r="F398" s="22"/>
      <c r="G398" s="22"/>
      <c r="H398" s="22">
        <v>123810</v>
      </c>
      <c r="I398" s="22"/>
      <c r="J398" s="22"/>
      <c r="K398" s="22"/>
      <c r="L398" s="22"/>
      <c r="M398" s="22"/>
      <c r="N398" s="22"/>
      <c r="O398" s="22"/>
      <c r="P398" s="22"/>
      <c r="Q398" s="22"/>
    </row>
    <row r="399" spans="1:18" s="30" customFormat="1" ht="126">
      <c r="A399" s="23" t="s">
        <v>853</v>
      </c>
      <c r="B399" s="28">
        <v>3160</v>
      </c>
      <c r="C399" s="28"/>
      <c r="D399" s="29">
        <f>D400</f>
        <v>199000</v>
      </c>
      <c r="E399" s="28"/>
      <c r="F399" s="29">
        <f aca="true" t="shared" si="96" ref="F399:Q399">F400</f>
        <v>0</v>
      </c>
      <c r="G399" s="29">
        <f t="shared" si="96"/>
        <v>0</v>
      </c>
      <c r="H399" s="29">
        <f t="shared" si="96"/>
        <v>199000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c r="A400" s="5" t="s">
        <v>159</v>
      </c>
      <c r="B400" s="22"/>
      <c r="C400" s="22">
        <v>2730</v>
      </c>
      <c r="D400" s="26">
        <f>F400+G400+H400+I400+J400+K400+L400+M400+N400+O400+P400+Q400</f>
        <v>199000</v>
      </c>
      <c r="E400" s="22"/>
      <c r="F400" s="22"/>
      <c r="G400" s="22"/>
      <c r="H400" s="22">
        <v>199000</v>
      </c>
      <c r="I400" s="22"/>
      <c r="J400" s="22"/>
      <c r="K400" s="22"/>
      <c r="L400" s="22"/>
      <c r="M400" s="22"/>
      <c r="N400" s="22"/>
      <c r="O400" s="22"/>
      <c r="P400" s="29">
        <f>P401+P402</f>
        <v>0</v>
      </c>
      <c r="Q400" s="22"/>
    </row>
    <row r="401" spans="1:18" s="30" customFormat="1" ht="36" customHeight="1">
      <c r="A401" s="23" t="s">
        <v>854</v>
      </c>
      <c r="B401" s="28">
        <v>3240</v>
      </c>
      <c r="C401" s="28"/>
      <c r="D401" s="29">
        <f>D402+D403</f>
        <v>126000</v>
      </c>
      <c r="E401" s="28"/>
      <c r="F401" s="29">
        <f aca="true" t="shared" si="97" ref="F401:Q401">F402+F403</f>
        <v>0</v>
      </c>
      <c r="G401" s="29">
        <f t="shared" si="97"/>
        <v>0</v>
      </c>
      <c r="H401" s="29">
        <f t="shared" si="97"/>
        <v>126000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c r="A402" s="5" t="s">
        <v>101</v>
      </c>
      <c r="B402" s="22"/>
      <c r="C402" s="22">
        <v>2111</v>
      </c>
      <c r="D402" s="26">
        <f>F402+G402+H402+I402+J402+K402+L402+M402+N402+O402+P402+Q402</f>
        <v>103300</v>
      </c>
      <c r="E402" s="22"/>
      <c r="F402" s="22"/>
      <c r="G402" s="22"/>
      <c r="H402" s="22">
        <v>103300</v>
      </c>
      <c r="I402" s="22"/>
      <c r="J402" s="22"/>
      <c r="K402" s="22"/>
      <c r="L402" s="22"/>
      <c r="M402" s="22"/>
      <c r="N402" s="22"/>
      <c r="O402" s="22"/>
      <c r="P402" s="22"/>
      <c r="Q402" s="22"/>
    </row>
    <row r="403" spans="1:17" ht="31.5">
      <c r="A403" s="5" t="s">
        <v>13</v>
      </c>
      <c r="B403" s="22"/>
      <c r="C403" s="22">
        <v>2120</v>
      </c>
      <c r="D403" s="26">
        <f>F403+G403+H403+I403+J403+K403+L403+M403+N403+O403+P403+Q403</f>
        <v>22700</v>
      </c>
      <c r="E403" s="22"/>
      <c r="F403" s="22"/>
      <c r="G403" s="22"/>
      <c r="H403" s="22">
        <v>22700</v>
      </c>
      <c r="I403" s="22"/>
      <c r="J403" s="22"/>
      <c r="K403" s="22"/>
      <c r="L403" s="22"/>
      <c r="M403" s="22"/>
      <c r="N403" s="22"/>
      <c r="O403" s="22"/>
      <c r="P403" s="22"/>
      <c r="Q403" s="22"/>
    </row>
    <row r="404" spans="1:18" s="11" customFormat="1" ht="15.75" hidden="1">
      <c r="A404" s="31" t="s">
        <v>97</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2"/>
    </row>
    <row r="405" spans="1:18" s="19" customFormat="1" ht="94.5" hidden="1">
      <c r="A405" s="33" t="s">
        <v>440</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4"/>
    </row>
    <row r="406" spans="1:17" ht="31.5" hidden="1">
      <c r="A406" s="5" t="s">
        <v>122</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104</v>
      </c>
      <c r="B407" s="22"/>
      <c r="C407" s="22">
        <v>2273</v>
      </c>
      <c r="D407" s="26">
        <f t="shared" si="100"/>
        <v>0</v>
      </c>
      <c r="E407" s="22"/>
      <c r="F407" s="22"/>
      <c r="G407" s="22"/>
      <c r="H407" s="22"/>
      <c r="I407" s="22"/>
      <c r="J407" s="22"/>
      <c r="K407" s="22"/>
      <c r="L407" s="22"/>
      <c r="M407" s="22"/>
      <c r="N407" s="22"/>
      <c r="O407" s="22"/>
      <c r="P407" s="22"/>
      <c r="Q407" s="22"/>
    </row>
    <row r="408" spans="1:17" ht="15.75" hidden="1">
      <c r="A408" s="5" t="s">
        <v>100</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101</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112</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103</v>
      </c>
      <c r="B412" s="22"/>
      <c r="C412" s="22">
        <v>2271</v>
      </c>
      <c r="D412" s="26">
        <f t="shared" si="100"/>
        <v>0</v>
      </c>
      <c r="E412" s="22"/>
      <c r="F412" s="22"/>
      <c r="G412" s="22"/>
      <c r="H412" s="22"/>
      <c r="I412" s="22"/>
      <c r="J412" s="22"/>
      <c r="K412" s="22"/>
      <c r="L412" s="22"/>
      <c r="M412" s="22"/>
      <c r="N412" s="22"/>
      <c r="O412" s="22"/>
      <c r="P412" s="22"/>
      <c r="Q412" s="22"/>
    </row>
    <row r="413" spans="1:17" ht="31.5" hidden="1">
      <c r="A413" s="5" t="s">
        <v>110</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76</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4"/>
    </row>
    <row r="415" spans="1:17" ht="31.5" hidden="1">
      <c r="A415" s="20" t="s">
        <v>112</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93</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100</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86</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2"/>
    </row>
    <row r="419" spans="1:17" ht="93" customHeight="1" hidden="1">
      <c r="A419" s="33" t="s">
        <v>440</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101</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53</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103</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110</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118</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112</v>
      </c>
      <c r="B425" s="22"/>
      <c r="C425" s="22">
        <v>2210</v>
      </c>
      <c r="D425" s="22">
        <f t="shared" si="104"/>
        <v>0</v>
      </c>
      <c r="E425" s="22"/>
      <c r="F425" s="22"/>
      <c r="G425" s="22"/>
      <c r="H425" s="22"/>
      <c r="I425" s="22"/>
      <c r="J425" s="22"/>
      <c r="K425" s="22"/>
      <c r="L425" s="22"/>
      <c r="M425" s="22"/>
      <c r="N425" s="22"/>
      <c r="O425" s="22"/>
      <c r="P425" s="22"/>
      <c r="Q425" s="22"/>
    </row>
    <row r="426" spans="1:17" ht="15.75" hidden="1">
      <c r="A426" s="5" t="s">
        <v>100</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104</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241</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5"/>
    </row>
    <row r="430" spans="1:17" ht="34.5" customHeight="1" hidden="1">
      <c r="A430" s="48" t="s">
        <v>118</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c r="A431" s="50" t="s">
        <v>71</v>
      </c>
      <c r="B431" s="51"/>
      <c r="C431" s="51"/>
      <c r="D431" s="51">
        <f>D432+D442+D444+D453+D465+D472+D480+D437+D461</f>
        <v>87273</v>
      </c>
      <c r="E431" s="51">
        <f aca="true" t="shared" si="106" ref="E431:Q431">E432+E442+E444+E453+E465+E472+E480+E437+E461</f>
        <v>86.7</v>
      </c>
      <c r="F431" s="51">
        <f t="shared" si="106"/>
        <v>0</v>
      </c>
      <c r="G431" s="51">
        <f t="shared" si="106"/>
        <v>0</v>
      </c>
      <c r="H431" s="51">
        <f t="shared" si="106"/>
        <v>87273</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2"/>
    </row>
    <row r="432" spans="1:18" s="19" customFormat="1" ht="94.5" hidden="1">
      <c r="A432" s="52" t="s">
        <v>440</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4"/>
    </row>
    <row r="433" spans="1:17" ht="29.25" customHeight="1" hidden="1">
      <c r="A433" s="5" t="s">
        <v>112</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157</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118</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101</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372</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112</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122</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54</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99</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77</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4"/>
    </row>
    <row r="443" spans="1:19" ht="51" customHeight="1" hidden="1">
      <c r="A443" s="48" t="s">
        <v>161</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78</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4"/>
    </row>
    <row r="445" spans="1:17" ht="15.75" hidden="1">
      <c r="A445" s="48" t="s">
        <v>103</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110</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104</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157</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101</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112</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118</v>
      </c>
      <c r="B452" s="49"/>
      <c r="C452" s="49">
        <v>2240</v>
      </c>
      <c r="D452" s="49">
        <f t="shared" si="111"/>
        <v>0</v>
      </c>
      <c r="E452" s="49"/>
      <c r="F452" s="49"/>
      <c r="G452" s="49"/>
      <c r="H452" s="49"/>
      <c r="I452" s="49"/>
      <c r="J452" s="49"/>
      <c r="K452" s="49"/>
      <c r="L452" s="49"/>
      <c r="M452" s="49"/>
      <c r="N452" s="49"/>
      <c r="O452" s="49"/>
      <c r="P452" s="49"/>
      <c r="Q452" s="49"/>
    </row>
    <row r="453" spans="1:18" s="19" customFormat="1" ht="15.75" hidden="1">
      <c r="A453" s="52" t="s">
        <v>79</v>
      </c>
      <c r="B453" s="53">
        <v>4070</v>
      </c>
      <c r="C453" s="53"/>
      <c r="D453" s="53">
        <f>D455+D456+D457+D458+D454+D459+D460</f>
        <v>0</v>
      </c>
      <c r="E453" s="53">
        <v>70</v>
      </c>
      <c r="F453" s="53">
        <f aca="true" t="shared" si="112" ref="F453:Q453">F455+F456+F457+F458+F454+F459+F460</f>
        <v>0</v>
      </c>
      <c r="G453" s="53">
        <f t="shared" si="112"/>
        <v>0</v>
      </c>
      <c r="H453" s="53">
        <f t="shared" si="112"/>
        <v>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4"/>
    </row>
    <row r="454" spans="1:18" s="27" customFormat="1" ht="15.75" hidden="1">
      <c r="A454" s="46" t="s">
        <v>103</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5"/>
    </row>
    <row r="455" spans="1:17" ht="19.5" customHeight="1" hidden="1">
      <c r="A455" s="48" t="s">
        <v>101</v>
      </c>
      <c r="B455" s="49"/>
      <c r="C455" s="49">
        <v>2111</v>
      </c>
      <c r="D455" s="49">
        <f t="shared" si="113"/>
        <v>0</v>
      </c>
      <c r="E455" s="49"/>
      <c r="F455" s="49"/>
      <c r="G455" s="49"/>
      <c r="H455" s="49"/>
      <c r="I455" s="49"/>
      <c r="J455" s="49"/>
      <c r="K455" s="49"/>
      <c r="L455" s="49"/>
      <c r="M455" s="49"/>
      <c r="N455" s="49"/>
      <c r="O455" s="49"/>
      <c r="P455" s="49"/>
      <c r="Q455" s="49"/>
    </row>
    <row r="456" spans="1:17" ht="15.75" hidden="1">
      <c r="A456" s="48" t="s">
        <v>53</v>
      </c>
      <c r="B456" s="49"/>
      <c r="C456" s="49">
        <v>2120</v>
      </c>
      <c r="D456" s="49">
        <f t="shared" si="113"/>
        <v>0</v>
      </c>
      <c r="E456" s="49"/>
      <c r="F456" s="49"/>
      <c r="G456" s="49"/>
      <c r="H456" s="49"/>
      <c r="I456" s="49"/>
      <c r="J456" s="49"/>
      <c r="K456" s="49"/>
      <c r="L456" s="49"/>
      <c r="M456" s="49"/>
      <c r="N456" s="49"/>
      <c r="O456" s="49"/>
      <c r="P456" s="49"/>
      <c r="Q456" s="49"/>
    </row>
    <row r="457" spans="1:17" ht="31.5" hidden="1">
      <c r="A457" s="48" t="s">
        <v>112</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118</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157</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172</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4"/>
    </row>
    <row r="462" spans="1:17" ht="15.75" hidden="1">
      <c r="A462" s="48" t="s">
        <v>52</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103</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53</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c r="A465" s="52" t="s">
        <v>462</v>
      </c>
      <c r="B465" s="53">
        <v>4090</v>
      </c>
      <c r="C465" s="53"/>
      <c r="D465" s="53">
        <f>D466+D467+D468+D469+D470+D471</f>
        <v>87273</v>
      </c>
      <c r="E465" s="53"/>
      <c r="F465" s="53">
        <f aca="true" t="shared" si="115" ref="F465:Q465">F466+F467+F468+F469+F470+F471</f>
        <v>0</v>
      </c>
      <c r="G465" s="53">
        <f t="shared" si="115"/>
        <v>0</v>
      </c>
      <c r="H465" s="53">
        <f t="shared" si="115"/>
        <v>87273</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4"/>
    </row>
    <row r="466" spans="1:17" ht="31.5" hidden="1">
      <c r="A466" s="48" t="s">
        <v>112</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hidden="1">
      <c r="A467" s="48" t="s">
        <v>13</v>
      </c>
      <c r="B467" s="49"/>
      <c r="C467" s="49">
        <v>2120</v>
      </c>
      <c r="D467" s="49">
        <f t="shared" si="116"/>
        <v>0</v>
      </c>
      <c r="E467" s="49"/>
      <c r="F467" s="49"/>
      <c r="G467" s="49"/>
      <c r="H467" s="49"/>
      <c r="I467" s="49"/>
      <c r="J467" s="49"/>
      <c r="K467" s="49"/>
      <c r="L467" s="49"/>
      <c r="M467" s="49"/>
      <c r="N467" s="49"/>
      <c r="O467" s="49"/>
      <c r="P467" s="49"/>
      <c r="Q467" s="49"/>
    </row>
    <row r="468" spans="1:17" ht="31.5" hidden="1">
      <c r="A468" s="48" t="s">
        <v>110</v>
      </c>
      <c r="B468" s="49"/>
      <c r="C468" s="49">
        <v>2272</v>
      </c>
      <c r="D468" s="49">
        <f t="shared" si="116"/>
        <v>0</v>
      </c>
      <c r="E468" s="49"/>
      <c r="F468" s="49"/>
      <c r="G468" s="49"/>
      <c r="H468" s="49"/>
      <c r="I468" s="49"/>
      <c r="J468" s="49"/>
      <c r="K468" s="49"/>
      <c r="L468" s="49"/>
      <c r="M468" s="49"/>
      <c r="N468" s="49"/>
      <c r="O468" s="49"/>
      <c r="P468" s="49"/>
      <c r="Q468" s="49"/>
    </row>
    <row r="469" spans="1:17" ht="31.5">
      <c r="A469" s="48" t="s">
        <v>118</v>
      </c>
      <c r="B469" s="49"/>
      <c r="C469" s="49">
        <v>2240</v>
      </c>
      <c r="D469" s="49">
        <f t="shared" si="116"/>
        <v>87273</v>
      </c>
      <c r="E469" s="49"/>
      <c r="F469" s="49"/>
      <c r="G469" s="49"/>
      <c r="H469" s="49">
        <v>87273</v>
      </c>
      <c r="I469" s="49"/>
      <c r="J469" s="49"/>
      <c r="K469" s="49"/>
      <c r="L469" s="49"/>
      <c r="M469" s="49"/>
      <c r="N469" s="49"/>
      <c r="O469" s="49"/>
      <c r="P469" s="49"/>
      <c r="Q469" s="49"/>
    </row>
    <row r="470" spans="1:17" ht="63" hidden="1">
      <c r="A470" s="48" t="s">
        <v>157</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104</v>
      </c>
      <c r="B471" s="49"/>
      <c r="C471" s="49">
        <v>2273</v>
      </c>
      <c r="D471" s="49">
        <f t="shared" si="116"/>
        <v>0</v>
      </c>
      <c r="E471" s="49"/>
      <c r="F471" s="49"/>
      <c r="G471" s="49"/>
      <c r="H471" s="49"/>
      <c r="I471" s="49"/>
      <c r="J471" s="49"/>
      <c r="K471" s="49"/>
      <c r="L471" s="49"/>
      <c r="M471" s="49"/>
      <c r="N471" s="49"/>
      <c r="O471" s="49"/>
      <c r="P471" s="49"/>
      <c r="Q471" s="49"/>
    </row>
    <row r="472" spans="1:18" s="19" customFormat="1" ht="31.5" hidden="1">
      <c r="A472" s="52" t="s">
        <v>172</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4"/>
    </row>
    <row r="473" spans="1:18" s="27" customFormat="1" ht="16.5" customHeight="1" hidden="1">
      <c r="A473" s="46" t="s">
        <v>101</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5"/>
    </row>
    <row r="474" spans="1:18" s="27" customFormat="1" ht="15.75" hidden="1">
      <c r="A474" s="46" t="s">
        <v>53</v>
      </c>
      <c r="B474" s="47"/>
      <c r="C474" s="47">
        <v>2120</v>
      </c>
      <c r="D474" s="47">
        <f t="shared" si="118"/>
        <v>0</v>
      </c>
      <c r="E474" s="47"/>
      <c r="F474" s="47"/>
      <c r="G474" s="47"/>
      <c r="H474" s="47"/>
      <c r="I474" s="47"/>
      <c r="J474" s="47"/>
      <c r="K474" s="47"/>
      <c r="L474" s="47"/>
      <c r="M474" s="47"/>
      <c r="N474" s="47"/>
      <c r="O474" s="47"/>
      <c r="P474" s="47"/>
      <c r="Q474" s="47"/>
      <c r="R474" s="295"/>
    </row>
    <row r="475" spans="1:18" s="19" customFormat="1" ht="31.5" hidden="1">
      <c r="A475" s="48" t="s">
        <v>118</v>
      </c>
      <c r="B475" s="53"/>
      <c r="C475" s="47">
        <v>2240</v>
      </c>
      <c r="D475" s="47">
        <f t="shared" si="118"/>
        <v>0</v>
      </c>
      <c r="E475" s="53"/>
      <c r="F475" s="53"/>
      <c r="G475" s="53"/>
      <c r="H475" s="53"/>
      <c r="I475" s="53"/>
      <c r="J475" s="47"/>
      <c r="K475" s="53"/>
      <c r="L475" s="53"/>
      <c r="M475" s="47"/>
      <c r="N475" s="53"/>
      <c r="O475" s="53"/>
      <c r="P475" s="53"/>
      <c r="Q475" s="53"/>
      <c r="R475" s="294"/>
    </row>
    <row r="476" spans="1:18" s="19" customFormat="1" ht="15.75" hidden="1">
      <c r="A476" s="48" t="s">
        <v>104</v>
      </c>
      <c r="B476" s="53"/>
      <c r="C476" s="47">
        <v>2273</v>
      </c>
      <c r="D476" s="47">
        <f t="shared" si="118"/>
        <v>0</v>
      </c>
      <c r="E476" s="53"/>
      <c r="F476" s="53"/>
      <c r="G476" s="53"/>
      <c r="H476" s="53"/>
      <c r="I476" s="53"/>
      <c r="J476" s="47"/>
      <c r="K476" s="53"/>
      <c r="L476" s="53"/>
      <c r="M476" s="53"/>
      <c r="N476" s="53"/>
      <c r="O476" s="53"/>
      <c r="P476" s="53"/>
      <c r="Q476" s="53"/>
      <c r="R476" s="294"/>
    </row>
    <row r="477" spans="1:18" s="19" customFormat="1" ht="15.75" hidden="1">
      <c r="A477" s="48" t="s">
        <v>103</v>
      </c>
      <c r="B477" s="53"/>
      <c r="C477" s="47">
        <v>2271</v>
      </c>
      <c r="D477" s="47">
        <f t="shared" si="118"/>
        <v>0</v>
      </c>
      <c r="E477" s="53"/>
      <c r="F477" s="53"/>
      <c r="G477" s="53"/>
      <c r="H477" s="53"/>
      <c r="I477" s="53"/>
      <c r="J477" s="47"/>
      <c r="K477" s="53"/>
      <c r="L477" s="53"/>
      <c r="M477" s="53"/>
      <c r="N477" s="53"/>
      <c r="O477" s="47"/>
      <c r="P477" s="53"/>
      <c r="Q477" s="53"/>
      <c r="R477" s="294"/>
    </row>
    <row r="478" spans="1:18" s="19" customFormat="1" ht="63" hidden="1">
      <c r="A478" s="48" t="s">
        <v>157</v>
      </c>
      <c r="B478" s="53"/>
      <c r="C478" s="47">
        <v>2282</v>
      </c>
      <c r="D478" s="47">
        <f t="shared" si="118"/>
        <v>0</v>
      </c>
      <c r="E478" s="53"/>
      <c r="F478" s="53"/>
      <c r="G478" s="53"/>
      <c r="H478" s="53"/>
      <c r="I478" s="53"/>
      <c r="J478" s="47"/>
      <c r="K478" s="53"/>
      <c r="L478" s="53"/>
      <c r="M478" s="53"/>
      <c r="N478" s="53"/>
      <c r="O478" s="47"/>
      <c r="P478" s="53"/>
      <c r="Q478" s="53"/>
      <c r="R478" s="294"/>
    </row>
    <row r="479" spans="1:18" s="27" customFormat="1" ht="31.5" hidden="1">
      <c r="A479" s="48" t="s">
        <v>112</v>
      </c>
      <c r="B479" s="47"/>
      <c r="C479" s="47">
        <v>2210</v>
      </c>
      <c r="D479" s="47">
        <f t="shared" si="118"/>
        <v>0</v>
      </c>
      <c r="E479" s="47"/>
      <c r="F479" s="47"/>
      <c r="G479" s="47"/>
      <c r="H479" s="47"/>
      <c r="I479" s="47"/>
      <c r="J479" s="47"/>
      <c r="K479" s="47"/>
      <c r="L479" s="47"/>
      <c r="M479" s="47"/>
      <c r="N479" s="47"/>
      <c r="O479" s="47"/>
      <c r="P479" s="47"/>
      <c r="Q479" s="47"/>
      <c r="R479" s="295"/>
    </row>
    <row r="480" spans="1:18" s="19" customFormat="1" ht="31.5" hidden="1">
      <c r="A480" s="52" t="s">
        <v>80</v>
      </c>
      <c r="B480" s="53">
        <v>4200</v>
      </c>
      <c r="C480" s="53"/>
      <c r="D480" s="53">
        <f>D481+D482+D483+D487+D484+D485+D486</f>
        <v>0</v>
      </c>
      <c r="E480" s="53">
        <v>5.8</v>
      </c>
      <c r="F480" s="53">
        <f aca="true" t="shared" si="119" ref="F480:Q480">F481+F482+F483+F487+F484+F485+F486</f>
        <v>0</v>
      </c>
      <c r="G480" s="53">
        <f t="shared" si="119"/>
        <v>0</v>
      </c>
      <c r="H480" s="53">
        <f t="shared" si="119"/>
        <v>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4"/>
    </row>
    <row r="481" spans="1:17" ht="15.75" hidden="1">
      <c r="A481" s="48" t="s">
        <v>101</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112</v>
      </c>
      <c r="B482" s="49"/>
      <c r="C482" s="49">
        <v>2210</v>
      </c>
      <c r="D482" s="49">
        <f t="shared" si="120"/>
        <v>0</v>
      </c>
      <c r="E482" s="49"/>
      <c r="F482" s="49"/>
      <c r="G482" s="49"/>
      <c r="H482" s="49"/>
      <c r="I482" s="49"/>
      <c r="J482" s="49"/>
      <c r="K482" s="49"/>
      <c r="L482" s="49"/>
      <c r="M482" s="49"/>
      <c r="N482" s="49"/>
      <c r="O482" s="49"/>
      <c r="P482" s="49"/>
      <c r="Q482" s="49"/>
    </row>
    <row r="483" spans="1:17" ht="15.75" hidden="1">
      <c r="A483" s="48" t="s">
        <v>53</v>
      </c>
      <c r="B483" s="49"/>
      <c r="C483" s="49">
        <v>2120</v>
      </c>
      <c r="D483" s="49">
        <f t="shared" si="120"/>
        <v>0</v>
      </c>
      <c r="E483" s="49"/>
      <c r="F483" s="49"/>
      <c r="G483" s="49"/>
      <c r="H483" s="49"/>
      <c r="I483" s="49"/>
      <c r="J483" s="49"/>
      <c r="K483" s="49"/>
      <c r="L483" s="49"/>
      <c r="M483" s="49"/>
      <c r="N483" s="49"/>
      <c r="O483" s="49"/>
      <c r="P483" s="49"/>
      <c r="Q483" s="49"/>
    </row>
    <row r="484" spans="1:17" ht="15.75" hidden="1">
      <c r="A484" s="48" t="s">
        <v>103</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157</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118</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110</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89</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2"/>
    </row>
    <row r="489" spans="1:18" s="19" customFormat="1" ht="15.75" hidden="1">
      <c r="A489" s="52" t="s">
        <v>89</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4"/>
    </row>
    <row r="490" spans="1:17" ht="15.75" hidden="1">
      <c r="A490" s="48" t="s">
        <v>90</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74</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463</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4"/>
    </row>
    <row r="493" spans="1:17" ht="15.75" hidden="1">
      <c r="A493" s="48" t="s">
        <v>73</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53</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49</v>
      </c>
      <c r="B496" s="51" t="s">
        <v>855</v>
      </c>
      <c r="C496" s="51"/>
      <c r="D496" s="51">
        <f>D13+D51+D95+D165+D181+D294+D328+D351+D404+D418+D431+D488+D319</f>
        <v>4458287</v>
      </c>
      <c r="E496" s="51" t="e">
        <f>#REF!+#REF!+#REF!+#REF!+#REF!+#REF!+#REF!+#REF!+#REF!+#REF!+#REF!+#REF!+E13+E51+E181+E328+E418+E488</f>
        <v>#REF!</v>
      </c>
      <c r="F496" s="51">
        <f aca="true" t="shared" si="124" ref="F496:Q496">F13+F51+F95+F165+F181+F294+F328+F351+F404+F418+F431+F488+F319</f>
        <v>0</v>
      </c>
      <c r="G496" s="51">
        <f t="shared" si="124"/>
        <v>0</v>
      </c>
      <c r="H496" s="51">
        <f t="shared" si="124"/>
        <v>4458287</v>
      </c>
      <c r="I496" s="51">
        <f t="shared" si="124"/>
        <v>0</v>
      </c>
      <c r="J496" s="51">
        <f t="shared" si="124"/>
        <v>0</v>
      </c>
      <c r="K496" s="51">
        <f t="shared" si="124"/>
        <v>0</v>
      </c>
      <c r="L496" s="51">
        <f t="shared" si="124"/>
        <v>0</v>
      </c>
      <c r="M496" s="51">
        <f t="shared" si="124"/>
        <v>0</v>
      </c>
      <c r="N496" s="51">
        <f t="shared" si="124"/>
        <v>0</v>
      </c>
      <c r="O496" s="51">
        <f t="shared" si="124"/>
        <v>0</v>
      </c>
      <c r="P496" s="51">
        <f t="shared" si="124"/>
        <v>0</v>
      </c>
      <c r="Q496" s="51">
        <f t="shared" si="124"/>
        <v>0</v>
      </c>
      <c r="R496" s="292"/>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5"/>
      <c r="R498" s="289"/>
    </row>
    <row r="499" spans="1:18" s="39" customFormat="1" ht="18.75" customHeight="1">
      <c r="A499" s="58"/>
      <c r="B499" s="391" t="s">
        <v>50</v>
      </c>
      <c r="C499" s="392"/>
      <c r="D499" s="392"/>
      <c r="E499" s="392"/>
      <c r="F499" s="392"/>
      <c r="G499" s="392"/>
      <c r="H499" s="392"/>
      <c r="I499" s="392"/>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9"/>
      <c r="S500" s="289"/>
      <c r="T500" s="289"/>
      <c r="U500" s="289"/>
      <c r="V500" s="289"/>
      <c r="W500" s="289"/>
      <c r="X500" s="289"/>
      <c r="Y500" s="289"/>
      <c r="Z500" s="289"/>
    </row>
    <row r="501" spans="1:18" s="39" customFormat="1" ht="54.75" customHeight="1">
      <c r="A501" s="277" t="s">
        <v>115</v>
      </c>
      <c r="B501" s="257"/>
      <c r="C501" s="258"/>
      <c r="D501" s="259">
        <f aca="true" t="shared" si="125" ref="D501:Q501">+D568+D571+D578+D592+D726+D740+D750+D758+D771+D825+D828+D526+D516+D514+D502+D504+D509+D511+D721</f>
        <v>513612</v>
      </c>
      <c r="E501" s="259">
        <f t="shared" si="125"/>
        <v>0</v>
      </c>
      <c r="F501" s="259">
        <f t="shared" si="125"/>
        <v>0</v>
      </c>
      <c r="G501" s="259">
        <f t="shared" si="125"/>
        <v>0</v>
      </c>
      <c r="H501" s="259">
        <f t="shared" si="125"/>
        <v>513612</v>
      </c>
      <c r="I501" s="259">
        <f t="shared" si="125"/>
        <v>0</v>
      </c>
      <c r="J501" s="259">
        <f t="shared" si="125"/>
        <v>0</v>
      </c>
      <c r="K501" s="259">
        <f t="shared" si="125"/>
        <v>0</v>
      </c>
      <c r="L501" s="259">
        <f t="shared" si="125"/>
        <v>0</v>
      </c>
      <c r="M501" s="259">
        <f t="shared" si="125"/>
        <v>0</v>
      </c>
      <c r="N501" s="259">
        <f t="shared" si="125"/>
        <v>0</v>
      </c>
      <c r="O501" s="259">
        <f t="shared" si="125"/>
        <v>0</v>
      </c>
      <c r="P501" s="259">
        <f t="shared" si="125"/>
        <v>0</v>
      </c>
      <c r="Q501" s="259">
        <f t="shared" si="125"/>
        <v>0</v>
      </c>
      <c r="R501" s="289"/>
    </row>
    <row r="502" spans="1:18" s="39" customFormat="1" ht="51" customHeight="1" hidden="1">
      <c r="A502" s="4" t="s">
        <v>83</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9"/>
    </row>
    <row r="503" spans="1:18" s="39" customFormat="1" ht="30" customHeight="1" hidden="1">
      <c r="A503" s="89" t="s">
        <v>120</v>
      </c>
      <c r="B503" s="84"/>
      <c r="C503" s="85">
        <v>3132</v>
      </c>
      <c r="D503" s="88">
        <f t="shared" si="126"/>
        <v>0</v>
      </c>
      <c r="E503" s="88"/>
      <c r="F503" s="88"/>
      <c r="G503" s="88"/>
      <c r="H503" s="88"/>
      <c r="I503" s="88"/>
      <c r="J503" s="88"/>
      <c r="K503" s="88"/>
      <c r="L503" s="88"/>
      <c r="M503" s="88"/>
      <c r="N503" s="88"/>
      <c r="O503" s="88"/>
      <c r="P503" s="88"/>
      <c r="Q503" s="88"/>
      <c r="R503" s="289"/>
    </row>
    <row r="504" spans="1:18" s="39" customFormat="1" ht="46.5" customHeight="1" hidden="1">
      <c r="A504" s="90" t="s">
        <v>270</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9"/>
    </row>
    <row r="505" spans="1:18" s="39" customFormat="1" ht="30.75" customHeight="1" hidden="1">
      <c r="A505" s="20" t="s">
        <v>127</v>
      </c>
      <c r="B505" s="84"/>
      <c r="C505" s="85">
        <v>2610</v>
      </c>
      <c r="D505" s="92">
        <f t="shared" si="126"/>
        <v>0</v>
      </c>
      <c r="E505" s="92"/>
      <c r="F505" s="92"/>
      <c r="G505" s="92"/>
      <c r="H505" s="92"/>
      <c r="I505" s="92"/>
      <c r="J505" s="92"/>
      <c r="K505" s="92"/>
      <c r="L505" s="92"/>
      <c r="M505" s="92"/>
      <c r="N505" s="92"/>
      <c r="O505" s="92"/>
      <c r="P505" s="92"/>
      <c r="Q505" s="92"/>
      <c r="R505" s="289"/>
    </row>
    <row r="506" spans="1:18" s="39" customFormat="1" ht="30.75" customHeight="1" hidden="1">
      <c r="A506" s="93" t="s">
        <v>271</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9"/>
    </row>
    <row r="507" spans="1:18" s="39" customFormat="1" ht="30.75" customHeight="1" hidden="1">
      <c r="A507" s="198" t="s">
        <v>377</v>
      </c>
      <c r="B507" s="84"/>
      <c r="C507" s="85"/>
      <c r="D507" s="92">
        <f t="shared" si="126"/>
        <v>0</v>
      </c>
      <c r="E507" s="92"/>
      <c r="F507" s="92"/>
      <c r="G507" s="92"/>
      <c r="H507" s="92"/>
      <c r="I507" s="92"/>
      <c r="J507" s="92"/>
      <c r="K507" s="92"/>
      <c r="L507" s="92"/>
      <c r="M507" s="92"/>
      <c r="N507" s="92"/>
      <c r="O507" s="92"/>
      <c r="P507" s="92"/>
      <c r="Q507" s="92"/>
      <c r="R507" s="289"/>
    </row>
    <row r="508" spans="1:18" s="39" customFormat="1" ht="30.75" customHeight="1" hidden="1">
      <c r="A508" s="89" t="s">
        <v>120</v>
      </c>
      <c r="B508" s="84"/>
      <c r="C508" s="85">
        <v>3132</v>
      </c>
      <c r="D508" s="92">
        <f t="shared" si="126"/>
        <v>0</v>
      </c>
      <c r="E508" s="92"/>
      <c r="F508" s="92"/>
      <c r="G508" s="92"/>
      <c r="H508" s="92"/>
      <c r="I508" s="92"/>
      <c r="J508" s="92"/>
      <c r="K508" s="92"/>
      <c r="L508" s="92"/>
      <c r="M508" s="92"/>
      <c r="N508" s="92"/>
      <c r="O508" s="92"/>
      <c r="P508" s="92"/>
      <c r="Q508" s="92"/>
      <c r="R508" s="289"/>
    </row>
    <row r="509" spans="1:18" s="39" customFormat="1" ht="24" customHeight="1" hidden="1">
      <c r="A509" s="90" t="s">
        <v>272</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9"/>
    </row>
    <row r="510" spans="1:18" s="39" customFormat="1" ht="49.5" customHeight="1" hidden="1">
      <c r="A510" s="20" t="s">
        <v>127</v>
      </c>
      <c r="B510" s="84"/>
      <c r="C510" s="85">
        <v>2610</v>
      </c>
      <c r="D510" s="92">
        <f t="shared" si="126"/>
        <v>0</v>
      </c>
      <c r="E510" s="92"/>
      <c r="F510" s="92"/>
      <c r="G510" s="92"/>
      <c r="H510" s="92"/>
      <c r="I510" s="92"/>
      <c r="J510" s="92"/>
      <c r="K510" s="92"/>
      <c r="L510" s="92"/>
      <c r="M510" s="92"/>
      <c r="N510" s="92"/>
      <c r="O510" s="92"/>
      <c r="P510" s="92"/>
      <c r="Q510" s="92"/>
      <c r="R510" s="289"/>
    </row>
    <row r="511" spans="1:18" s="39" customFormat="1" ht="28.5" customHeight="1" hidden="1">
      <c r="A511" s="4" t="s">
        <v>267</v>
      </c>
      <c r="B511" s="28" t="s">
        <v>266</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9"/>
    </row>
    <row r="512" spans="1:18" s="39" customFormat="1" ht="39" customHeight="1" hidden="1">
      <c r="A512" s="89" t="s">
        <v>120</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9"/>
    </row>
    <row r="513" spans="1:18" s="39" customFormat="1" ht="65.25" customHeight="1" hidden="1">
      <c r="A513" s="2" t="s">
        <v>284</v>
      </c>
      <c r="B513" s="84"/>
      <c r="C513" s="85"/>
      <c r="D513" s="92">
        <f>+F513+G513+H513+I513+J513+K513+L513+M513+N513+O513+P513+Q513</f>
        <v>0</v>
      </c>
      <c r="E513" s="92"/>
      <c r="F513" s="92"/>
      <c r="G513" s="92"/>
      <c r="H513" s="92"/>
      <c r="I513" s="92"/>
      <c r="J513" s="92"/>
      <c r="K513" s="92"/>
      <c r="L513" s="92"/>
      <c r="M513" s="92"/>
      <c r="N513" s="92"/>
      <c r="O513" s="92"/>
      <c r="P513" s="92"/>
      <c r="Q513" s="92"/>
      <c r="R513" s="289"/>
    </row>
    <row r="514" spans="1:18" s="39" customFormat="1" ht="111.75" customHeight="1" hidden="1">
      <c r="A514" s="90" t="s">
        <v>347</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9"/>
    </row>
    <row r="515" spans="1:18" s="39" customFormat="1" ht="50.25" customHeight="1" hidden="1">
      <c r="A515" s="95" t="s">
        <v>238</v>
      </c>
      <c r="B515" s="84"/>
      <c r="C515" s="85">
        <v>4112</v>
      </c>
      <c r="D515" s="88">
        <f t="shared" si="133"/>
        <v>0</v>
      </c>
      <c r="E515" s="96"/>
      <c r="F515" s="88"/>
      <c r="G515" s="88"/>
      <c r="H515" s="88"/>
      <c r="I515" s="88"/>
      <c r="J515" s="88"/>
      <c r="K515" s="88"/>
      <c r="L515" s="88"/>
      <c r="M515" s="92"/>
      <c r="N515" s="92"/>
      <c r="O515" s="88"/>
      <c r="P515" s="88"/>
      <c r="Q515" s="88"/>
      <c r="R515" s="289"/>
    </row>
    <row r="516" spans="1:18" s="39" customFormat="1" ht="47.25" hidden="1">
      <c r="A516" s="97" t="s">
        <v>789</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9"/>
    </row>
    <row r="517" spans="1:18" s="39" customFormat="1" ht="52.5" customHeight="1" hidden="1">
      <c r="A517" s="98" t="s">
        <v>130</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9"/>
    </row>
    <row r="518" spans="1:18" s="39" customFormat="1" ht="64.5" customHeight="1" hidden="1">
      <c r="A518" s="286" t="s">
        <v>790</v>
      </c>
      <c r="B518" s="209"/>
      <c r="C518" s="209"/>
      <c r="D518" s="215">
        <f t="shared" si="133"/>
        <v>0</v>
      </c>
      <c r="E518" s="215"/>
      <c r="F518" s="215"/>
      <c r="G518" s="215"/>
      <c r="H518" s="92"/>
      <c r="I518" s="92"/>
      <c r="J518" s="92"/>
      <c r="K518" s="92"/>
      <c r="L518" s="92"/>
      <c r="M518" s="92"/>
      <c r="N518" s="92"/>
      <c r="O518" s="92"/>
      <c r="P518" s="92"/>
      <c r="Q518" s="86"/>
      <c r="R518" s="289"/>
    </row>
    <row r="519" spans="1:18" s="39" customFormat="1" ht="57.75" customHeight="1" hidden="1">
      <c r="A519" s="90" t="s">
        <v>232</v>
      </c>
      <c r="B519" s="99"/>
      <c r="C519" s="99"/>
      <c r="D519" s="92">
        <f t="shared" si="133"/>
        <v>0</v>
      </c>
      <c r="E519" s="92"/>
      <c r="F519" s="92"/>
      <c r="G519" s="92"/>
      <c r="H519" s="92"/>
      <c r="I519" s="92"/>
      <c r="J519" s="92"/>
      <c r="K519" s="92"/>
      <c r="L519" s="92"/>
      <c r="M519" s="92"/>
      <c r="N519" s="92"/>
      <c r="O519" s="92"/>
      <c r="P519" s="92"/>
      <c r="Q519" s="86"/>
      <c r="R519" s="289"/>
    </row>
    <row r="520" spans="1:18" s="39" customFormat="1" ht="63" customHeight="1" hidden="1">
      <c r="A520" s="90" t="s">
        <v>233</v>
      </c>
      <c r="B520" s="99"/>
      <c r="C520" s="99"/>
      <c r="D520" s="92">
        <f t="shared" si="133"/>
        <v>0</v>
      </c>
      <c r="E520" s="92"/>
      <c r="F520" s="92"/>
      <c r="G520" s="92"/>
      <c r="H520" s="92"/>
      <c r="I520" s="92"/>
      <c r="J520" s="92"/>
      <c r="K520" s="92"/>
      <c r="L520" s="92"/>
      <c r="M520" s="92"/>
      <c r="N520" s="92"/>
      <c r="O520" s="92"/>
      <c r="P520" s="92"/>
      <c r="Q520" s="86"/>
      <c r="R520" s="289"/>
    </row>
    <row r="521" spans="1:18" s="39" customFormat="1" ht="51" customHeight="1" hidden="1">
      <c r="A521" s="90" t="s">
        <v>234</v>
      </c>
      <c r="B521" s="99"/>
      <c r="C521" s="99"/>
      <c r="D521" s="92">
        <f t="shared" si="133"/>
        <v>0</v>
      </c>
      <c r="E521" s="92"/>
      <c r="F521" s="92"/>
      <c r="G521" s="92"/>
      <c r="H521" s="92"/>
      <c r="I521" s="92"/>
      <c r="J521" s="92"/>
      <c r="K521" s="92"/>
      <c r="L521" s="92"/>
      <c r="M521" s="92"/>
      <c r="N521" s="92"/>
      <c r="O521" s="92"/>
      <c r="P521" s="92"/>
      <c r="Q521" s="86"/>
      <c r="R521" s="289"/>
    </row>
    <row r="522" spans="1:18" s="39" customFormat="1" ht="61.5" customHeight="1" hidden="1">
      <c r="A522" s="90" t="s">
        <v>235</v>
      </c>
      <c r="B522" s="99"/>
      <c r="C522" s="99"/>
      <c r="D522" s="92">
        <f t="shared" si="133"/>
        <v>0</v>
      </c>
      <c r="E522" s="92"/>
      <c r="F522" s="92"/>
      <c r="G522" s="92"/>
      <c r="H522" s="92"/>
      <c r="I522" s="92"/>
      <c r="J522" s="92"/>
      <c r="K522" s="92"/>
      <c r="L522" s="92"/>
      <c r="M522" s="92"/>
      <c r="N522" s="92"/>
      <c r="O522" s="92"/>
      <c r="P522" s="92"/>
      <c r="Q522" s="86"/>
      <c r="R522" s="289"/>
    </row>
    <row r="523" spans="1:18" s="39" customFormat="1" ht="55.5" customHeight="1" hidden="1">
      <c r="A523" s="90" t="s">
        <v>236</v>
      </c>
      <c r="B523" s="99"/>
      <c r="C523" s="99"/>
      <c r="D523" s="92">
        <f t="shared" si="133"/>
        <v>0</v>
      </c>
      <c r="E523" s="92"/>
      <c r="F523" s="92"/>
      <c r="G523" s="92"/>
      <c r="H523" s="92"/>
      <c r="I523" s="92"/>
      <c r="J523" s="92"/>
      <c r="K523" s="92"/>
      <c r="L523" s="92"/>
      <c r="M523" s="92"/>
      <c r="N523" s="92"/>
      <c r="O523" s="92"/>
      <c r="P523" s="92"/>
      <c r="Q523" s="86"/>
      <c r="R523" s="289"/>
    </row>
    <row r="524" spans="1:18" s="39" customFormat="1" ht="69.75" customHeight="1" hidden="1">
      <c r="A524" s="90" t="s">
        <v>237</v>
      </c>
      <c r="B524" s="84"/>
      <c r="C524" s="85"/>
      <c r="D524" s="92">
        <f t="shared" si="133"/>
        <v>0</v>
      </c>
      <c r="E524" s="92"/>
      <c r="F524" s="92"/>
      <c r="G524" s="92"/>
      <c r="H524" s="92"/>
      <c r="I524" s="92"/>
      <c r="J524" s="92"/>
      <c r="K524" s="92"/>
      <c r="L524" s="92"/>
      <c r="M524" s="92"/>
      <c r="N524" s="92"/>
      <c r="O524" s="92"/>
      <c r="P524" s="92"/>
      <c r="Q524" s="86"/>
      <c r="R524" s="289"/>
    </row>
    <row r="525" spans="1:18" s="39" customFormat="1" ht="51.75" customHeight="1" hidden="1">
      <c r="A525" s="158" t="s">
        <v>251</v>
      </c>
      <c r="B525" s="84"/>
      <c r="C525" s="85"/>
      <c r="D525" s="92">
        <f t="shared" si="133"/>
        <v>0</v>
      </c>
      <c r="E525" s="92"/>
      <c r="F525" s="92"/>
      <c r="G525" s="92"/>
      <c r="H525" s="92"/>
      <c r="I525" s="92"/>
      <c r="J525" s="92"/>
      <c r="K525" s="92"/>
      <c r="L525" s="92"/>
      <c r="M525" s="92"/>
      <c r="N525" s="92"/>
      <c r="O525" s="92"/>
      <c r="P525" s="92"/>
      <c r="Q525" s="86"/>
      <c r="R525" s="289"/>
    </row>
    <row r="526" spans="1:18" s="42" customFormat="1" ht="47.25" hidden="1">
      <c r="A526" s="260" t="s">
        <v>455</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130</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9"/>
    </row>
    <row r="528" spans="1:18" s="39" customFormat="1" ht="126" hidden="1">
      <c r="A528" s="100" t="s">
        <v>846</v>
      </c>
      <c r="B528" s="91"/>
      <c r="C528" s="91"/>
      <c r="D528" s="88">
        <f t="shared" si="133"/>
        <v>0</v>
      </c>
      <c r="E528" s="88"/>
      <c r="F528" s="101"/>
      <c r="G528" s="170"/>
      <c r="H528" s="102"/>
      <c r="I528" s="102"/>
      <c r="J528" s="102"/>
      <c r="K528" s="203"/>
      <c r="L528" s="203"/>
      <c r="M528" s="101"/>
      <c r="N528" s="101"/>
      <c r="O528" s="101"/>
      <c r="P528" s="103"/>
      <c r="Q528" s="88"/>
      <c r="R528" s="289"/>
    </row>
    <row r="529" spans="1:18" s="39" customFormat="1" ht="126" hidden="1">
      <c r="A529" s="100" t="s">
        <v>436</v>
      </c>
      <c r="B529" s="91"/>
      <c r="C529" s="91"/>
      <c r="D529" s="88">
        <f t="shared" si="133"/>
        <v>0</v>
      </c>
      <c r="E529" s="88"/>
      <c r="F529" s="101"/>
      <c r="G529" s="170"/>
      <c r="H529" s="102"/>
      <c r="I529" s="102"/>
      <c r="J529" s="102"/>
      <c r="K529" s="203"/>
      <c r="L529" s="203"/>
      <c r="M529" s="101"/>
      <c r="N529" s="101"/>
      <c r="O529" s="101"/>
      <c r="P529" s="103"/>
      <c r="Q529" s="88"/>
      <c r="R529" s="289"/>
    </row>
    <row r="530" spans="1:18" s="39" customFormat="1" ht="31.5" hidden="1">
      <c r="A530" s="100" t="s">
        <v>437</v>
      </c>
      <c r="B530" s="91"/>
      <c r="C530" s="91"/>
      <c r="D530" s="88">
        <f t="shared" si="133"/>
        <v>0</v>
      </c>
      <c r="E530" s="88"/>
      <c r="F530" s="101"/>
      <c r="G530" s="170"/>
      <c r="H530" s="102"/>
      <c r="I530" s="102"/>
      <c r="J530" s="102"/>
      <c r="K530" s="101"/>
      <c r="L530" s="101"/>
      <c r="M530" s="101"/>
      <c r="N530" s="101"/>
      <c r="O530" s="101"/>
      <c r="P530" s="103"/>
      <c r="Q530" s="88"/>
      <c r="R530" s="289"/>
    </row>
    <row r="531" spans="1:18" s="39" customFormat="1" ht="47.25" hidden="1">
      <c r="A531" s="100" t="s">
        <v>438</v>
      </c>
      <c r="B531" s="91"/>
      <c r="C531" s="91"/>
      <c r="D531" s="88">
        <f t="shared" si="133"/>
        <v>0</v>
      </c>
      <c r="E531" s="88"/>
      <c r="F531" s="101"/>
      <c r="G531" s="170"/>
      <c r="H531" s="102"/>
      <c r="I531" s="102"/>
      <c r="J531" s="102"/>
      <c r="K531" s="101"/>
      <c r="L531" s="101"/>
      <c r="M531" s="101"/>
      <c r="N531" s="101"/>
      <c r="O531" s="101"/>
      <c r="P531" s="103"/>
      <c r="Q531" s="88"/>
      <c r="R531" s="289"/>
    </row>
    <row r="532" spans="1:18" s="39" customFormat="1" ht="94.5" hidden="1">
      <c r="A532" s="100" t="s">
        <v>326</v>
      </c>
      <c r="B532" s="91"/>
      <c r="C532" s="91"/>
      <c r="D532" s="88">
        <f t="shared" si="133"/>
        <v>0</v>
      </c>
      <c r="E532" s="88"/>
      <c r="F532" s="101"/>
      <c r="G532" s="104"/>
      <c r="H532" s="102"/>
      <c r="I532" s="102"/>
      <c r="J532" s="102"/>
      <c r="K532" s="101"/>
      <c r="L532" s="101"/>
      <c r="M532" s="101"/>
      <c r="N532" s="101"/>
      <c r="O532" s="101"/>
      <c r="P532" s="103"/>
      <c r="Q532" s="88"/>
      <c r="R532" s="289"/>
    </row>
    <row r="533" spans="1:18" s="39" customFormat="1" ht="262.5" customHeight="1" hidden="1">
      <c r="A533" s="198" t="s">
        <v>327</v>
      </c>
      <c r="B533" s="204"/>
      <c r="C533" s="204"/>
      <c r="D533" s="205">
        <f t="shared" si="133"/>
        <v>0</v>
      </c>
      <c r="E533" s="205"/>
      <c r="F533" s="203"/>
      <c r="G533" s="206"/>
      <c r="H533" s="207"/>
      <c r="I533" s="207"/>
      <c r="J533" s="207"/>
      <c r="K533" s="203"/>
      <c r="L533" s="203"/>
      <c r="M533" s="203"/>
      <c r="N533" s="203"/>
      <c r="O533" s="203"/>
      <c r="P533" s="208"/>
      <c r="Q533" s="205"/>
      <c r="R533" s="289"/>
    </row>
    <row r="534" spans="1:18" s="39" customFormat="1" ht="123.75" customHeight="1" hidden="1">
      <c r="A534" s="100" t="s">
        <v>351</v>
      </c>
      <c r="B534" s="91"/>
      <c r="C534" s="91"/>
      <c r="D534" s="88">
        <f t="shared" si="133"/>
        <v>0</v>
      </c>
      <c r="E534" s="88"/>
      <c r="F534" s="101"/>
      <c r="G534" s="104"/>
      <c r="H534" s="105"/>
      <c r="I534" s="105"/>
      <c r="J534" s="105"/>
      <c r="K534" s="101"/>
      <c r="L534" s="101"/>
      <c r="M534" s="101"/>
      <c r="N534" s="101"/>
      <c r="O534" s="101"/>
      <c r="P534" s="103"/>
      <c r="Q534" s="88"/>
      <c r="R534" s="289"/>
    </row>
    <row r="535" spans="1:18" s="39" customFormat="1" ht="150" customHeight="1" hidden="1">
      <c r="A535" s="100" t="s">
        <v>352</v>
      </c>
      <c r="B535" s="91"/>
      <c r="C535" s="91"/>
      <c r="D535" s="88">
        <f t="shared" si="133"/>
        <v>0</v>
      </c>
      <c r="E535" s="88"/>
      <c r="F535" s="101"/>
      <c r="G535" s="104"/>
      <c r="H535" s="105"/>
      <c r="I535" s="105"/>
      <c r="J535" s="105"/>
      <c r="K535" s="101"/>
      <c r="L535" s="101"/>
      <c r="M535" s="101"/>
      <c r="N535" s="101"/>
      <c r="O535" s="101"/>
      <c r="P535" s="103"/>
      <c r="Q535" s="88"/>
      <c r="R535" s="289"/>
    </row>
    <row r="536" spans="1:18" s="39" customFormat="1" ht="118.5" customHeight="1" hidden="1">
      <c r="A536" s="100" t="s">
        <v>353</v>
      </c>
      <c r="B536" s="91"/>
      <c r="C536" s="91"/>
      <c r="D536" s="88">
        <f t="shared" si="133"/>
        <v>0</v>
      </c>
      <c r="E536" s="88"/>
      <c r="F536" s="101"/>
      <c r="G536" s="104"/>
      <c r="H536" s="105"/>
      <c r="I536" s="105"/>
      <c r="J536" s="105"/>
      <c r="K536" s="101"/>
      <c r="L536" s="101"/>
      <c r="M536" s="101"/>
      <c r="N536" s="101"/>
      <c r="O536" s="101"/>
      <c r="P536" s="103"/>
      <c r="Q536" s="88"/>
      <c r="R536" s="289"/>
    </row>
    <row r="537" spans="1:18" s="39" customFormat="1" ht="120" customHeight="1" hidden="1">
      <c r="A537" s="100" t="s">
        <v>354</v>
      </c>
      <c r="B537" s="91"/>
      <c r="C537" s="91"/>
      <c r="D537" s="88">
        <f t="shared" si="133"/>
        <v>0</v>
      </c>
      <c r="E537" s="88"/>
      <c r="F537" s="101"/>
      <c r="G537" s="101"/>
      <c r="H537" s="105"/>
      <c r="I537" s="105"/>
      <c r="J537" s="105"/>
      <c r="K537" s="101"/>
      <c r="L537" s="101"/>
      <c r="M537" s="101"/>
      <c r="N537" s="101"/>
      <c r="O537" s="101"/>
      <c r="P537" s="103"/>
      <c r="Q537" s="88"/>
      <c r="R537" s="289"/>
    </row>
    <row r="538" spans="1:18" s="39" customFormat="1" ht="125.25" customHeight="1" hidden="1">
      <c r="A538" s="100" t="s">
        <v>355</v>
      </c>
      <c r="B538" s="91"/>
      <c r="C538" s="91"/>
      <c r="D538" s="88">
        <f t="shared" si="133"/>
        <v>0</v>
      </c>
      <c r="E538" s="88"/>
      <c r="F538" s="101"/>
      <c r="G538" s="101"/>
      <c r="H538" s="105"/>
      <c r="I538" s="105"/>
      <c r="J538" s="105"/>
      <c r="K538" s="101"/>
      <c r="L538" s="101"/>
      <c r="M538" s="101"/>
      <c r="N538" s="101"/>
      <c r="O538" s="101"/>
      <c r="P538" s="103"/>
      <c r="Q538" s="88"/>
      <c r="R538" s="289"/>
    </row>
    <row r="539" spans="1:18" s="39" customFormat="1" ht="120.75" customHeight="1" hidden="1">
      <c r="A539" s="100" t="s">
        <v>356</v>
      </c>
      <c r="B539" s="91"/>
      <c r="C539" s="91"/>
      <c r="D539" s="88">
        <f t="shared" si="133"/>
        <v>0</v>
      </c>
      <c r="E539" s="88"/>
      <c r="F539" s="101"/>
      <c r="G539" s="101"/>
      <c r="H539" s="105"/>
      <c r="I539" s="105"/>
      <c r="J539" s="105"/>
      <c r="K539" s="101"/>
      <c r="L539" s="101"/>
      <c r="M539" s="101"/>
      <c r="N539" s="101"/>
      <c r="O539" s="101"/>
      <c r="P539" s="103"/>
      <c r="Q539" s="88"/>
      <c r="R539" s="289"/>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9"/>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9"/>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9"/>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9"/>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9"/>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9"/>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9"/>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9"/>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9"/>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9"/>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9"/>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9"/>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9"/>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9"/>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9"/>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9"/>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9"/>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9"/>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9"/>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9"/>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9"/>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9"/>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9"/>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9"/>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9"/>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9"/>
    </row>
    <row r="566" spans="1:18" s="39" customFormat="1" ht="31.5" hidden="1">
      <c r="A566" s="89" t="s">
        <v>109</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9"/>
    </row>
    <row r="567" spans="1:18" s="39" customFormat="1" ht="131.25" customHeight="1" hidden="1">
      <c r="A567" s="308" t="s">
        <v>250</v>
      </c>
      <c r="B567" s="84"/>
      <c r="C567" s="85"/>
      <c r="D567" s="92">
        <f t="shared" si="133"/>
        <v>0</v>
      </c>
      <c r="E567" s="92"/>
      <c r="F567" s="116"/>
      <c r="G567" s="116"/>
      <c r="H567" s="116"/>
      <c r="I567" s="116"/>
      <c r="J567" s="116"/>
      <c r="K567" s="116"/>
      <c r="L567" s="116"/>
      <c r="M567" s="116"/>
      <c r="N567" s="116"/>
      <c r="O567" s="116"/>
      <c r="P567" s="117"/>
      <c r="Q567" s="92"/>
      <c r="R567" s="289"/>
    </row>
    <row r="568" spans="1:18" s="40" customFormat="1" ht="31.5" hidden="1">
      <c r="A568" s="235" t="s">
        <v>807</v>
      </c>
      <c r="B568" s="287">
        <v>6800</v>
      </c>
      <c r="C568" s="287"/>
      <c r="D568" s="262">
        <f t="shared" si="133"/>
        <v>0</v>
      </c>
      <c r="E568" s="288">
        <f aca="true" t="shared" si="140" ref="E568:O569">+E569</f>
        <v>0</v>
      </c>
      <c r="F568" s="288">
        <f t="shared" si="140"/>
        <v>0</v>
      </c>
      <c r="G568" s="288">
        <f t="shared" si="140"/>
        <v>0</v>
      </c>
      <c r="H568" s="288">
        <f t="shared" si="140"/>
        <v>0</v>
      </c>
      <c r="I568" s="288">
        <f t="shared" si="140"/>
        <v>0</v>
      </c>
      <c r="J568" s="288">
        <f t="shared" si="140"/>
        <v>0</v>
      </c>
      <c r="K568" s="288">
        <f t="shared" si="140"/>
        <v>0</v>
      </c>
      <c r="L568" s="288">
        <f t="shared" si="140"/>
        <v>0</v>
      </c>
      <c r="M568" s="288">
        <f t="shared" si="140"/>
        <v>0</v>
      </c>
      <c r="N568" s="288">
        <f t="shared" si="140"/>
        <v>0</v>
      </c>
      <c r="O568" s="288">
        <f t="shared" si="140"/>
        <v>0</v>
      </c>
      <c r="P568" s="288">
        <f>+P569</f>
        <v>0</v>
      </c>
      <c r="Q568" s="288">
        <f>+Q569</f>
        <v>0</v>
      </c>
      <c r="R568" s="297"/>
    </row>
    <row r="569" spans="1:18" s="3" customFormat="1" ht="47.25" hidden="1">
      <c r="A569" s="239" t="s">
        <v>130</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9" t="s">
        <v>808</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805</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4">
        <f>+E573</f>
        <v>0</v>
      </c>
      <c r="F572" s="274">
        <f>+F573+F574</f>
        <v>0</v>
      </c>
      <c r="G572" s="274">
        <f aca="true" t="shared" si="143" ref="G572:Q572">+G573+G574</f>
        <v>0</v>
      </c>
      <c r="H572" s="274">
        <f t="shared" si="143"/>
        <v>0</v>
      </c>
      <c r="I572" s="274">
        <f t="shared" si="143"/>
        <v>0</v>
      </c>
      <c r="J572" s="274">
        <f t="shared" si="143"/>
        <v>0</v>
      </c>
      <c r="K572" s="274">
        <f t="shared" si="143"/>
        <v>0</v>
      </c>
      <c r="L572" s="274">
        <f t="shared" si="143"/>
        <v>0</v>
      </c>
      <c r="M572" s="274">
        <f t="shared" si="143"/>
        <v>0</v>
      </c>
      <c r="N572" s="274">
        <f t="shared" si="143"/>
        <v>0</v>
      </c>
      <c r="O572" s="274">
        <f t="shared" si="143"/>
        <v>0</v>
      </c>
      <c r="P572" s="274">
        <f t="shared" si="143"/>
        <v>0</v>
      </c>
      <c r="Q572" s="274">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362</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130</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254</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252</v>
      </c>
      <c r="B577" s="99"/>
      <c r="C577" s="99"/>
      <c r="D577" s="92">
        <f t="shared" si="133"/>
        <v>0</v>
      </c>
      <c r="E577" s="88"/>
      <c r="F577" s="88"/>
      <c r="G577" s="88"/>
      <c r="H577" s="88"/>
      <c r="I577" s="88"/>
      <c r="J577" s="88"/>
      <c r="K577" s="88"/>
      <c r="L577" s="88"/>
      <c r="M577" s="88"/>
      <c r="N577" s="88"/>
      <c r="O577" s="92"/>
      <c r="P577" s="92"/>
      <c r="Q577" s="92"/>
      <c r="R577" s="271"/>
    </row>
    <row r="578" spans="1:18" s="42" customFormat="1" ht="47.25">
      <c r="A578" s="235" t="s">
        <v>464</v>
      </c>
      <c r="B578" s="261">
        <v>6310</v>
      </c>
      <c r="C578" s="261"/>
      <c r="D578" s="262">
        <f t="shared" si="133"/>
        <v>120000</v>
      </c>
      <c r="E578" s="263"/>
      <c r="F578" s="263">
        <f aca="true" t="shared" si="145" ref="F578:Q578">F579+F581+F582</f>
        <v>0</v>
      </c>
      <c r="G578" s="263">
        <f t="shared" si="145"/>
        <v>0</v>
      </c>
      <c r="H578" s="263">
        <f t="shared" si="145"/>
        <v>120000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109</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91</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c r="A582" s="239" t="s">
        <v>130</v>
      </c>
      <c r="B582" s="265"/>
      <c r="C582" s="265">
        <v>3210</v>
      </c>
      <c r="D582" s="266">
        <f t="shared" si="146"/>
        <v>120000</v>
      </c>
      <c r="E582" s="274"/>
      <c r="F582" s="274">
        <f>+F583+F584</f>
        <v>0</v>
      </c>
      <c r="G582" s="274">
        <f aca="true" t="shared" si="148" ref="G582:Q582">G583+G584+G585+G586+G587+G588+G589+G590+G591</f>
        <v>0</v>
      </c>
      <c r="H582" s="274">
        <f t="shared" si="148"/>
        <v>120000</v>
      </c>
      <c r="I582" s="274">
        <f t="shared" si="148"/>
        <v>0</v>
      </c>
      <c r="J582" s="274">
        <f t="shared" si="148"/>
        <v>0</v>
      </c>
      <c r="K582" s="274">
        <f t="shared" si="148"/>
        <v>0</v>
      </c>
      <c r="L582" s="274">
        <f t="shared" si="148"/>
        <v>0</v>
      </c>
      <c r="M582" s="274">
        <f t="shared" si="148"/>
        <v>0</v>
      </c>
      <c r="N582" s="274">
        <f t="shared" si="148"/>
        <v>0</v>
      </c>
      <c r="O582" s="274">
        <f t="shared" si="148"/>
        <v>0</v>
      </c>
      <c r="P582" s="274">
        <f t="shared" si="148"/>
        <v>0</v>
      </c>
      <c r="Q582" s="274">
        <f t="shared" si="148"/>
        <v>0</v>
      </c>
      <c r="R582" s="271"/>
    </row>
    <row r="583" spans="1:18" s="41" customFormat="1" ht="78.75">
      <c r="A583" s="198" t="s">
        <v>878</v>
      </c>
      <c r="B583" s="122"/>
      <c r="C583" s="122"/>
      <c r="D583" s="123">
        <f t="shared" si="146"/>
        <v>120000</v>
      </c>
      <c r="E583" s="123"/>
      <c r="F583" s="123"/>
      <c r="G583" s="124"/>
      <c r="H583" s="123">
        <v>120000</v>
      </c>
      <c r="I583" s="123"/>
      <c r="J583" s="125"/>
      <c r="K583" s="125"/>
      <c r="L583" s="125"/>
      <c r="M583" s="125"/>
      <c r="N583" s="125"/>
      <c r="O583" s="125"/>
      <c r="P583" s="125"/>
      <c r="Q583" s="125"/>
      <c r="R583" s="298"/>
    </row>
    <row r="584" spans="1:18" s="3" customFormat="1" ht="81.75" customHeight="1" hidden="1">
      <c r="A584" s="4" t="s">
        <v>392</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286</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506</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16</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41</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42</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105</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5" t="s">
        <v>320</v>
      </c>
      <c r="B598" s="130"/>
      <c r="C598" s="130"/>
      <c r="D598" s="88">
        <f>+F598+G598+H598+I598+J598+K598+L598+M598+N598+O598+P598+Q598</f>
        <v>0</v>
      </c>
      <c r="E598" s="123"/>
      <c r="F598" s="131"/>
      <c r="G598" s="113"/>
      <c r="H598" s="132"/>
      <c r="I598" s="132"/>
      <c r="J598" s="113"/>
      <c r="K598" s="131"/>
      <c r="L598" s="133"/>
      <c r="M598" s="131"/>
      <c r="N598" s="131"/>
      <c r="O598" s="131"/>
      <c r="P598" s="131"/>
      <c r="Q598" s="123"/>
      <c r="R598" s="299"/>
    </row>
    <row r="599" spans="1:18" s="1" customFormat="1" ht="78.75" hidden="1">
      <c r="A599" s="275" t="s">
        <v>507</v>
      </c>
      <c r="B599" s="130"/>
      <c r="C599" s="130"/>
      <c r="D599" s="88">
        <f t="shared" si="146"/>
        <v>0</v>
      </c>
      <c r="E599" s="123"/>
      <c r="F599" s="131"/>
      <c r="G599" s="113"/>
      <c r="H599" s="132"/>
      <c r="I599" s="132"/>
      <c r="J599" s="113"/>
      <c r="K599" s="131"/>
      <c r="L599" s="133"/>
      <c r="M599" s="131"/>
      <c r="N599" s="131"/>
      <c r="O599" s="131"/>
      <c r="P599" s="131"/>
      <c r="Q599" s="123"/>
      <c r="R599" s="299"/>
    </row>
    <row r="600" spans="1:18" s="1" customFormat="1" ht="78.75" hidden="1">
      <c r="A600" s="275" t="s">
        <v>845</v>
      </c>
      <c r="B600" s="130"/>
      <c r="C600" s="130"/>
      <c r="D600" s="88">
        <f t="shared" si="146"/>
        <v>0</v>
      </c>
      <c r="E600" s="123"/>
      <c r="F600" s="131"/>
      <c r="G600" s="113"/>
      <c r="H600" s="132"/>
      <c r="I600" s="132"/>
      <c r="J600" s="132"/>
      <c r="K600" s="131"/>
      <c r="L600" s="133"/>
      <c r="M600" s="131"/>
      <c r="N600" s="131"/>
      <c r="O600" s="131"/>
      <c r="P600" s="131"/>
      <c r="Q600" s="123"/>
      <c r="R600" s="299"/>
    </row>
    <row r="601" spans="1:18" s="1" customFormat="1" ht="63" hidden="1">
      <c r="A601" s="275" t="s">
        <v>820</v>
      </c>
      <c r="B601" s="130"/>
      <c r="C601" s="130"/>
      <c r="D601" s="88">
        <f t="shared" si="146"/>
        <v>0</v>
      </c>
      <c r="E601" s="123"/>
      <c r="F601" s="134"/>
      <c r="G601" s="170"/>
      <c r="H601" s="135"/>
      <c r="I601" s="135"/>
      <c r="J601" s="135"/>
      <c r="K601" s="134"/>
      <c r="L601" s="134"/>
      <c r="M601" s="131"/>
      <c r="N601" s="131"/>
      <c r="O601" s="131"/>
      <c r="P601" s="131"/>
      <c r="Q601" s="123"/>
      <c r="R601" s="299"/>
    </row>
    <row r="602" spans="1:18" s="1" customFormat="1" ht="63" hidden="1">
      <c r="A602" s="275" t="s">
        <v>821</v>
      </c>
      <c r="B602" s="130"/>
      <c r="C602" s="130"/>
      <c r="D602" s="88">
        <f t="shared" si="146"/>
        <v>0</v>
      </c>
      <c r="E602" s="123"/>
      <c r="F602" s="134"/>
      <c r="G602" s="170"/>
      <c r="H602" s="136"/>
      <c r="I602" s="136"/>
      <c r="J602" s="136"/>
      <c r="K602" s="134"/>
      <c r="L602" s="134"/>
      <c r="M602" s="131"/>
      <c r="N602" s="131"/>
      <c r="O602" s="131"/>
      <c r="P602" s="131"/>
      <c r="Q602" s="123"/>
      <c r="R602" s="299"/>
    </row>
    <row r="603" spans="1:18" s="1" customFormat="1" ht="78.75" hidden="1">
      <c r="A603" s="275" t="s">
        <v>822</v>
      </c>
      <c r="B603" s="130"/>
      <c r="C603" s="130"/>
      <c r="D603" s="88">
        <f t="shared" si="146"/>
        <v>0</v>
      </c>
      <c r="E603" s="123"/>
      <c r="F603" s="131"/>
      <c r="G603" s="113"/>
      <c r="H603" s="137"/>
      <c r="I603" s="137"/>
      <c r="J603" s="136"/>
      <c r="K603" s="131"/>
      <c r="L603" s="133"/>
      <c r="M603" s="131"/>
      <c r="N603" s="131"/>
      <c r="O603" s="131"/>
      <c r="P603" s="131"/>
      <c r="Q603" s="123"/>
      <c r="R603" s="299"/>
    </row>
    <row r="604" spans="1:18" s="1" customFormat="1" ht="63" hidden="1">
      <c r="A604" s="275" t="s">
        <v>823</v>
      </c>
      <c r="B604" s="130"/>
      <c r="C604" s="130"/>
      <c r="D604" s="88">
        <f t="shared" si="146"/>
        <v>0</v>
      </c>
      <c r="E604" s="123"/>
      <c r="F604" s="131"/>
      <c r="G604" s="113"/>
      <c r="H604" s="137"/>
      <c r="I604" s="137"/>
      <c r="J604" s="136"/>
      <c r="K604" s="131"/>
      <c r="L604" s="133"/>
      <c r="M604" s="131"/>
      <c r="N604" s="131"/>
      <c r="O604" s="131"/>
      <c r="P604" s="131"/>
      <c r="Q604" s="123"/>
      <c r="R604" s="299"/>
    </row>
    <row r="605" spans="1:21" s="1" customFormat="1" ht="63" hidden="1">
      <c r="A605" s="275" t="s">
        <v>824</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5" t="s">
        <v>825</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5" t="s">
        <v>826</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5" t="s">
        <v>827</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5" t="s">
        <v>828</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9"/>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310</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311</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350</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312</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313</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314</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315</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316</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317</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318</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319</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320</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321</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322</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323</v>
      </c>
      <c r="B639" s="204"/>
      <c r="C639" s="204"/>
      <c r="D639" s="205">
        <f t="shared" si="146"/>
        <v>0</v>
      </c>
      <c r="E639" s="205"/>
      <c r="F639" s="205"/>
      <c r="G639" s="310"/>
      <c r="H639" s="205"/>
      <c r="I639" s="205"/>
      <c r="J639" s="205"/>
      <c r="K639" s="205"/>
      <c r="L639" s="205"/>
      <c r="M639" s="205"/>
      <c r="N639" s="205"/>
      <c r="O639" s="205"/>
      <c r="P639" s="205"/>
      <c r="Q639" s="205"/>
      <c r="R639" s="210"/>
      <c r="S639" s="42"/>
      <c r="T639" s="42"/>
      <c r="U639" s="42"/>
    </row>
    <row r="640" spans="1:21" s="1" customFormat="1" ht="79.5" customHeight="1" hidden="1">
      <c r="A640" s="198" t="s">
        <v>324</v>
      </c>
      <c r="B640" s="204"/>
      <c r="C640" s="204"/>
      <c r="D640" s="205">
        <f>+F640+G640+H640+I640+J640+K640+L640+M640+N640+O640+P640+Q640</f>
        <v>0</v>
      </c>
      <c r="E640" s="205"/>
      <c r="F640" s="205"/>
      <c r="G640" s="310"/>
      <c r="H640" s="205"/>
      <c r="I640" s="205"/>
      <c r="J640" s="205"/>
      <c r="K640" s="205"/>
      <c r="L640" s="205"/>
      <c r="M640" s="205"/>
      <c r="N640" s="205"/>
      <c r="O640" s="205"/>
      <c r="P640" s="205"/>
      <c r="Q640" s="205"/>
      <c r="R640" s="210"/>
      <c r="S640" s="42"/>
      <c r="T640" s="42"/>
      <c r="U640" s="42"/>
    </row>
    <row r="641" spans="1:21" s="1" customFormat="1" ht="79.5" customHeight="1" hidden="1">
      <c r="A641" s="198" t="s">
        <v>369</v>
      </c>
      <c r="B641" s="204"/>
      <c r="C641" s="204"/>
      <c r="D641" s="205">
        <f>+F641+G641+H641+I641+J641+K641+L641+M641+N641+O641+P641+Q641</f>
        <v>0</v>
      </c>
      <c r="E641" s="205"/>
      <c r="F641" s="205"/>
      <c r="G641" s="310"/>
      <c r="H641" s="205"/>
      <c r="I641" s="205"/>
      <c r="J641" s="205"/>
      <c r="K641" s="205"/>
      <c r="L641" s="205"/>
      <c r="M641" s="205"/>
      <c r="N641" s="205"/>
      <c r="O641" s="205"/>
      <c r="P641" s="205"/>
      <c r="Q641" s="205"/>
      <c r="R641" s="210"/>
      <c r="S641" s="42"/>
      <c r="T641" s="42"/>
      <c r="U641" s="42"/>
    </row>
    <row r="642" spans="1:21" s="1" customFormat="1" ht="78.75" customHeight="1" hidden="1">
      <c r="A642" s="100" t="s">
        <v>325</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175</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176</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177</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178</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179</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180</v>
      </c>
      <c r="B652" s="91"/>
      <c r="C652" s="91"/>
      <c r="D652" s="92">
        <f t="shared" si="152"/>
        <v>0</v>
      </c>
      <c r="E652" s="88"/>
      <c r="F652" s="88"/>
      <c r="G652" s="311"/>
      <c r="H652" s="88"/>
      <c r="I652" s="88"/>
      <c r="J652" s="88"/>
      <c r="K652" s="88"/>
      <c r="L652" s="88"/>
      <c r="M652" s="88"/>
      <c r="N652" s="88"/>
      <c r="O652" s="88"/>
      <c r="P652" s="88"/>
      <c r="Q652" s="88"/>
      <c r="R652" s="210"/>
      <c r="S652" s="42"/>
      <c r="T652" s="42"/>
      <c r="U652" s="42"/>
    </row>
    <row r="653" spans="1:21" s="1" customFormat="1" ht="78.75" customHeight="1" hidden="1">
      <c r="A653" s="126" t="s">
        <v>181</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182</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183</v>
      </c>
      <c r="B655" s="91"/>
      <c r="C655" s="91"/>
      <c r="D655" s="92">
        <f t="shared" si="152"/>
        <v>0</v>
      </c>
      <c r="E655" s="88"/>
      <c r="F655" s="88"/>
      <c r="G655" s="311"/>
      <c r="H655" s="88"/>
      <c r="I655" s="88"/>
      <c r="J655" s="88"/>
      <c r="K655" s="88"/>
      <c r="L655" s="88"/>
      <c r="M655" s="88"/>
      <c r="N655" s="88"/>
      <c r="O655" s="88"/>
      <c r="P655" s="88"/>
      <c r="Q655" s="88"/>
      <c r="R655" s="210"/>
      <c r="S655" s="42"/>
      <c r="T655" s="42"/>
      <c r="U655" s="42"/>
    </row>
    <row r="656" spans="1:21" s="1" customFormat="1" ht="81" customHeight="1" hidden="1">
      <c r="A656" s="126" t="s">
        <v>184</v>
      </c>
      <c r="B656" s="91"/>
      <c r="C656" s="91"/>
      <c r="D656" s="92">
        <f t="shared" si="152"/>
        <v>0</v>
      </c>
      <c r="E656" s="88"/>
      <c r="F656" s="88"/>
      <c r="G656" s="311"/>
      <c r="H656" s="88"/>
      <c r="I656" s="88"/>
      <c r="J656" s="88"/>
      <c r="K656" s="88"/>
      <c r="L656" s="88"/>
      <c r="M656" s="88"/>
      <c r="N656" s="88"/>
      <c r="O656" s="88"/>
      <c r="P656" s="88"/>
      <c r="Q656" s="88"/>
      <c r="R656" s="210"/>
      <c r="S656" s="42"/>
      <c r="T656" s="42"/>
      <c r="U656" s="42"/>
    </row>
    <row r="657" spans="1:21" s="1" customFormat="1" ht="94.5" customHeight="1" hidden="1">
      <c r="A657" s="126" t="s">
        <v>185</v>
      </c>
      <c r="B657" s="91"/>
      <c r="C657" s="91"/>
      <c r="D657" s="92">
        <f t="shared" si="152"/>
        <v>0</v>
      </c>
      <c r="E657" s="88"/>
      <c r="F657" s="88"/>
      <c r="G657" s="311"/>
      <c r="H657" s="88"/>
      <c r="I657" s="88"/>
      <c r="J657" s="88"/>
      <c r="K657" s="88"/>
      <c r="L657" s="88"/>
      <c r="M657" s="88"/>
      <c r="N657" s="88"/>
      <c r="O657" s="88"/>
      <c r="P657" s="88"/>
      <c r="Q657" s="88"/>
      <c r="R657" s="210"/>
      <c r="S657" s="42"/>
      <c r="T657" s="42"/>
      <c r="U657" s="42"/>
    </row>
    <row r="658" spans="1:21" s="1" customFormat="1" ht="88.5" customHeight="1" hidden="1">
      <c r="A658" s="126" t="s">
        <v>186</v>
      </c>
      <c r="B658" s="91"/>
      <c r="C658" s="91"/>
      <c r="D658" s="92">
        <f t="shared" si="152"/>
        <v>0</v>
      </c>
      <c r="E658" s="88"/>
      <c r="F658" s="88"/>
      <c r="G658" s="311"/>
      <c r="H658" s="88"/>
      <c r="I658" s="88"/>
      <c r="J658" s="88"/>
      <c r="K658" s="88"/>
      <c r="L658" s="88"/>
      <c r="M658" s="88"/>
      <c r="N658" s="88"/>
      <c r="O658" s="88"/>
      <c r="P658" s="88"/>
      <c r="Q658" s="88"/>
      <c r="R658" s="210"/>
      <c r="S658" s="42"/>
      <c r="T658" s="42"/>
      <c r="U658" s="42"/>
    </row>
    <row r="659" spans="1:21" s="1" customFormat="1" ht="96.75" customHeight="1" hidden="1">
      <c r="A659" s="126" t="s">
        <v>187</v>
      </c>
      <c r="B659" s="91"/>
      <c r="C659" s="91"/>
      <c r="D659" s="92">
        <f t="shared" si="152"/>
        <v>0</v>
      </c>
      <c r="E659" s="88"/>
      <c r="F659" s="88"/>
      <c r="G659" s="311"/>
      <c r="H659" s="88"/>
      <c r="I659" s="88"/>
      <c r="J659" s="88"/>
      <c r="K659" s="88"/>
      <c r="L659" s="88"/>
      <c r="M659" s="88"/>
      <c r="N659" s="88"/>
      <c r="O659" s="88"/>
      <c r="P659" s="88"/>
      <c r="Q659" s="88"/>
      <c r="R659" s="210"/>
      <c r="S659" s="42"/>
      <c r="T659" s="42"/>
      <c r="U659" s="42"/>
    </row>
    <row r="660" spans="1:21" s="1" customFormat="1" ht="90" customHeight="1" hidden="1">
      <c r="A660" s="126" t="s">
        <v>188</v>
      </c>
      <c r="B660" s="91"/>
      <c r="C660" s="91"/>
      <c r="D660" s="92">
        <f t="shared" si="152"/>
        <v>0</v>
      </c>
      <c r="E660" s="88"/>
      <c r="F660" s="88"/>
      <c r="G660" s="311"/>
      <c r="H660" s="88"/>
      <c r="I660" s="88"/>
      <c r="J660" s="88"/>
      <c r="K660" s="88"/>
      <c r="L660" s="88"/>
      <c r="M660" s="88"/>
      <c r="N660" s="88"/>
      <c r="O660" s="88"/>
      <c r="P660" s="88"/>
      <c r="Q660" s="88"/>
      <c r="R660" s="210"/>
      <c r="S660" s="42"/>
      <c r="T660" s="42"/>
      <c r="U660" s="42"/>
    </row>
    <row r="661" spans="1:21" s="1" customFormat="1" ht="96" customHeight="1" hidden="1">
      <c r="A661" s="126" t="s">
        <v>189</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190</v>
      </c>
      <c r="B662" s="91"/>
      <c r="C662" s="91"/>
      <c r="D662" s="92">
        <f t="shared" si="152"/>
        <v>0</v>
      </c>
      <c r="E662" s="88"/>
      <c r="F662" s="88"/>
      <c r="G662" s="311"/>
      <c r="H662" s="88"/>
      <c r="I662" s="88"/>
      <c r="J662" s="88"/>
      <c r="K662" s="88"/>
      <c r="L662" s="88"/>
      <c r="M662" s="88"/>
      <c r="N662" s="88"/>
      <c r="O662" s="88"/>
      <c r="P662" s="88"/>
      <c r="Q662" s="88"/>
      <c r="R662" s="210"/>
      <c r="S662" s="42"/>
      <c r="T662" s="42"/>
      <c r="U662" s="42"/>
    </row>
    <row r="663" spans="1:21" s="1" customFormat="1" ht="62.25" customHeight="1" hidden="1">
      <c r="A663" s="126" t="s">
        <v>191</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192</v>
      </c>
      <c r="B664" s="91"/>
      <c r="C664" s="91"/>
      <c r="D664" s="92">
        <f t="shared" si="152"/>
        <v>0</v>
      </c>
      <c r="E664" s="88"/>
      <c r="F664" s="88"/>
      <c r="G664" s="311"/>
      <c r="H664" s="88"/>
      <c r="I664" s="88"/>
      <c r="J664" s="88"/>
      <c r="K664" s="88"/>
      <c r="L664" s="88"/>
      <c r="M664" s="88"/>
      <c r="N664" s="88"/>
      <c r="O664" s="88"/>
      <c r="P664" s="88"/>
      <c r="Q664" s="88"/>
      <c r="R664" s="210"/>
      <c r="S664" s="42"/>
      <c r="T664" s="42"/>
      <c r="U664" s="42"/>
    </row>
    <row r="665" spans="1:21" s="1" customFormat="1" ht="86.25" customHeight="1" hidden="1">
      <c r="A665" s="126" t="s">
        <v>193</v>
      </c>
      <c r="B665" s="91"/>
      <c r="C665" s="91"/>
      <c r="D665" s="92">
        <f t="shared" si="152"/>
        <v>0</v>
      </c>
      <c r="E665" s="88"/>
      <c r="F665" s="88"/>
      <c r="G665" s="311"/>
      <c r="H665" s="88"/>
      <c r="I665" s="88"/>
      <c r="J665" s="88"/>
      <c r="K665" s="88"/>
      <c r="L665" s="88"/>
      <c r="M665" s="88"/>
      <c r="N665" s="88"/>
      <c r="O665" s="88"/>
      <c r="P665" s="88"/>
      <c r="Q665" s="88"/>
      <c r="R665" s="210"/>
      <c r="S665" s="42"/>
      <c r="T665" s="42"/>
      <c r="U665" s="42"/>
    </row>
    <row r="666" spans="1:21" s="1" customFormat="1" ht="96" customHeight="1" hidden="1">
      <c r="A666" s="126" t="s">
        <v>194</v>
      </c>
      <c r="B666" s="91"/>
      <c r="C666" s="91"/>
      <c r="D666" s="92">
        <f t="shared" si="152"/>
        <v>0</v>
      </c>
      <c r="E666" s="88"/>
      <c r="F666" s="88"/>
      <c r="G666" s="311"/>
      <c r="H666" s="88"/>
      <c r="I666" s="88"/>
      <c r="J666" s="88"/>
      <c r="K666" s="88"/>
      <c r="L666" s="88"/>
      <c r="M666" s="88"/>
      <c r="N666" s="88"/>
      <c r="O666" s="88"/>
      <c r="P666" s="88"/>
      <c r="Q666" s="88"/>
      <c r="R666" s="210"/>
      <c r="S666" s="42"/>
      <c r="T666" s="42"/>
      <c r="U666" s="42"/>
    </row>
    <row r="667" spans="1:21" s="1" customFormat="1" ht="85.5" customHeight="1" hidden="1">
      <c r="A667" s="126" t="s">
        <v>195</v>
      </c>
      <c r="B667" s="91"/>
      <c r="C667" s="91"/>
      <c r="D667" s="92">
        <f t="shared" si="152"/>
        <v>0</v>
      </c>
      <c r="E667" s="88"/>
      <c r="F667" s="88"/>
      <c r="G667" s="311"/>
      <c r="H667" s="88"/>
      <c r="I667" s="88"/>
      <c r="J667" s="88"/>
      <c r="K667" s="88"/>
      <c r="L667" s="88"/>
      <c r="M667" s="88"/>
      <c r="N667" s="88"/>
      <c r="O667" s="88"/>
      <c r="P667" s="88"/>
      <c r="Q667" s="88"/>
      <c r="R667" s="210"/>
      <c r="S667" s="42"/>
      <c r="T667" s="42"/>
      <c r="U667" s="42"/>
    </row>
    <row r="668" spans="1:21" s="1" customFormat="1" ht="82.5" customHeight="1" hidden="1">
      <c r="A668" s="126" t="s">
        <v>196</v>
      </c>
      <c r="B668" s="91"/>
      <c r="C668" s="91"/>
      <c r="D668" s="92">
        <f t="shared" si="152"/>
        <v>0</v>
      </c>
      <c r="E668" s="88"/>
      <c r="F668" s="88"/>
      <c r="G668" s="311"/>
      <c r="H668" s="88"/>
      <c r="I668" s="88"/>
      <c r="J668" s="88"/>
      <c r="K668" s="88"/>
      <c r="L668" s="88"/>
      <c r="M668" s="88"/>
      <c r="N668" s="88"/>
      <c r="O668" s="88"/>
      <c r="P668" s="88"/>
      <c r="Q668" s="88"/>
      <c r="R668" s="210"/>
      <c r="S668" s="42"/>
      <c r="T668" s="42"/>
      <c r="U668" s="42"/>
    </row>
    <row r="669" spans="1:21" s="1" customFormat="1" ht="69" customHeight="1" hidden="1">
      <c r="A669" s="126" t="s">
        <v>197</v>
      </c>
      <c r="B669" s="91"/>
      <c r="C669" s="91"/>
      <c r="D669" s="92">
        <f t="shared" si="152"/>
        <v>0</v>
      </c>
      <c r="E669" s="88"/>
      <c r="F669" s="88"/>
      <c r="G669" s="311"/>
      <c r="H669" s="88"/>
      <c r="I669" s="88"/>
      <c r="J669" s="88"/>
      <c r="K669" s="88"/>
      <c r="L669" s="88"/>
      <c r="M669" s="88"/>
      <c r="N669" s="88"/>
      <c r="O669" s="88"/>
      <c r="P669" s="88"/>
      <c r="Q669" s="88"/>
      <c r="R669" s="210"/>
      <c r="S669" s="42"/>
      <c r="T669" s="42"/>
      <c r="U669" s="42"/>
    </row>
    <row r="670" spans="1:21" s="1" customFormat="1" ht="90.75" customHeight="1" hidden="1">
      <c r="A670" s="126" t="s">
        <v>198</v>
      </c>
      <c r="B670" s="91"/>
      <c r="C670" s="91"/>
      <c r="D670" s="92">
        <f t="shared" si="152"/>
        <v>0</v>
      </c>
      <c r="E670" s="88"/>
      <c r="F670" s="88"/>
      <c r="G670" s="311"/>
      <c r="H670" s="88"/>
      <c r="I670" s="88"/>
      <c r="J670" s="88"/>
      <c r="K670" s="88"/>
      <c r="L670" s="88"/>
      <c r="M670" s="88"/>
      <c r="N670" s="88"/>
      <c r="O670" s="88"/>
      <c r="P670" s="88"/>
      <c r="Q670" s="88"/>
      <c r="R670" s="210"/>
      <c r="S670" s="42"/>
      <c r="T670" s="42"/>
      <c r="U670" s="42"/>
    </row>
    <row r="671" spans="1:21" s="1" customFormat="1" ht="79.5" customHeight="1" hidden="1">
      <c r="A671" s="126" t="s">
        <v>199</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200</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201</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202</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203</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204</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205</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206</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207</v>
      </c>
      <c r="B679" s="91"/>
      <c r="C679" s="91"/>
      <c r="D679" s="92">
        <f t="shared" si="152"/>
        <v>0</v>
      </c>
      <c r="E679" s="88"/>
      <c r="F679" s="88"/>
      <c r="G679" s="311"/>
      <c r="H679" s="88"/>
      <c r="I679" s="88"/>
      <c r="J679" s="88"/>
      <c r="K679" s="88"/>
      <c r="L679" s="88"/>
      <c r="M679" s="88"/>
      <c r="N679" s="88"/>
      <c r="O679" s="88"/>
      <c r="P679" s="88"/>
      <c r="Q679" s="88"/>
      <c r="R679" s="210"/>
      <c r="S679" s="42"/>
      <c r="T679" s="42"/>
      <c r="U679" s="42"/>
    </row>
    <row r="680" spans="1:21" s="1" customFormat="1" ht="69.75" customHeight="1" hidden="1">
      <c r="A680" s="126" t="s">
        <v>208</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209</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210</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211</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212</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247</v>
      </c>
      <c r="B685" s="91"/>
      <c r="C685" s="91"/>
      <c r="D685" s="92">
        <f t="shared" si="152"/>
        <v>0</v>
      </c>
      <c r="E685" s="88"/>
      <c r="F685" s="88"/>
      <c r="G685" s="311"/>
      <c r="H685" s="88"/>
      <c r="I685" s="88"/>
      <c r="J685" s="88"/>
      <c r="K685" s="88"/>
      <c r="L685" s="88"/>
      <c r="M685" s="88"/>
      <c r="N685" s="88"/>
      <c r="O685" s="88"/>
      <c r="P685" s="88"/>
      <c r="Q685" s="88"/>
      <c r="R685" s="210"/>
      <c r="S685" s="42"/>
      <c r="T685" s="42"/>
      <c r="U685" s="42"/>
    </row>
    <row r="686" spans="1:21" s="1" customFormat="1" ht="103.5" customHeight="1" hidden="1">
      <c r="A686" s="126" t="s">
        <v>213</v>
      </c>
      <c r="B686" s="91"/>
      <c r="C686" s="91"/>
      <c r="D686" s="92">
        <f t="shared" si="152"/>
        <v>0</v>
      </c>
      <c r="E686" s="88"/>
      <c r="F686" s="88"/>
      <c r="G686" s="311"/>
      <c r="H686" s="88"/>
      <c r="I686" s="88"/>
      <c r="J686" s="88"/>
      <c r="K686" s="88"/>
      <c r="L686" s="88"/>
      <c r="M686" s="88"/>
      <c r="N686" s="88"/>
      <c r="O686" s="88"/>
      <c r="P686" s="88"/>
      <c r="Q686" s="88"/>
      <c r="R686" s="210"/>
      <c r="S686" s="42"/>
      <c r="T686" s="42"/>
      <c r="U686" s="42"/>
    </row>
    <row r="687" spans="1:21" s="1" customFormat="1" ht="100.5" customHeight="1" hidden="1">
      <c r="A687" s="126" t="s">
        <v>214</v>
      </c>
      <c r="B687" s="91"/>
      <c r="C687" s="91"/>
      <c r="D687" s="92">
        <f t="shared" si="152"/>
        <v>0</v>
      </c>
      <c r="E687" s="88"/>
      <c r="F687" s="88"/>
      <c r="G687" s="311"/>
      <c r="H687" s="88"/>
      <c r="I687" s="88"/>
      <c r="J687" s="88"/>
      <c r="K687" s="88"/>
      <c r="L687" s="88"/>
      <c r="M687" s="88"/>
      <c r="N687" s="88"/>
      <c r="O687" s="88"/>
      <c r="P687" s="88"/>
      <c r="Q687" s="88"/>
      <c r="R687" s="210"/>
      <c r="S687" s="42"/>
      <c r="T687" s="42"/>
      <c r="U687" s="42"/>
    </row>
    <row r="688" spans="1:21" s="1" customFormat="1" ht="78.75" customHeight="1" hidden="1">
      <c r="A688" s="126" t="s">
        <v>215</v>
      </c>
      <c r="B688" s="91"/>
      <c r="C688" s="91"/>
      <c r="D688" s="92">
        <f t="shared" si="152"/>
        <v>0</v>
      </c>
      <c r="E688" s="88"/>
      <c r="F688" s="88"/>
      <c r="G688" s="311"/>
      <c r="H688" s="88"/>
      <c r="I688" s="88"/>
      <c r="J688" s="88"/>
      <c r="K688" s="88"/>
      <c r="L688" s="88"/>
      <c r="M688" s="88"/>
      <c r="N688" s="88"/>
      <c r="O688" s="88"/>
      <c r="P688" s="88"/>
      <c r="Q688" s="88"/>
      <c r="R688" s="210"/>
      <c r="S688" s="42"/>
      <c r="T688" s="42"/>
      <c r="U688" s="42"/>
    </row>
    <row r="689" spans="1:21" s="1" customFormat="1" ht="90" customHeight="1" hidden="1">
      <c r="A689" s="126" t="s">
        <v>216</v>
      </c>
      <c r="B689" s="91"/>
      <c r="C689" s="91"/>
      <c r="D689" s="92">
        <f t="shared" si="152"/>
        <v>0</v>
      </c>
      <c r="E689" s="88"/>
      <c r="F689" s="88"/>
      <c r="G689" s="311"/>
      <c r="H689" s="88"/>
      <c r="I689" s="88"/>
      <c r="J689" s="88"/>
      <c r="K689" s="88"/>
      <c r="L689" s="88"/>
      <c r="M689" s="88"/>
      <c r="N689" s="88"/>
      <c r="O689" s="88"/>
      <c r="P689" s="88"/>
      <c r="Q689" s="88"/>
      <c r="R689" s="210"/>
      <c r="S689" s="42"/>
      <c r="T689" s="42"/>
      <c r="U689" s="42"/>
    </row>
    <row r="690" spans="1:21" s="1" customFormat="1" ht="89.25" customHeight="1" hidden="1">
      <c r="A690" s="126" t="s">
        <v>217</v>
      </c>
      <c r="B690" s="91"/>
      <c r="C690" s="91"/>
      <c r="D690" s="92">
        <f t="shared" si="152"/>
        <v>0</v>
      </c>
      <c r="E690" s="88"/>
      <c r="F690" s="88"/>
      <c r="G690" s="311"/>
      <c r="H690" s="88"/>
      <c r="I690" s="88"/>
      <c r="J690" s="88"/>
      <c r="K690" s="88"/>
      <c r="L690" s="88"/>
      <c r="M690" s="88"/>
      <c r="N690" s="88"/>
      <c r="O690" s="88"/>
      <c r="P690" s="88"/>
      <c r="Q690" s="88"/>
      <c r="R690" s="210"/>
      <c r="S690" s="42"/>
      <c r="T690" s="42"/>
      <c r="U690" s="42"/>
    </row>
    <row r="691" spans="1:21" s="1" customFormat="1" ht="96" customHeight="1" hidden="1">
      <c r="A691" s="126" t="s">
        <v>218</v>
      </c>
      <c r="B691" s="91"/>
      <c r="C691" s="91"/>
      <c r="D691" s="92">
        <f t="shared" si="152"/>
        <v>0</v>
      </c>
      <c r="E691" s="88"/>
      <c r="F691" s="88"/>
      <c r="G691" s="311"/>
      <c r="H691" s="88"/>
      <c r="I691" s="88"/>
      <c r="J691" s="88"/>
      <c r="K691" s="88"/>
      <c r="L691" s="88"/>
      <c r="M691" s="88"/>
      <c r="N691" s="88"/>
      <c r="O691" s="88"/>
      <c r="P691" s="88"/>
      <c r="Q691" s="88"/>
      <c r="R691" s="210"/>
      <c r="S691" s="42"/>
      <c r="T691" s="42"/>
      <c r="U691" s="42"/>
    </row>
    <row r="692" spans="1:21" s="1" customFormat="1" ht="85.5" customHeight="1" hidden="1">
      <c r="A692" s="126" t="s">
        <v>219</v>
      </c>
      <c r="B692" s="91"/>
      <c r="C692" s="91"/>
      <c r="D692" s="92">
        <f t="shared" si="152"/>
        <v>0</v>
      </c>
      <c r="E692" s="88"/>
      <c r="F692" s="88"/>
      <c r="G692" s="311"/>
      <c r="H692" s="88"/>
      <c r="I692" s="88"/>
      <c r="J692" s="88"/>
      <c r="K692" s="88"/>
      <c r="L692" s="88"/>
      <c r="M692" s="88"/>
      <c r="N692" s="88"/>
      <c r="O692" s="88"/>
      <c r="P692" s="88"/>
      <c r="Q692" s="88"/>
      <c r="R692" s="210"/>
      <c r="S692" s="42"/>
      <c r="T692" s="42"/>
      <c r="U692" s="42"/>
    </row>
    <row r="693" spans="1:21" s="1" customFormat="1" ht="62.25" customHeight="1" hidden="1">
      <c r="A693" s="126" t="s">
        <v>220</v>
      </c>
      <c r="B693" s="91"/>
      <c r="C693" s="91"/>
      <c r="D693" s="92">
        <f t="shared" si="152"/>
        <v>0</v>
      </c>
      <c r="E693" s="88"/>
      <c r="F693" s="88"/>
      <c r="G693" s="311"/>
      <c r="H693" s="88"/>
      <c r="I693" s="88"/>
      <c r="J693" s="88"/>
      <c r="K693" s="88"/>
      <c r="L693" s="88"/>
      <c r="M693" s="88"/>
      <c r="N693" s="88"/>
      <c r="O693" s="88"/>
      <c r="P693" s="88"/>
      <c r="Q693" s="88"/>
      <c r="R693" s="210"/>
      <c r="S693" s="42"/>
      <c r="T693" s="42"/>
      <c r="U693" s="42"/>
    </row>
    <row r="694" spans="1:21" s="1" customFormat="1" ht="60.75" customHeight="1" hidden="1">
      <c r="A694" s="126" t="s">
        <v>221</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222</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223</v>
      </c>
      <c r="B696" s="91"/>
      <c r="C696" s="91"/>
      <c r="D696" s="92">
        <f t="shared" si="152"/>
        <v>0</v>
      </c>
      <c r="E696" s="88"/>
      <c r="F696" s="88"/>
      <c r="G696" s="311"/>
      <c r="H696" s="88"/>
      <c r="I696" s="88"/>
      <c r="J696" s="88"/>
      <c r="K696" s="88"/>
      <c r="L696" s="88"/>
      <c r="M696" s="88"/>
      <c r="N696" s="88"/>
      <c r="O696" s="88"/>
      <c r="P696" s="88"/>
      <c r="Q696" s="88"/>
      <c r="R696" s="210"/>
      <c r="S696" s="42"/>
      <c r="T696" s="42"/>
      <c r="U696" s="42"/>
    </row>
    <row r="697" spans="1:21" s="1" customFormat="1" ht="78.75" customHeight="1" hidden="1">
      <c r="A697" s="126" t="s">
        <v>224</v>
      </c>
      <c r="B697" s="91"/>
      <c r="C697" s="91"/>
      <c r="D697" s="92">
        <f t="shared" si="152"/>
        <v>0</v>
      </c>
      <c r="E697" s="88"/>
      <c r="F697" s="88"/>
      <c r="G697" s="311"/>
      <c r="H697" s="88"/>
      <c r="I697" s="88"/>
      <c r="J697" s="88"/>
      <c r="K697" s="88"/>
      <c r="L697" s="88"/>
      <c r="M697" s="88"/>
      <c r="N697" s="88"/>
      <c r="O697" s="88"/>
      <c r="P697" s="88"/>
      <c r="Q697" s="88"/>
      <c r="R697" s="210"/>
      <c r="S697" s="42"/>
      <c r="T697" s="42"/>
      <c r="U697" s="42"/>
    </row>
    <row r="698" spans="1:21" s="1" customFormat="1" ht="93" customHeight="1" hidden="1">
      <c r="A698" s="126" t="s">
        <v>225</v>
      </c>
      <c r="B698" s="91"/>
      <c r="C698" s="91"/>
      <c r="D698" s="92">
        <f t="shared" si="152"/>
        <v>0</v>
      </c>
      <c r="E698" s="88"/>
      <c r="F698" s="88"/>
      <c r="G698" s="311"/>
      <c r="H698" s="88"/>
      <c r="I698" s="88"/>
      <c r="J698" s="88"/>
      <c r="K698" s="88"/>
      <c r="L698" s="88"/>
      <c r="M698" s="88"/>
      <c r="N698" s="88"/>
      <c r="O698" s="88"/>
      <c r="P698" s="88"/>
      <c r="Q698" s="88"/>
      <c r="R698" s="210"/>
      <c r="S698" s="42"/>
      <c r="T698" s="42"/>
      <c r="U698" s="42"/>
    </row>
    <row r="699" spans="1:21" s="1" customFormat="1" ht="76.5" customHeight="1" hidden="1">
      <c r="A699" s="126" t="s">
        <v>226</v>
      </c>
      <c r="B699" s="91"/>
      <c r="C699" s="91"/>
      <c r="D699" s="92">
        <f t="shared" si="152"/>
        <v>0</v>
      </c>
      <c r="E699" s="88"/>
      <c r="F699" s="88"/>
      <c r="G699" s="311"/>
      <c r="H699" s="88"/>
      <c r="I699" s="88"/>
      <c r="J699" s="88"/>
      <c r="K699" s="88"/>
      <c r="L699" s="88"/>
      <c r="M699" s="88"/>
      <c r="N699" s="88"/>
      <c r="O699" s="88"/>
      <c r="P699" s="88"/>
      <c r="Q699" s="88"/>
      <c r="R699" s="210"/>
      <c r="S699" s="42"/>
      <c r="T699" s="42"/>
      <c r="U699" s="42"/>
    </row>
    <row r="700" spans="1:21" s="1" customFormat="1" ht="82.5" customHeight="1" hidden="1">
      <c r="A700" s="126" t="s">
        <v>227</v>
      </c>
      <c r="B700" s="91"/>
      <c r="C700" s="91"/>
      <c r="D700" s="92">
        <f t="shared" si="152"/>
        <v>0</v>
      </c>
      <c r="E700" s="88"/>
      <c r="F700" s="88"/>
      <c r="G700" s="311"/>
      <c r="H700" s="88"/>
      <c r="I700" s="88"/>
      <c r="J700" s="88"/>
      <c r="K700" s="88"/>
      <c r="L700" s="88"/>
      <c r="M700" s="88"/>
      <c r="N700" s="88"/>
      <c r="O700" s="88"/>
      <c r="P700" s="88"/>
      <c r="Q700" s="88"/>
      <c r="R700" s="210"/>
      <c r="S700" s="42"/>
      <c r="T700" s="42"/>
      <c r="U700" s="42"/>
    </row>
    <row r="701" spans="1:21" s="1" customFormat="1" ht="77.25" customHeight="1" hidden="1">
      <c r="A701" s="126" t="s">
        <v>228</v>
      </c>
      <c r="B701" s="91"/>
      <c r="C701" s="91"/>
      <c r="D701" s="92">
        <f t="shared" si="152"/>
        <v>0</v>
      </c>
      <c r="E701" s="88"/>
      <c r="F701" s="88"/>
      <c r="G701" s="311"/>
      <c r="H701" s="88"/>
      <c r="I701" s="88"/>
      <c r="J701" s="88"/>
      <c r="K701" s="88"/>
      <c r="L701" s="88"/>
      <c r="M701" s="88"/>
      <c r="N701" s="88"/>
      <c r="O701" s="88"/>
      <c r="P701" s="88"/>
      <c r="Q701" s="88"/>
      <c r="R701" s="210"/>
      <c r="S701" s="42"/>
      <c r="T701" s="42"/>
      <c r="U701" s="42"/>
    </row>
    <row r="702" spans="1:21" s="1" customFormat="1" ht="82.5" customHeight="1" hidden="1">
      <c r="A702" s="126" t="s">
        <v>229</v>
      </c>
      <c r="B702" s="91"/>
      <c r="C702" s="91"/>
      <c r="D702" s="92">
        <f t="shared" si="152"/>
        <v>0</v>
      </c>
      <c r="E702" s="88"/>
      <c r="F702" s="88"/>
      <c r="G702" s="311"/>
      <c r="H702" s="88"/>
      <c r="I702" s="88"/>
      <c r="J702" s="88"/>
      <c r="K702" s="88"/>
      <c r="L702" s="88"/>
      <c r="M702" s="88"/>
      <c r="N702" s="88"/>
      <c r="O702" s="88"/>
      <c r="P702" s="88"/>
      <c r="Q702" s="88"/>
      <c r="R702" s="210"/>
      <c r="S702" s="42"/>
      <c r="T702" s="42"/>
      <c r="U702" s="42"/>
    </row>
    <row r="703" spans="1:21" s="1" customFormat="1" ht="94.5" customHeight="1" hidden="1">
      <c r="A703" s="312" t="s">
        <v>246</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2" t="s">
        <v>198</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260</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261</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262</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263</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264</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2" t="s">
        <v>265</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2" t="s">
        <v>283</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2"/>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2"/>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2"/>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2"/>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2"/>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2"/>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2"/>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278</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130</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279</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280</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281</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6">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376</v>
      </c>
      <c r="B728" s="212"/>
      <c r="C728" s="212"/>
      <c r="D728" s="222">
        <f>F728+G728+H728+I728+J728+K728+L728+M728+N728+O728+P728+Q728</f>
        <v>0</v>
      </c>
      <c r="E728" s="214"/>
      <c r="F728" s="214"/>
      <c r="G728" s="313"/>
      <c r="H728" s="214"/>
      <c r="I728" s="214"/>
      <c r="J728" s="214"/>
      <c r="K728" s="214"/>
      <c r="L728" s="214"/>
      <c r="M728" s="221"/>
      <c r="N728" s="214"/>
      <c r="O728" s="214"/>
      <c r="P728" s="214"/>
      <c r="Q728" s="214"/>
      <c r="R728" s="298"/>
    </row>
    <row r="729" spans="1:18" s="3" customFormat="1" ht="79.5" customHeight="1" hidden="1">
      <c r="A729" s="211" t="s">
        <v>393</v>
      </c>
      <c r="B729" s="209"/>
      <c r="C729" s="209"/>
      <c r="D729" s="213">
        <f t="shared" si="153"/>
        <v>0</v>
      </c>
      <c r="E729" s="205"/>
      <c r="F729" s="205"/>
      <c r="G729" s="313"/>
      <c r="H729" s="205"/>
      <c r="I729" s="205"/>
      <c r="J729" s="205"/>
      <c r="K729" s="205"/>
      <c r="L729" s="205"/>
      <c r="M729" s="205"/>
      <c r="N729" s="205"/>
      <c r="O729" s="205"/>
      <c r="P729" s="205"/>
      <c r="Q729" s="205"/>
      <c r="R729" s="271"/>
    </row>
    <row r="730" spans="1:18" s="3" customFormat="1" ht="79.5" customHeight="1" hidden="1">
      <c r="A730" s="211" t="s">
        <v>230</v>
      </c>
      <c r="B730" s="209"/>
      <c r="C730" s="209"/>
      <c r="D730" s="213">
        <f t="shared" si="153"/>
        <v>0</v>
      </c>
      <c r="E730" s="205"/>
      <c r="F730" s="205"/>
      <c r="G730" s="313"/>
      <c r="H730" s="205"/>
      <c r="I730" s="205"/>
      <c r="J730" s="205"/>
      <c r="K730" s="205"/>
      <c r="L730" s="205"/>
      <c r="M730" s="205"/>
      <c r="N730" s="205"/>
      <c r="O730" s="205"/>
      <c r="P730" s="205"/>
      <c r="Q730" s="205"/>
      <c r="R730" s="271"/>
    </row>
    <row r="731" spans="1:18" s="3" customFormat="1" ht="74.25" customHeight="1" hidden="1">
      <c r="A731" s="211" t="s">
        <v>231</v>
      </c>
      <c r="B731" s="209"/>
      <c r="C731" s="209"/>
      <c r="D731" s="213">
        <f t="shared" si="153"/>
        <v>0</v>
      </c>
      <c r="E731" s="215"/>
      <c r="F731" s="215"/>
      <c r="G731" s="313"/>
      <c r="H731" s="215"/>
      <c r="I731" s="215"/>
      <c r="J731" s="215"/>
      <c r="K731" s="215"/>
      <c r="L731" s="215"/>
      <c r="M731" s="215"/>
      <c r="N731" s="215"/>
      <c r="O731" s="215"/>
      <c r="P731" s="215"/>
      <c r="Q731" s="215"/>
      <c r="R731" s="271"/>
    </row>
    <row r="732" spans="1:18" s="3" customFormat="1" ht="53.25" customHeight="1" hidden="1">
      <c r="A732" s="239" t="s">
        <v>108</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399</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407</v>
      </c>
      <c r="B734" s="99"/>
      <c r="C734" s="99"/>
      <c r="D734" s="147">
        <f t="shared" si="158"/>
        <v>0</v>
      </c>
      <c r="E734" s="92"/>
      <c r="F734" s="92"/>
      <c r="G734" s="314"/>
      <c r="H734" s="92"/>
      <c r="I734" s="92"/>
      <c r="J734" s="92"/>
      <c r="K734" s="92"/>
      <c r="L734" s="92"/>
      <c r="M734" s="224"/>
      <c r="N734" s="92"/>
      <c r="O734" s="92"/>
      <c r="P734" s="92"/>
      <c r="Q734" s="92"/>
      <c r="R734" s="271"/>
    </row>
    <row r="735" spans="1:18" s="3" customFormat="1" ht="236.25" hidden="1">
      <c r="A735" s="198" t="s">
        <v>408</v>
      </c>
      <c r="B735" s="99"/>
      <c r="C735" s="99"/>
      <c r="D735" s="147">
        <f t="shared" si="158"/>
        <v>0</v>
      </c>
      <c r="E735" s="92"/>
      <c r="F735" s="92"/>
      <c r="G735" s="314"/>
      <c r="H735" s="92"/>
      <c r="I735" s="92"/>
      <c r="J735" s="92"/>
      <c r="K735" s="92"/>
      <c r="L735" s="92"/>
      <c r="M735" s="224"/>
      <c r="N735" s="92"/>
      <c r="O735" s="92"/>
      <c r="P735" s="92"/>
      <c r="Q735" s="92"/>
      <c r="R735" s="271"/>
    </row>
    <row r="736" spans="1:18" s="3" customFormat="1" ht="189" hidden="1">
      <c r="A736" s="198" t="s">
        <v>399</v>
      </c>
      <c r="B736" s="99"/>
      <c r="C736" s="99"/>
      <c r="D736" s="147">
        <f t="shared" si="158"/>
        <v>0</v>
      </c>
      <c r="E736" s="92"/>
      <c r="F736" s="92"/>
      <c r="G736" s="314"/>
      <c r="H736" s="92"/>
      <c r="I736" s="92"/>
      <c r="J736" s="92"/>
      <c r="K736" s="92"/>
      <c r="L736" s="92"/>
      <c r="M736" s="224"/>
      <c r="N736" s="92"/>
      <c r="O736" s="92"/>
      <c r="P736" s="92"/>
      <c r="Q736" s="92"/>
      <c r="R736" s="271"/>
    </row>
    <row r="737" spans="1:18" s="3" customFormat="1" ht="256.5" customHeight="1" hidden="1">
      <c r="A737" s="152" t="s">
        <v>400</v>
      </c>
      <c r="B737" s="99"/>
      <c r="C737" s="99"/>
      <c r="D737" s="223">
        <f t="shared" si="158"/>
        <v>0</v>
      </c>
      <c r="E737" s="92"/>
      <c r="F737" s="92"/>
      <c r="G737" s="314"/>
      <c r="H737" s="92"/>
      <c r="I737" s="92"/>
      <c r="J737" s="92"/>
      <c r="K737" s="92"/>
      <c r="L737" s="92"/>
      <c r="M737" s="224"/>
      <c r="N737" s="92"/>
      <c r="O737" s="92"/>
      <c r="P737" s="92"/>
      <c r="Q737" s="92"/>
      <c r="R737" s="271"/>
    </row>
    <row r="738" spans="1:18" s="3" customFormat="1" ht="183.75" customHeight="1" hidden="1">
      <c r="A738" s="152" t="s">
        <v>401</v>
      </c>
      <c r="B738" s="99"/>
      <c r="C738" s="99"/>
      <c r="D738" s="223">
        <f t="shared" si="158"/>
        <v>0</v>
      </c>
      <c r="E738" s="92"/>
      <c r="F738" s="92"/>
      <c r="G738" s="314"/>
      <c r="H738" s="92"/>
      <c r="I738" s="92"/>
      <c r="J738" s="92"/>
      <c r="K738" s="92"/>
      <c r="L738" s="92"/>
      <c r="M738" s="224"/>
      <c r="N738" s="92"/>
      <c r="O738" s="92"/>
      <c r="P738" s="92"/>
      <c r="Q738" s="92"/>
      <c r="R738" s="271"/>
    </row>
    <row r="739" spans="1:18" s="3" customFormat="1" ht="204.75" hidden="1">
      <c r="A739" s="152" t="s">
        <v>402</v>
      </c>
      <c r="B739" s="99"/>
      <c r="C739" s="99"/>
      <c r="D739" s="223">
        <f t="shared" si="158"/>
        <v>0</v>
      </c>
      <c r="E739" s="92"/>
      <c r="F739" s="92"/>
      <c r="G739" s="314"/>
      <c r="H739" s="92"/>
      <c r="I739" s="92"/>
      <c r="J739" s="92"/>
      <c r="K739" s="92"/>
      <c r="L739" s="92"/>
      <c r="M739" s="224"/>
      <c r="N739" s="92"/>
      <c r="O739" s="92"/>
      <c r="P739" s="92"/>
      <c r="Q739" s="92"/>
      <c r="R739" s="271"/>
    </row>
    <row r="740" spans="1:18" s="3" customFormat="1" ht="59.25" customHeight="1" hidden="1">
      <c r="A740" s="90" t="s">
        <v>465</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108</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421</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5" t="s">
        <v>422</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5" t="s">
        <v>423</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5" t="s">
        <v>424</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6"/>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6"/>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476</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108</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477</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478</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479</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480</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481</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482</v>
      </c>
      <c r="B757" s="130"/>
      <c r="C757" s="130"/>
      <c r="D757" s="92">
        <f t="shared" si="164"/>
        <v>0</v>
      </c>
      <c r="E757" s="123"/>
      <c r="F757" s="123"/>
      <c r="G757" s="153"/>
      <c r="H757" s="123"/>
      <c r="I757" s="123"/>
      <c r="J757" s="123"/>
      <c r="K757" s="123"/>
      <c r="L757" s="123"/>
      <c r="M757" s="123"/>
      <c r="N757" s="123"/>
      <c r="O757" s="123"/>
      <c r="P757" s="123"/>
      <c r="Q757" s="123"/>
      <c r="R757" s="299"/>
    </row>
    <row r="758" spans="1:18" s="42" customFormat="1" ht="78.75" hidden="1">
      <c r="A758" s="260" t="s">
        <v>804</v>
      </c>
      <c r="B758" s="261">
        <v>6052</v>
      </c>
      <c r="C758" s="261"/>
      <c r="D758" s="262">
        <f>+D759+D761+D769</f>
        <v>0</v>
      </c>
      <c r="E758" s="262">
        <f aca="true" t="shared" si="165" ref="E758:Q758">+E759+E761+E769</f>
        <v>0</v>
      </c>
      <c r="F758" s="262">
        <f>+F759+F761+F769</f>
        <v>0</v>
      </c>
      <c r="G758" s="262">
        <f t="shared" si="165"/>
        <v>0</v>
      </c>
      <c r="H758" s="262">
        <f t="shared" si="165"/>
        <v>0</v>
      </c>
      <c r="I758" s="262">
        <f t="shared" si="165"/>
        <v>0</v>
      </c>
      <c r="J758" s="262">
        <f t="shared" si="165"/>
        <v>0</v>
      </c>
      <c r="K758" s="262">
        <f t="shared" si="165"/>
        <v>0</v>
      </c>
      <c r="L758" s="262">
        <f t="shared" si="165"/>
        <v>0</v>
      </c>
      <c r="M758" s="262">
        <f t="shared" si="165"/>
        <v>0</v>
      </c>
      <c r="N758" s="262">
        <f t="shared" si="165"/>
        <v>0</v>
      </c>
      <c r="O758" s="262">
        <f t="shared" si="165"/>
        <v>0</v>
      </c>
      <c r="P758" s="262">
        <f t="shared" si="165"/>
        <v>0</v>
      </c>
      <c r="Q758" s="262">
        <f t="shared" si="165"/>
        <v>0</v>
      </c>
      <c r="R758" s="210"/>
    </row>
    <row r="759" spans="1:18" s="42" customFormat="1" ht="34.5" customHeight="1" hidden="1">
      <c r="A759" s="89" t="s">
        <v>8</v>
      </c>
      <c r="B759" s="128"/>
      <c r="C759" s="128">
        <v>3142</v>
      </c>
      <c r="D759" s="92">
        <f>+D760</f>
        <v>0</v>
      </c>
      <c r="E759" s="92">
        <f aca="true" t="shared" si="166" ref="E759:Q759">+E760</f>
        <v>0</v>
      </c>
      <c r="F759" s="92">
        <f t="shared" si="166"/>
        <v>0</v>
      </c>
      <c r="G759" s="92">
        <f t="shared" si="166"/>
        <v>0</v>
      </c>
      <c r="H759" s="92">
        <f t="shared" si="166"/>
        <v>0</v>
      </c>
      <c r="I759" s="92">
        <f t="shared" si="166"/>
        <v>0</v>
      </c>
      <c r="J759" s="92">
        <f t="shared" si="166"/>
        <v>0</v>
      </c>
      <c r="K759" s="92">
        <f t="shared" si="166"/>
        <v>0</v>
      </c>
      <c r="L759" s="92">
        <f t="shared" si="166"/>
        <v>0</v>
      </c>
      <c r="M759" s="92">
        <f t="shared" si="166"/>
        <v>0</v>
      </c>
      <c r="N759" s="92">
        <f t="shared" si="166"/>
        <v>0</v>
      </c>
      <c r="O759" s="92">
        <f t="shared" si="166"/>
        <v>0</v>
      </c>
      <c r="P759" s="92">
        <f t="shared" si="166"/>
        <v>0</v>
      </c>
      <c r="Q759" s="92">
        <f t="shared" si="166"/>
        <v>0</v>
      </c>
      <c r="R759" s="210"/>
    </row>
    <row r="760" spans="1:18" s="42" customFormat="1" ht="124.5" customHeight="1" hidden="1">
      <c r="A760" s="8" t="s">
        <v>248</v>
      </c>
      <c r="B760" s="91"/>
      <c r="C760" s="91"/>
      <c r="D760" s="92">
        <f>+F760+G760+H760+I760+J760+K760+L760+M760+N760+O760+P760+Q760</f>
        <v>0</v>
      </c>
      <c r="E760" s="92"/>
      <c r="F760" s="92"/>
      <c r="G760" s="92"/>
      <c r="H760" s="92"/>
      <c r="I760" s="92"/>
      <c r="J760" s="92"/>
      <c r="K760" s="92"/>
      <c r="L760" s="92"/>
      <c r="M760" s="92"/>
      <c r="N760" s="92"/>
      <c r="O760" s="92"/>
      <c r="P760" s="92"/>
      <c r="Q760" s="92"/>
      <c r="R760" s="210"/>
    </row>
    <row r="761" spans="1:18" s="3" customFormat="1" ht="31.5" hidden="1">
      <c r="A761" s="216" t="s">
        <v>109</v>
      </c>
      <c r="B761" s="99"/>
      <c r="C761" s="99">
        <v>3132</v>
      </c>
      <c r="D761" s="92">
        <f>D766+D768+D767+D765+D764+D763+D762</f>
        <v>0</v>
      </c>
      <c r="E761" s="92">
        <f>E766+E768+E767+E765+E764+E763+E762</f>
        <v>0</v>
      </c>
      <c r="F761" s="92">
        <f>F766+F768+F767+F765+F764+F763+F762</f>
        <v>0</v>
      </c>
      <c r="G761" s="92">
        <f aca="true" t="shared" si="167" ref="G761:Q761">G766+G768+G767+G765+G764+G763+G762</f>
        <v>0</v>
      </c>
      <c r="H761" s="92">
        <f t="shared" si="167"/>
        <v>0</v>
      </c>
      <c r="I761" s="92">
        <f t="shared" si="167"/>
        <v>0</v>
      </c>
      <c r="J761" s="92">
        <f t="shared" si="167"/>
        <v>0</v>
      </c>
      <c r="K761" s="92">
        <f t="shared" si="167"/>
        <v>0</v>
      </c>
      <c r="L761" s="92">
        <f t="shared" si="167"/>
        <v>0</v>
      </c>
      <c r="M761" s="92">
        <f t="shared" si="167"/>
        <v>0</v>
      </c>
      <c r="N761" s="92">
        <f t="shared" si="167"/>
        <v>0</v>
      </c>
      <c r="O761" s="92">
        <f t="shared" si="167"/>
        <v>0</v>
      </c>
      <c r="P761" s="92">
        <f t="shared" si="167"/>
        <v>0</v>
      </c>
      <c r="Q761" s="92">
        <f t="shared" si="167"/>
        <v>0</v>
      </c>
      <c r="R761" s="271"/>
    </row>
    <row r="762" spans="1:18" s="41" customFormat="1" ht="113.25" customHeight="1" hidden="1">
      <c r="A762" s="234" t="s">
        <v>802</v>
      </c>
      <c r="B762" s="122"/>
      <c r="C762" s="122"/>
      <c r="D762" s="123">
        <f aca="true" t="shared" si="168" ref="D762:D770">+F762+G762+H762+I762+J762+K762+L762+M762+N762+O762+P762+Q762</f>
        <v>0</v>
      </c>
      <c r="E762" s="125"/>
      <c r="F762" s="125"/>
      <c r="G762" s="125"/>
      <c r="H762" s="125"/>
      <c r="I762" s="125"/>
      <c r="J762" s="125"/>
      <c r="K762" s="125"/>
      <c r="L762" s="123"/>
      <c r="M762" s="125"/>
      <c r="N762" s="125"/>
      <c r="O762" s="125"/>
      <c r="P762" s="125"/>
      <c r="Q762" s="125"/>
      <c r="R762" s="298"/>
    </row>
    <row r="763" spans="1:18" s="41" customFormat="1" ht="94.5" hidden="1">
      <c r="A763" s="234" t="s">
        <v>803</v>
      </c>
      <c r="B763" s="122"/>
      <c r="C763" s="122"/>
      <c r="D763" s="125">
        <f t="shared" si="168"/>
        <v>0</v>
      </c>
      <c r="E763" s="125"/>
      <c r="F763" s="125"/>
      <c r="G763" s="125"/>
      <c r="H763" s="125"/>
      <c r="I763" s="125"/>
      <c r="J763" s="125"/>
      <c r="K763" s="125"/>
      <c r="L763" s="125"/>
      <c r="M763" s="125"/>
      <c r="N763" s="125"/>
      <c r="O763" s="125"/>
      <c r="P763" s="125"/>
      <c r="Q763" s="125"/>
      <c r="R763" s="298"/>
    </row>
    <row r="764" spans="1:18" s="3" customFormat="1" ht="81" customHeight="1" hidden="1">
      <c r="A764" s="158"/>
      <c r="B764" s="99"/>
      <c r="C764" s="99"/>
      <c r="D764" s="92">
        <f t="shared" si="168"/>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8"/>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8"/>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8"/>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8"/>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8"/>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253</v>
      </c>
      <c r="B770" s="91"/>
      <c r="C770" s="91"/>
      <c r="D770" s="92">
        <f t="shared" si="168"/>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116</v>
      </c>
      <c r="B771" s="261">
        <v>6060</v>
      </c>
      <c r="C771" s="261"/>
      <c r="D771" s="263">
        <f>D772+D774+D793</f>
        <v>393612</v>
      </c>
      <c r="E771" s="263">
        <f>E772+E774+E793</f>
        <v>0</v>
      </c>
      <c r="F771" s="263">
        <f>F772+F774+F793</f>
        <v>0</v>
      </c>
      <c r="G771" s="263">
        <f>G772+G774+G793</f>
        <v>0</v>
      </c>
      <c r="H771" s="263">
        <f aca="true" t="shared" si="170" ref="H771:Q771">H772+H774+H793</f>
        <v>393612</v>
      </c>
      <c r="I771" s="263">
        <f t="shared" si="170"/>
        <v>0</v>
      </c>
      <c r="J771" s="263">
        <f t="shared" si="170"/>
        <v>0</v>
      </c>
      <c r="K771" s="263">
        <f t="shared" si="170"/>
        <v>0</v>
      </c>
      <c r="L771" s="263">
        <f t="shared" si="170"/>
        <v>0</v>
      </c>
      <c r="M771" s="273">
        <f t="shared" si="170"/>
        <v>0</v>
      </c>
      <c r="N771" s="263">
        <f t="shared" si="170"/>
        <v>0</v>
      </c>
      <c r="O771" s="263">
        <f t="shared" si="170"/>
        <v>0</v>
      </c>
      <c r="P771" s="263">
        <f t="shared" si="170"/>
        <v>0</v>
      </c>
      <c r="Q771" s="263">
        <f t="shared" si="170"/>
        <v>0</v>
      </c>
      <c r="R771" s="210"/>
    </row>
    <row r="772" spans="1:21" s="41" customFormat="1" ht="47.25" customHeight="1" hidden="1">
      <c r="A772" s="89" t="s">
        <v>119</v>
      </c>
      <c r="B772" s="99"/>
      <c r="C772" s="99">
        <v>3110</v>
      </c>
      <c r="D772" s="92">
        <f>D773</f>
        <v>0</v>
      </c>
      <c r="E772" s="92"/>
      <c r="F772" s="92">
        <f aca="true" t="shared" si="171" ref="F772:Q772">F773</f>
        <v>0</v>
      </c>
      <c r="G772" s="92">
        <f t="shared" si="171"/>
        <v>0</v>
      </c>
      <c r="H772" s="92">
        <f t="shared" si="171"/>
        <v>0</v>
      </c>
      <c r="I772" s="92">
        <f t="shared" si="171"/>
        <v>0</v>
      </c>
      <c r="J772" s="92">
        <f t="shared" si="171"/>
        <v>0</v>
      </c>
      <c r="K772" s="92">
        <f t="shared" si="171"/>
        <v>0</v>
      </c>
      <c r="L772" s="92">
        <f t="shared" si="171"/>
        <v>0</v>
      </c>
      <c r="M772" s="92">
        <f t="shared" si="171"/>
        <v>0</v>
      </c>
      <c r="N772" s="92">
        <f t="shared" si="171"/>
        <v>0</v>
      </c>
      <c r="O772" s="92">
        <f t="shared" si="171"/>
        <v>0</v>
      </c>
      <c r="P772" s="92">
        <f t="shared" si="171"/>
        <v>0</v>
      </c>
      <c r="Q772" s="92">
        <f t="shared" si="171"/>
        <v>0</v>
      </c>
      <c r="R772" s="271"/>
      <c r="S772" s="3"/>
      <c r="T772" s="3"/>
      <c r="U772" s="3"/>
    </row>
    <row r="773" spans="1:21" s="1" customFormat="1" ht="61.5" customHeight="1" hidden="1">
      <c r="A773" s="90" t="s">
        <v>15</v>
      </c>
      <c r="B773" s="91"/>
      <c r="C773" s="91"/>
      <c r="D773" s="149">
        <f>F773+G773+H773+I773+J773+K773+L773+M773+N773+O773+P773+Q773</f>
        <v>0</v>
      </c>
      <c r="E773" s="88"/>
      <c r="F773" s="88"/>
      <c r="G773" s="88"/>
      <c r="H773" s="88"/>
      <c r="I773" s="88"/>
      <c r="J773" s="88"/>
      <c r="K773" s="88"/>
      <c r="L773" s="88"/>
      <c r="M773" s="88"/>
      <c r="N773" s="88"/>
      <c r="O773" s="88"/>
      <c r="P773" s="88"/>
      <c r="Q773" s="88"/>
      <c r="R773" s="210"/>
      <c r="S773" s="42"/>
      <c r="T773" s="42"/>
      <c r="U773" s="42"/>
    </row>
    <row r="774" spans="1:21" s="1" customFormat="1" ht="33.75" customHeight="1">
      <c r="A774" s="239" t="s">
        <v>109</v>
      </c>
      <c r="B774" s="248"/>
      <c r="C774" s="248">
        <v>3132</v>
      </c>
      <c r="D774" s="274">
        <f>+F774+G774+H774+I774+J774+K774+L774+M774+N774+O774+P774+Q774</f>
        <v>393612</v>
      </c>
      <c r="E774" s="274">
        <f>+E789+E790+E791+E792</f>
        <v>0</v>
      </c>
      <c r="F774" s="274">
        <f>SUM(F775:F792)</f>
        <v>0</v>
      </c>
      <c r="G774" s="274">
        <f aca="true" t="shared" si="172" ref="G774:Q774">SUM(G775:G792)</f>
        <v>0</v>
      </c>
      <c r="H774" s="274">
        <f t="shared" si="172"/>
        <v>393612</v>
      </c>
      <c r="I774" s="274">
        <f t="shared" si="172"/>
        <v>0</v>
      </c>
      <c r="J774" s="274">
        <f t="shared" si="172"/>
        <v>0</v>
      </c>
      <c r="K774" s="274">
        <f t="shared" si="172"/>
        <v>0</v>
      </c>
      <c r="L774" s="274">
        <f t="shared" si="172"/>
        <v>0</v>
      </c>
      <c r="M774" s="274">
        <f t="shared" si="172"/>
        <v>0</v>
      </c>
      <c r="N774" s="274">
        <f t="shared" si="172"/>
        <v>0</v>
      </c>
      <c r="O774" s="274">
        <f t="shared" si="172"/>
        <v>0</v>
      </c>
      <c r="P774" s="274">
        <f t="shared" si="172"/>
        <v>0</v>
      </c>
      <c r="Q774" s="274">
        <f t="shared" si="172"/>
        <v>0</v>
      </c>
      <c r="R774" s="210"/>
      <c r="S774" s="42"/>
      <c r="T774" s="42"/>
      <c r="U774" s="42"/>
    </row>
    <row r="775" spans="1:21" s="1" customFormat="1" ht="78.75">
      <c r="A775" s="198" t="s">
        <v>887</v>
      </c>
      <c r="B775" s="209"/>
      <c r="C775" s="209"/>
      <c r="D775" s="205">
        <f>+F775+G775+H775+I775+K775+J775+L775+M775+N775+O775+P775+Q775</f>
        <v>393612</v>
      </c>
      <c r="E775" s="205"/>
      <c r="F775" s="205"/>
      <c r="G775" s="205"/>
      <c r="H775" s="205">
        <f>770384-376772</f>
        <v>393612</v>
      </c>
      <c r="I775" s="205"/>
      <c r="J775" s="205"/>
      <c r="K775" s="205"/>
      <c r="L775" s="205"/>
      <c r="M775" s="205"/>
      <c r="N775" s="205"/>
      <c r="O775" s="205"/>
      <c r="P775" s="205"/>
      <c r="Q775" s="205"/>
      <c r="R775" s="210"/>
      <c r="S775" s="42"/>
      <c r="T775" s="42"/>
      <c r="U775" s="42"/>
    </row>
    <row r="776" spans="1:21" s="1" customFormat="1" ht="72" customHeight="1" hidden="1">
      <c r="A776" s="198" t="s">
        <v>379</v>
      </c>
      <c r="B776" s="99"/>
      <c r="C776" s="99"/>
      <c r="D776" s="88">
        <f>+F776+G776+H776+I776+K776+J776+L776+M776+N776+O776+P776+Q776</f>
        <v>0</v>
      </c>
      <c r="E776" s="88"/>
      <c r="F776" s="88"/>
      <c r="G776" s="88"/>
      <c r="H776" s="88"/>
      <c r="I776" s="88"/>
      <c r="J776" s="88"/>
      <c r="K776" s="88"/>
      <c r="L776" s="88"/>
      <c r="M776" s="88"/>
      <c r="N776" s="88"/>
      <c r="O776" s="88"/>
      <c r="P776" s="88"/>
      <c r="Q776" s="88"/>
      <c r="R776" s="210"/>
      <c r="S776" s="42"/>
      <c r="T776" s="42"/>
      <c r="U776" s="42"/>
    </row>
    <row r="777" spans="1:21" s="1" customFormat="1" ht="63" hidden="1">
      <c r="A777" s="198" t="s">
        <v>795</v>
      </c>
      <c r="B777" s="99"/>
      <c r="C777" s="99"/>
      <c r="D777" s="88">
        <f>+F777+G777+H777+I777+K777+J777+L777+M777+N777+O777+P777+Q777</f>
        <v>0</v>
      </c>
      <c r="E777" s="88"/>
      <c r="F777" s="88"/>
      <c r="G777" s="88"/>
      <c r="H777" s="88"/>
      <c r="I777" s="88"/>
      <c r="J777" s="88"/>
      <c r="K777" s="88"/>
      <c r="L777" s="88"/>
      <c r="M777" s="218"/>
      <c r="N777" s="88"/>
      <c r="O777" s="88"/>
      <c r="P777" s="88"/>
      <c r="Q777" s="88"/>
      <c r="R777" s="210"/>
      <c r="S777" s="42"/>
      <c r="T777" s="42"/>
      <c r="U777" s="42"/>
    </row>
    <row r="778" spans="1:21" s="1" customFormat="1" ht="63" hidden="1">
      <c r="A778" s="198" t="s">
        <v>796</v>
      </c>
      <c r="B778" s="99"/>
      <c r="C778" s="99"/>
      <c r="D778" s="88">
        <f aca="true" t="shared" si="173" ref="D778:D784">+F778+G778+H778+I778+K778+J778+L778+M778+N778+O778+P778+Q778</f>
        <v>0</v>
      </c>
      <c r="E778" s="88"/>
      <c r="F778" s="88"/>
      <c r="G778" s="88"/>
      <c r="H778" s="88"/>
      <c r="I778" s="88"/>
      <c r="J778" s="88"/>
      <c r="K778" s="88"/>
      <c r="L778" s="88"/>
      <c r="M778" s="218"/>
      <c r="N778" s="88"/>
      <c r="O778" s="88"/>
      <c r="P778" s="88"/>
      <c r="Q778" s="88"/>
      <c r="R778" s="210"/>
      <c r="S778" s="42"/>
      <c r="T778" s="42"/>
      <c r="U778" s="42"/>
    </row>
    <row r="779" spans="1:21" s="1" customFormat="1" ht="110.25" hidden="1">
      <c r="A779" s="198" t="s">
        <v>797</v>
      </c>
      <c r="B779" s="99"/>
      <c r="C779" s="99"/>
      <c r="D779" s="88">
        <f t="shared" si="173"/>
        <v>0</v>
      </c>
      <c r="E779" s="88"/>
      <c r="F779" s="88"/>
      <c r="G779" s="88"/>
      <c r="H779" s="88"/>
      <c r="I779" s="88"/>
      <c r="J779" s="88"/>
      <c r="K779" s="88"/>
      <c r="L779" s="88"/>
      <c r="M779" s="218"/>
      <c r="N779" s="88"/>
      <c r="O779" s="88"/>
      <c r="P779" s="88"/>
      <c r="Q779" s="88"/>
      <c r="R779" s="210"/>
      <c r="S779" s="42"/>
      <c r="T779" s="42"/>
      <c r="U779" s="42"/>
    </row>
    <row r="780" spans="1:21" s="1" customFormat="1" ht="47.25" hidden="1">
      <c r="A780" s="198" t="s">
        <v>798</v>
      </c>
      <c r="B780" s="99"/>
      <c r="C780" s="99"/>
      <c r="D780" s="88">
        <f t="shared" si="173"/>
        <v>0</v>
      </c>
      <c r="E780" s="88"/>
      <c r="F780" s="88"/>
      <c r="G780" s="88"/>
      <c r="H780" s="88"/>
      <c r="I780" s="88"/>
      <c r="J780" s="88"/>
      <c r="K780" s="88"/>
      <c r="L780" s="88"/>
      <c r="M780" s="218"/>
      <c r="N780" s="88"/>
      <c r="O780" s="88"/>
      <c r="P780" s="88"/>
      <c r="Q780" s="88"/>
      <c r="R780" s="210"/>
      <c r="S780" s="42"/>
      <c r="T780" s="42"/>
      <c r="U780" s="42"/>
    </row>
    <row r="781" spans="1:21" s="1" customFormat="1" ht="110.25" hidden="1">
      <c r="A781" s="100" t="s">
        <v>799</v>
      </c>
      <c r="B781" s="99"/>
      <c r="C781" s="99"/>
      <c r="D781" s="88">
        <f t="shared" si="173"/>
        <v>0</v>
      </c>
      <c r="E781" s="88"/>
      <c r="F781" s="88"/>
      <c r="G781" s="88"/>
      <c r="H781" s="88"/>
      <c r="I781" s="88"/>
      <c r="J781" s="88"/>
      <c r="K781" s="88"/>
      <c r="L781" s="88"/>
      <c r="M781" s="88"/>
      <c r="N781" s="88"/>
      <c r="O781" s="88"/>
      <c r="P781" s="88"/>
      <c r="Q781" s="88"/>
      <c r="R781" s="210"/>
      <c r="S781" s="42"/>
      <c r="T781" s="42"/>
      <c r="U781" s="42"/>
    </row>
    <row r="782" spans="1:21" s="1" customFormat="1" ht="63" hidden="1">
      <c r="A782" s="100" t="s">
        <v>800</v>
      </c>
      <c r="B782" s="99"/>
      <c r="C782" s="99"/>
      <c r="D782" s="88">
        <f t="shared" si="173"/>
        <v>0</v>
      </c>
      <c r="E782" s="88"/>
      <c r="F782" s="88"/>
      <c r="G782" s="88"/>
      <c r="H782" s="88"/>
      <c r="I782" s="88"/>
      <c r="J782" s="88"/>
      <c r="K782" s="88"/>
      <c r="L782" s="88"/>
      <c r="M782" s="88"/>
      <c r="N782" s="88"/>
      <c r="O782" s="88"/>
      <c r="P782" s="88"/>
      <c r="Q782" s="88"/>
      <c r="R782" s="210"/>
      <c r="S782" s="42"/>
      <c r="T782" s="42"/>
      <c r="U782" s="42"/>
    </row>
    <row r="783" spans="1:21" s="1" customFormat="1" ht="66.75" customHeight="1" hidden="1">
      <c r="A783" s="198" t="s">
        <v>396</v>
      </c>
      <c r="B783" s="99"/>
      <c r="C783" s="99"/>
      <c r="D783" s="88">
        <f t="shared" si="173"/>
        <v>0</v>
      </c>
      <c r="E783" s="88"/>
      <c r="F783" s="88"/>
      <c r="G783" s="88"/>
      <c r="H783" s="88"/>
      <c r="I783" s="88"/>
      <c r="J783" s="88"/>
      <c r="K783" s="88"/>
      <c r="L783" s="88"/>
      <c r="M783" s="88"/>
      <c r="N783" s="88"/>
      <c r="O783" s="88"/>
      <c r="P783" s="88"/>
      <c r="Q783" s="88"/>
      <c r="R783" s="210"/>
      <c r="S783" s="42"/>
      <c r="T783" s="42"/>
      <c r="U783" s="42"/>
    </row>
    <row r="784" spans="1:21" s="1" customFormat="1" ht="69.75" customHeight="1" hidden="1">
      <c r="A784" s="100" t="s">
        <v>334</v>
      </c>
      <c r="B784" s="99"/>
      <c r="C784" s="99"/>
      <c r="D784" s="88">
        <f t="shared" si="173"/>
        <v>0</v>
      </c>
      <c r="E784" s="88"/>
      <c r="F784" s="88"/>
      <c r="G784" s="88"/>
      <c r="H784" s="88"/>
      <c r="I784" s="88"/>
      <c r="J784" s="88"/>
      <c r="K784" s="88"/>
      <c r="L784" s="88"/>
      <c r="M784" s="88"/>
      <c r="N784" s="88"/>
      <c r="O784" s="88"/>
      <c r="P784" s="88"/>
      <c r="Q784" s="88"/>
      <c r="R784" s="210"/>
      <c r="S784" s="42"/>
      <c r="T784" s="42"/>
      <c r="U784" s="42"/>
    </row>
    <row r="785" spans="1:18" s="1" customFormat="1" ht="70.5" customHeight="1" hidden="1">
      <c r="A785" s="100" t="s">
        <v>330</v>
      </c>
      <c r="B785" s="130"/>
      <c r="C785" s="130"/>
      <c r="D785" s="147">
        <f aca="true" t="shared" si="174" ref="D785:D792">F785+G785+H785+I785+J785+K785+L785+M785+N785+O785+P785+Q785</f>
        <v>0</v>
      </c>
      <c r="E785" s="123"/>
      <c r="F785" s="123"/>
      <c r="G785" s="154"/>
      <c r="H785" s="123"/>
      <c r="I785" s="123"/>
      <c r="J785" s="123"/>
      <c r="K785" s="123"/>
      <c r="L785" s="123"/>
      <c r="M785" s="123"/>
      <c r="N785" s="123"/>
      <c r="O785" s="123"/>
      <c r="P785" s="123"/>
      <c r="Q785" s="123"/>
      <c r="R785" s="299"/>
    </row>
    <row r="786" spans="1:18" s="1" customFormat="1" ht="65.25" customHeight="1" hidden="1">
      <c r="A786" s="100" t="s">
        <v>331</v>
      </c>
      <c r="B786" s="130"/>
      <c r="C786" s="130"/>
      <c r="D786" s="147">
        <f t="shared" si="174"/>
        <v>0</v>
      </c>
      <c r="E786" s="123"/>
      <c r="F786" s="123"/>
      <c r="G786" s="123"/>
      <c r="H786" s="123"/>
      <c r="I786" s="123"/>
      <c r="J786" s="123"/>
      <c r="K786" s="123"/>
      <c r="L786" s="123"/>
      <c r="M786" s="123"/>
      <c r="N786" s="123"/>
      <c r="O786" s="123"/>
      <c r="P786" s="123"/>
      <c r="Q786" s="123"/>
      <c r="R786" s="299"/>
    </row>
    <row r="787" spans="1:18" s="1" customFormat="1" ht="82.5" customHeight="1" hidden="1">
      <c r="A787" s="100" t="s">
        <v>332</v>
      </c>
      <c r="B787" s="130"/>
      <c r="C787" s="130"/>
      <c r="D787" s="147">
        <f t="shared" si="174"/>
        <v>0</v>
      </c>
      <c r="E787" s="123"/>
      <c r="F787" s="123"/>
      <c r="G787" s="155"/>
      <c r="H787" s="123"/>
      <c r="I787" s="123"/>
      <c r="J787" s="123"/>
      <c r="K787" s="123"/>
      <c r="L787" s="123"/>
      <c r="M787" s="123"/>
      <c r="N787" s="123"/>
      <c r="O787" s="123"/>
      <c r="P787" s="123"/>
      <c r="Q787" s="123"/>
      <c r="R787" s="299"/>
    </row>
    <row r="788" spans="1:18" s="1" customFormat="1" ht="87.75" customHeight="1" hidden="1">
      <c r="A788" s="100" t="s">
        <v>333</v>
      </c>
      <c r="B788" s="130"/>
      <c r="C788" s="130"/>
      <c r="D788" s="147">
        <f t="shared" si="174"/>
        <v>0</v>
      </c>
      <c r="E788" s="123"/>
      <c r="F788" s="123"/>
      <c r="G788" s="123"/>
      <c r="H788" s="123"/>
      <c r="I788" s="123"/>
      <c r="J788" s="123"/>
      <c r="K788" s="123"/>
      <c r="L788" s="123"/>
      <c r="M788" s="123"/>
      <c r="N788" s="123"/>
      <c r="O788" s="123"/>
      <c r="P788" s="123"/>
      <c r="Q788" s="123"/>
      <c r="R788" s="299"/>
    </row>
    <row r="789" spans="1:18" s="1" customFormat="1" ht="47.25" hidden="1">
      <c r="A789" s="100" t="s">
        <v>328</v>
      </c>
      <c r="B789" s="130"/>
      <c r="C789" s="130"/>
      <c r="D789" s="147">
        <f t="shared" si="174"/>
        <v>0</v>
      </c>
      <c r="E789" s="123"/>
      <c r="F789" s="123"/>
      <c r="G789" s="154"/>
      <c r="H789" s="123"/>
      <c r="I789" s="123"/>
      <c r="J789" s="123"/>
      <c r="K789" s="123"/>
      <c r="L789" s="123"/>
      <c r="M789" s="123"/>
      <c r="N789" s="123"/>
      <c r="O789" s="123"/>
      <c r="P789" s="123"/>
      <c r="Q789" s="123"/>
      <c r="R789" s="299"/>
    </row>
    <row r="790" spans="1:18" s="1" customFormat="1" ht="47.25" hidden="1">
      <c r="A790" s="100" t="s">
        <v>329</v>
      </c>
      <c r="B790" s="130"/>
      <c r="C790" s="130"/>
      <c r="D790" s="147">
        <f t="shared" si="174"/>
        <v>0</v>
      </c>
      <c r="E790" s="123"/>
      <c r="F790" s="123"/>
      <c r="G790" s="123"/>
      <c r="H790" s="123"/>
      <c r="I790" s="123"/>
      <c r="J790" s="123"/>
      <c r="K790" s="123"/>
      <c r="L790" s="123"/>
      <c r="M790" s="123"/>
      <c r="N790" s="123"/>
      <c r="O790" s="123"/>
      <c r="P790" s="123"/>
      <c r="Q790" s="123"/>
      <c r="R790" s="299"/>
    </row>
    <row r="791" spans="1:18" s="1" customFormat="1" ht="63" hidden="1">
      <c r="A791" s="100" t="s">
        <v>331</v>
      </c>
      <c r="B791" s="130"/>
      <c r="C791" s="130"/>
      <c r="D791" s="147">
        <f t="shared" si="174"/>
        <v>0</v>
      </c>
      <c r="E791" s="123"/>
      <c r="F791" s="123"/>
      <c r="G791" s="155"/>
      <c r="H791" s="123"/>
      <c r="I791" s="123"/>
      <c r="J791" s="123"/>
      <c r="K791" s="123"/>
      <c r="L791" s="123"/>
      <c r="M791" s="123"/>
      <c r="N791" s="123"/>
      <c r="O791" s="123"/>
      <c r="P791" s="123"/>
      <c r="Q791" s="123"/>
      <c r="R791" s="299"/>
    </row>
    <row r="792" spans="1:18" s="1" customFormat="1" ht="47.25" hidden="1">
      <c r="A792" s="100" t="s">
        <v>334</v>
      </c>
      <c r="B792" s="130"/>
      <c r="C792" s="130"/>
      <c r="D792" s="147">
        <f t="shared" si="174"/>
        <v>0</v>
      </c>
      <c r="E792" s="123"/>
      <c r="F792" s="123"/>
      <c r="G792" s="123"/>
      <c r="H792" s="123"/>
      <c r="I792" s="123"/>
      <c r="J792" s="123"/>
      <c r="K792" s="123"/>
      <c r="L792" s="123"/>
      <c r="M792" s="123"/>
      <c r="N792" s="123"/>
      <c r="O792" s="123"/>
      <c r="P792" s="123"/>
      <c r="Q792" s="123"/>
      <c r="R792" s="299"/>
    </row>
    <row r="793" spans="1:21" s="1" customFormat="1" ht="51" customHeight="1" hidden="1">
      <c r="A793" s="239" t="s">
        <v>121</v>
      </c>
      <c r="B793" s="276"/>
      <c r="C793" s="276">
        <v>3210</v>
      </c>
      <c r="D793" s="274">
        <f>SUM(D794:D824)</f>
        <v>0</v>
      </c>
      <c r="E793" s="274">
        <f>SUM(E794:E824)</f>
        <v>0</v>
      </c>
      <c r="F793" s="274">
        <f>SUM(F794:F824)</f>
        <v>0</v>
      </c>
      <c r="G793" s="274">
        <f>SUM(G794:G824)</f>
        <v>0</v>
      </c>
      <c r="H793" s="274">
        <f aca="true" t="shared" si="175" ref="H793:Q793">SUM(H794:H824)</f>
        <v>0</v>
      </c>
      <c r="I793" s="274">
        <f t="shared" si="175"/>
        <v>0</v>
      </c>
      <c r="J793" s="274">
        <f t="shared" si="175"/>
        <v>0</v>
      </c>
      <c r="K793" s="274">
        <f t="shared" si="175"/>
        <v>0</v>
      </c>
      <c r="L793" s="274">
        <f t="shared" si="175"/>
        <v>0</v>
      </c>
      <c r="M793" s="274">
        <f t="shared" si="175"/>
        <v>0</v>
      </c>
      <c r="N793" s="274">
        <f t="shared" si="175"/>
        <v>0</v>
      </c>
      <c r="O793" s="274">
        <f t="shared" si="175"/>
        <v>0</v>
      </c>
      <c r="P793" s="274">
        <f t="shared" si="175"/>
        <v>0</v>
      </c>
      <c r="Q793" s="274">
        <f t="shared" si="175"/>
        <v>0</v>
      </c>
      <c r="R793" s="210"/>
      <c r="S793" s="42"/>
      <c r="T793" s="42"/>
      <c r="U793" s="42"/>
    </row>
    <row r="794" spans="1:21" s="1" customFormat="1" ht="21" customHeight="1" hidden="1">
      <c r="A794" s="126" t="s">
        <v>483</v>
      </c>
      <c r="B794" s="91"/>
      <c r="C794" s="91"/>
      <c r="D794" s="88">
        <f aca="true" t="shared" si="176" ref="D794:D828">+F794+G794+H794+I794+J794+K794+L794+M794+N794+O794+P794+Q794</f>
        <v>0</v>
      </c>
      <c r="E794" s="88"/>
      <c r="F794" s="88"/>
      <c r="G794" s="113"/>
      <c r="H794" s="88"/>
      <c r="I794" s="113"/>
      <c r="J794" s="113"/>
      <c r="K794" s="88"/>
      <c r="L794" s="225"/>
      <c r="M794" s="225"/>
      <c r="N794" s="88"/>
      <c r="O794" s="88"/>
      <c r="P794" s="88"/>
      <c r="Q794" s="88"/>
      <c r="R794" s="210"/>
      <c r="S794" s="42"/>
      <c r="T794" s="42"/>
      <c r="U794" s="42"/>
    </row>
    <row r="795" spans="1:21" s="1" customFormat="1" ht="99" customHeight="1" hidden="1">
      <c r="A795" s="275" t="s">
        <v>484</v>
      </c>
      <c r="B795" s="91"/>
      <c r="C795" s="91"/>
      <c r="D795" s="88">
        <f t="shared" si="176"/>
        <v>0</v>
      </c>
      <c r="E795" s="88"/>
      <c r="F795" s="88"/>
      <c r="G795" s="113"/>
      <c r="H795" s="88"/>
      <c r="I795" s="113"/>
      <c r="J795" s="113"/>
      <c r="K795" s="88"/>
      <c r="L795" s="88"/>
      <c r="M795" s="88"/>
      <c r="N795" s="88"/>
      <c r="O795" s="88"/>
      <c r="P795" s="88"/>
      <c r="Q795" s="88"/>
      <c r="R795" s="210"/>
      <c r="S795" s="42"/>
      <c r="T795" s="42"/>
      <c r="U795" s="42"/>
    </row>
    <row r="796" spans="1:21" s="1" customFormat="1" ht="90.75" customHeight="1" hidden="1">
      <c r="A796" s="275" t="s">
        <v>485</v>
      </c>
      <c r="B796" s="91"/>
      <c r="C796" s="91"/>
      <c r="D796" s="88">
        <f t="shared" si="176"/>
        <v>0</v>
      </c>
      <c r="E796" s="88"/>
      <c r="F796" s="88"/>
      <c r="G796" s="153"/>
      <c r="H796" s="88"/>
      <c r="I796" s="153"/>
      <c r="J796" s="153"/>
      <c r="K796" s="88"/>
      <c r="L796" s="88"/>
      <c r="M796" s="88"/>
      <c r="N796" s="88"/>
      <c r="O796" s="88"/>
      <c r="P796" s="88"/>
      <c r="Q796" s="88"/>
      <c r="R796" s="210"/>
      <c r="S796" s="42"/>
      <c r="T796" s="42"/>
      <c r="U796" s="42"/>
    </row>
    <row r="797" spans="1:21" s="1" customFormat="1" ht="40.5" customHeight="1" hidden="1">
      <c r="A797" s="275" t="s">
        <v>486</v>
      </c>
      <c r="B797" s="91"/>
      <c r="C797" s="91"/>
      <c r="D797" s="88">
        <f t="shared" si="176"/>
        <v>0</v>
      </c>
      <c r="E797" s="88"/>
      <c r="F797" s="88"/>
      <c r="G797" s="153"/>
      <c r="H797" s="88"/>
      <c r="I797" s="88"/>
      <c r="J797" s="88"/>
      <c r="K797" s="88"/>
      <c r="L797" s="88"/>
      <c r="M797" s="88"/>
      <c r="N797" s="88"/>
      <c r="O797" s="88"/>
      <c r="P797" s="88"/>
      <c r="Q797" s="88"/>
      <c r="R797" s="210"/>
      <c r="S797" s="42"/>
      <c r="T797" s="42"/>
      <c r="U797" s="42"/>
    </row>
    <row r="798" spans="1:21" s="1" customFormat="1" ht="104.25" customHeight="1" hidden="1">
      <c r="A798" s="275" t="s">
        <v>487</v>
      </c>
      <c r="B798" s="91"/>
      <c r="C798" s="91"/>
      <c r="D798" s="88">
        <f t="shared" si="176"/>
        <v>0</v>
      </c>
      <c r="E798" s="88"/>
      <c r="F798" s="88"/>
      <c r="G798" s="153"/>
      <c r="H798" s="88"/>
      <c r="I798" s="88"/>
      <c r="J798" s="153"/>
      <c r="K798" s="88"/>
      <c r="L798" s="88"/>
      <c r="M798" s="88"/>
      <c r="N798" s="88"/>
      <c r="O798" s="88"/>
      <c r="P798" s="88"/>
      <c r="Q798" s="88"/>
      <c r="R798" s="210"/>
      <c r="S798" s="42"/>
      <c r="T798" s="42"/>
      <c r="U798" s="42"/>
    </row>
    <row r="799" spans="1:21" s="1" customFormat="1" ht="66.75" customHeight="1" hidden="1">
      <c r="A799" s="275" t="s">
        <v>488</v>
      </c>
      <c r="B799" s="91"/>
      <c r="C799" s="91"/>
      <c r="D799" s="88">
        <f t="shared" si="176"/>
        <v>0</v>
      </c>
      <c r="E799" s="88"/>
      <c r="F799" s="88"/>
      <c r="G799" s="153"/>
      <c r="H799" s="88"/>
      <c r="I799" s="88"/>
      <c r="J799" s="153"/>
      <c r="K799" s="88"/>
      <c r="L799" s="88"/>
      <c r="M799" s="88"/>
      <c r="N799" s="88"/>
      <c r="O799" s="88"/>
      <c r="P799" s="88"/>
      <c r="Q799" s="88"/>
      <c r="R799" s="210"/>
      <c r="S799" s="42"/>
      <c r="T799" s="42"/>
      <c r="U799" s="42"/>
    </row>
    <row r="800" spans="1:21" s="1" customFormat="1" ht="90" customHeight="1" hidden="1">
      <c r="A800" s="275" t="s">
        <v>489</v>
      </c>
      <c r="B800" s="91"/>
      <c r="C800" s="91"/>
      <c r="D800" s="88">
        <f t="shared" si="176"/>
        <v>0</v>
      </c>
      <c r="E800" s="88"/>
      <c r="F800" s="88"/>
      <c r="G800" s="153"/>
      <c r="H800" s="88"/>
      <c r="I800" s="88"/>
      <c r="J800" s="153"/>
      <c r="K800" s="88"/>
      <c r="L800" s="88"/>
      <c r="M800" s="88"/>
      <c r="N800" s="88"/>
      <c r="O800" s="88"/>
      <c r="P800" s="88"/>
      <c r="Q800" s="88"/>
      <c r="R800" s="210"/>
      <c r="S800" s="42"/>
      <c r="T800" s="42"/>
      <c r="U800" s="42"/>
    </row>
    <row r="801" spans="1:21" s="1" customFormat="1" ht="79.5" customHeight="1" hidden="1">
      <c r="A801" s="275" t="s">
        <v>490</v>
      </c>
      <c r="B801" s="91"/>
      <c r="C801" s="91"/>
      <c r="D801" s="88">
        <f t="shared" si="176"/>
        <v>0</v>
      </c>
      <c r="E801" s="88"/>
      <c r="F801" s="88"/>
      <c r="G801" s="153"/>
      <c r="H801" s="88"/>
      <c r="I801" s="88"/>
      <c r="J801" s="153"/>
      <c r="K801" s="88"/>
      <c r="L801" s="88"/>
      <c r="M801" s="88"/>
      <c r="N801" s="88"/>
      <c r="O801" s="88"/>
      <c r="P801" s="88"/>
      <c r="Q801" s="88"/>
      <c r="R801" s="210"/>
      <c r="S801" s="42"/>
      <c r="T801" s="42"/>
      <c r="U801" s="42"/>
    </row>
    <row r="802" spans="1:21" s="1" customFormat="1" ht="85.5" customHeight="1" hidden="1">
      <c r="A802" s="275" t="s">
        <v>491</v>
      </c>
      <c r="B802" s="91"/>
      <c r="C802" s="91"/>
      <c r="D802" s="88">
        <f t="shared" si="176"/>
        <v>0</v>
      </c>
      <c r="E802" s="88"/>
      <c r="F802" s="88"/>
      <c r="G802" s="153"/>
      <c r="H802" s="88"/>
      <c r="I802" s="88"/>
      <c r="J802" s="153"/>
      <c r="K802" s="88"/>
      <c r="L802" s="88"/>
      <c r="M802" s="88"/>
      <c r="N802" s="88"/>
      <c r="O802" s="88"/>
      <c r="P802" s="88"/>
      <c r="Q802" s="88"/>
      <c r="R802" s="210"/>
      <c r="S802" s="42"/>
      <c r="T802" s="42"/>
      <c r="U802" s="42"/>
    </row>
    <row r="803" spans="1:21" s="1" customFormat="1" ht="60" customHeight="1" hidden="1">
      <c r="A803" s="275" t="s">
        <v>492</v>
      </c>
      <c r="B803" s="91"/>
      <c r="C803" s="91"/>
      <c r="D803" s="88">
        <f t="shared" si="176"/>
        <v>0</v>
      </c>
      <c r="E803" s="88"/>
      <c r="F803" s="88"/>
      <c r="G803" s="153"/>
      <c r="H803" s="88"/>
      <c r="I803" s="88"/>
      <c r="J803" s="153"/>
      <c r="K803" s="88"/>
      <c r="L803" s="88"/>
      <c r="M803" s="88"/>
      <c r="N803" s="88"/>
      <c r="O803" s="88"/>
      <c r="P803" s="88"/>
      <c r="Q803" s="88"/>
      <c r="R803" s="210"/>
      <c r="S803" s="42"/>
      <c r="T803" s="42"/>
      <c r="U803" s="42"/>
    </row>
    <row r="804" spans="1:21" s="1" customFormat="1" ht="63" hidden="1">
      <c r="A804" s="275" t="s">
        <v>498</v>
      </c>
      <c r="B804" s="91"/>
      <c r="C804" s="91"/>
      <c r="D804" s="88">
        <f t="shared" si="176"/>
        <v>0</v>
      </c>
      <c r="E804" s="88"/>
      <c r="F804" s="88"/>
      <c r="G804" s="153"/>
      <c r="H804" s="88"/>
      <c r="I804" s="88"/>
      <c r="J804" s="153"/>
      <c r="K804" s="88"/>
      <c r="L804" s="88"/>
      <c r="M804" s="88"/>
      <c r="N804" s="88"/>
      <c r="O804" s="88"/>
      <c r="P804" s="88"/>
      <c r="Q804" s="88"/>
      <c r="R804" s="210"/>
      <c r="S804" s="42"/>
      <c r="T804" s="42"/>
      <c r="U804" s="42"/>
    </row>
    <row r="805" spans="1:21" s="1" customFormat="1" ht="59.25" customHeight="1" hidden="1">
      <c r="A805" s="275" t="s">
        <v>493</v>
      </c>
      <c r="B805" s="91"/>
      <c r="C805" s="91"/>
      <c r="D805" s="88">
        <f t="shared" si="176"/>
        <v>0</v>
      </c>
      <c r="E805" s="88"/>
      <c r="F805" s="88"/>
      <c r="G805" s="153"/>
      <c r="H805" s="88"/>
      <c r="I805" s="88"/>
      <c r="J805" s="153"/>
      <c r="K805" s="88"/>
      <c r="L805" s="88"/>
      <c r="M805" s="88"/>
      <c r="N805" s="88"/>
      <c r="O805" s="88"/>
      <c r="P805" s="88"/>
      <c r="Q805" s="88"/>
      <c r="R805" s="210"/>
      <c r="S805" s="42"/>
      <c r="T805" s="42"/>
      <c r="U805" s="42"/>
    </row>
    <row r="806" spans="1:21" s="1" customFormat="1" ht="61.5" customHeight="1" hidden="1">
      <c r="A806" s="275" t="s">
        <v>494</v>
      </c>
      <c r="B806" s="91"/>
      <c r="C806" s="91"/>
      <c r="D806" s="88">
        <f t="shared" si="176"/>
        <v>0</v>
      </c>
      <c r="E806" s="88"/>
      <c r="F806" s="88"/>
      <c r="G806" s="153"/>
      <c r="H806" s="88"/>
      <c r="I806" s="88"/>
      <c r="J806" s="153"/>
      <c r="K806" s="88"/>
      <c r="L806" s="88"/>
      <c r="M806" s="88"/>
      <c r="N806" s="88"/>
      <c r="O806" s="88"/>
      <c r="P806" s="88"/>
      <c r="Q806" s="88"/>
      <c r="R806" s="210"/>
      <c r="S806" s="42"/>
      <c r="T806" s="42"/>
      <c r="U806" s="42"/>
    </row>
    <row r="807" spans="1:21" s="1" customFormat="1" ht="82.5" customHeight="1" hidden="1">
      <c r="A807" s="275" t="s">
        <v>495</v>
      </c>
      <c r="B807" s="91"/>
      <c r="C807" s="91"/>
      <c r="D807" s="88">
        <f t="shared" si="176"/>
        <v>0</v>
      </c>
      <c r="E807" s="88"/>
      <c r="F807" s="88"/>
      <c r="G807" s="153"/>
      <c r="H807" s="88"/>
      <c r="I807" s="88"/>
      <c r="J807" s="153"/>
      <c r="K807" s="88"/>
      <c r="L807" s="88"/>
      <c r="M807" s="88"/>
      <c r="N807" s="88"/>
      <c r="O807" s="88"/>
      <c r="P807" s="88"/>
      <c r="Q807" s="88"/>
      <c r="R807" s="210"/>
      <c r="S807" s="42"/>
      <c r="T807" s="42"/>
      <c r="U807" s="42"/>
    </row>
    <row r="808" spans="1:21" s="1" customFormat="1" ht="90.75" customHeight="1" hidden="1">
      <c r="A808" s="275" t="s">
        <v>496</v>
      </c>
      <c r="B808" s="91"/>
      <c r="C808" s="91"/>
      <c r="D808" s="88">
        <f t="shared" si="176"/>
        <v>0</v>
      </c>
      <c r="E808" s="88"/>
      <c r="F808" s="88"/>
      <c r="G808" s="153"/>
      <c r="H808" s="88"/>
      <c r="I808" s="88"/>
      <c r="J808" s="153"/>
      <c r="K808" s="88"/>
      <c r="L808" s="88"/>
      <c r="M808" s="88"/>
      <c r="N808" s="88"/>
      <c r="O808" s="88"/>
      <c r="P808" s="88"/>
      <c r="Q808" s="88"/>
      <c r="R808" s="210"/>
      <c r="S808" s="42"/>
      <c r="T808" s="42"/>
      <c r="U808" s="42"/>
    </row>
    <row r="809" spans="1:21" s="1" customFormat="1" ht="86.25" customHeight="1" hidden="1">
      <c r="A809" s="275" t="s">
        <v>497</v>
      </c>
      <c r="B809" s="91"/>
      <c r="C809" s="91"/>
      <c r="D809" s="88">
        <f t="shared" si="176"/>
        <v>0</v>
      </c>
      <c r="E809" s="88"/>
      <c r="F809" s="88"/>
      <c r="G809" s="153"/>
      <c r="H809" s="88"/>
      <c r="I809" s="88"/>
      <c r="J809" s="88"/>
      <c r="K809" s="88"/>
      <c r="L809" s="88"/>
      <c r="M809" s="88"/>
      <c r="N809" s="88"/>
      <c r="O809" s="88"/>
      <c r="P809" s="88"/>
      <c r="Q809" s="88"/>
      <c r="R809" s="210"/>
      <c r="S809" s="42"/>
      <c r="T809" s="42"/>
      <c r="U809" s="42"/>
    </row>
    <row r="810" spans="1:21" s="1" customFormat="1" ht="110.25" hidden="1">
      <c r="A810" s="275" t="s">
        <v>499</v>
      </c>
      <c r="B810" s="91"/>
      <c r="C810" s="91"/>
      <c r="D810" s="88">
        <f t="shared" si="176"/>
        <v>0</v>
      </c>
      <c r="E810" s="88"/>
      <c r="F810" s="88"/>
      <c r="G810" s="153"/>
      <c r="H810" s="88"/>
      <c r="I810" s="88"/>
      <c r="J810" s="88"/>
      <c r="K810" s="88"/>
      <c r="L810" s="88"/>
      <c r="M810" s="88"/>
      <c r="N810" s="88"/>
      <c r="O810" s="88"/>
      <c r="P810" s="88"/>
      <c r="Q810" s="88"/>
      <c r="R810" s="210"/>
      <c r="S810" s="42"/>
      <c r="T810" s="42"/>
      <c r="U810" s="42"/>
    </row>
    <row r="811" spans="1:21" s="1" customFormat="1" ht="78.75" hidden="1">
      <c r="A811" s="275" t="s">
        <v>500</v>
      </c>
      <c r="B811" s="91"/>
      <c r="C811" s="91"/>
      <c r="D811" s="88">
        <f t="shared" si="176"/>
        <v>0</v>
      </c>
      <c r="E811" s="88"/>
      <c r="F811" s="88"/>
      <c r="G811" s="153"/>
      <c r="H811" s="88"/>
      <c r="I811" s="88"/>
      <c r="J811" s="153"/>
      <c r="K811" s="88"/>
      <c r="L811" s="88"/>
      <c r="M811" s="88"/>
      <c r="N811" s="88"/>
      <c r="O811" s="88"/>
      <c r="P811" s="88"/>
      <c r="Q811" s="88"/>
      <c r="R811" s="210"/>
      <c r="S811" s="42"/>
      <c r="T811" s="42"/>
      <c r="U811" s="42"/>
    </row>
    <row r="812" spans="1:21" s="1" customFormat="1" ht="141" customHeight="1" hidden="1">
      <c r="A812" s="275" t="s">
        <v>501</v>
      </c>
      <c r="B812" s="91"/>
      <c r="C812" s="91"/>
      <c r="D812" s="88">
        <f t="shared" si="176"/>
        <v>0</v>
      </c>
      <c r="E812" s="88"/>
      <c r="F812" s="88"/>
      <c r="G812" s="153"/>
      <c r="H812" s="88"/>
      <c r="I812" s="88"/>
      <c r="J812" s="88"/>
      <c r="K812" s="88"/>
      <c r="L812" s="88"/>
      <c r="M812" s="88"/>
      <c r="N812" s="88"/>
      <c r="O812" s="88"/>
      <c r="P812" s="88"/>
      <c r="Q812" s="88"/>
      <c r="R812" s="210"/>
      <c r="S812" s="42"/>
      <c r="T812" s="42"/>
      <c r="U812" s="42"/>
    </row>
    <row r="813" spans="1:21" s="1" customFormat="1" ht="94.5" hidden="1">
      <c r="A813" s="275" t="s">
        <v>502</v>
      </c>
      <c r="B813" s="91"/>
      <c r="C813" s="91"/>
      <c r="D813" s="88">
        <f t="shared" si="176"/>
        <v>0</v>
      </c>
      <c r="E813" s="88"/>
      <c r="F813" s="88"/>
      <c r="G813" s="153"/>
      <c r="H813" s="88"/>
      <c r="I813" s="88"/>
      <c r="J813" s="153"/>
      <c r="K813" s="88"/>
      <c r="L813" s="88"/>
      <c r="M813" s="88"/>
      <c r="N813" s="88"/>
      <c r="O813" s="88"/>
      <c r="P813" s="88"/>
      <c r="Q813" s="88"/>
      <c r="R813" s="210"/>
      <c r="S813" s="42"/>
      <c r="T813" s="42"/>
      <c r="U813" s="42"/>
    </row>
    <row r="814" spans="1:21" s="1" customFormat="1" ht="133.5" customHeight="1" hidden="1">
      <c r="A814" s="275" t="s">
        <v>503</v>
      </c>
      <c r="B814" s="91"/>
      <c r="C814" s="91"/>
      <c r="D814" s="88">
        <f t="shared" si="176"/>
        <v>0</v>
      </c>
      <c r="E814" s="88"/>
      <c r="F814" s="88"/>
      <c r="G814" s="156"/>
      <c r="H814" s="88"/>
      <c r="I814" s="88"/>
      <c r="J814" s="156"/>
      <c r="K814" s="88"/>
      <c r="L814" s="88"/>
      <c r="M814" s="88"/>
      <c r="N814" s="88"/>
      <c r="O814" s="88"/>
      <c r="P814" s="88"/>
      <c r="Q814" s="88"/>
      <c r="R814" s="210"/>
      <c r="S814" s="42"/>
      <c r="T814" s="42"/>
      <c r="U814" s="42"/>
    </row>
    <row r="815" spans="1:21" s="1" customFormat="1" ht="75" customHeight="1" hidden="1">
      <c r="A815" s="275" t="s">
        <v>504</v>
      </c>
      <c r="B815" s="91"/>
      <c r="C815" s="91"/>
      <c r="D815" s="88">
        <f t="shared" si="176"/>
        <v>0</v>
      </c>
      <c r="E815" s="88"/>
      <c r="F815" s="88"/>
      <c r="G815" s="156"/>
      <c r="H815" s="88"/>
      <c r="I815" s="88"/>
      <c r="J815" s="156"/>
      <c r="K815" s="88"/>
      <c r="L815" s="88"/>
      <c r="M815" s="88"/>
      <c r="N815" s="88"/>
      <c r="O815" s="88"/>
      <c r="P815" s="88"/>
      <c r="Q815" s="88"/>
      <c r="R815" s="210"/>
      <c r="S815" s="42"/>
      <c r="T815" s="42"/>
      <c r="U815" s="42"/>
    </row>
    <row r="816" spans="1:21" s="1" customFormat="1" ht="75.75" customHeight="1" hidden="1">
      <c r="A816" s="275" t="s">
        <v>505</v>
      </c>
      <c r="B816" s="91"/>
      <c r="C816" s="91"/>
      <c r="D816" s="88">
        <f t="shared" si="176"/>
        <v>0</v>
      </c>
      <c r="E816" s="88"/>
      <c r="F816" s="88"/>
      <c r="G816" s="156"/>
      <c r="H816" s="88"/>
      <c r="I816" s="88"/>
      <c r="J816" s="156"/>
      <c r="K816" s="88"/>
      <c r="L816" s="88"/>
      <c r="M816" s="88"/>
      <c r="N816" s="88"/>
      <c r="O816" s="88"/>
      <c r="P816" s="88"/>
      <c r="Q816" s="88"/>
      <c r="R816" s="210"/>
      <c r="S816" s="42"/>
      <c r="T816" s="42"/>
      <c r="U816" s="42"/>
    </row>
    <row r="817" spans="1:21" s="1" customFormat="1" ht="349.5" customHeight="1" hidden="1">
      <c r="A817" s="232" t="s">
        <v>508</v>
      </c>
      <c r="B817" s="91"/>
      <c r="C817" s="91"/>
      <c r="D817" s="88">
        <f t="shared" si="176"/>
        <v>0</v>
      </c>
      <c r="E817" s="88"/>
      <c r="F817" s="88"/>
      <c r="G817" s="156"/>
      <c r="H817" s="88"/>
      <c r="I817" s="88"/>
      <c r="J817" s="88"/>
      <c r="K817" s="88"/>
      <c r="L817" s="88"/>
      <c r="M817" s="88"/>
      <c r="N817" s="88"/>
      <c r="O817" s="88"/>
      <c r="P817" s="88"/>
      <c r="Q817" s="88"/>
      <c r="R817" s="210"/>
      <c r="S817" s="42"/>
      <c r="T817" s="42"/>
      <c r="U817" s="42"/>
    </row>
    <row r="818" spans="1:21" s="1" customFormat="1" ht="94.5" hidden="1">
      <c r="A818" s="232" t="s">
        <v>791</v>
      </c>
      <c r="B818" s="91"/>
      <c r="C818" s="91"/>
      <c r="D818" s="88">
        <f t="shared" si="176"/>
        <v>0</v>
      </c>
      <c r="E818" s="88"/>
      <c r="F818" s="88"/>
      <c r="G818" s="156"/>
      <c r="H818" s="88"/>
      <c r="I818" s="88"/>
      <c r="J818" s="156"/>
      <c r="K818" s="88"/>
      <c r="L818" s="88"/>
      <c r="M818" s="88"/>
      <c r="N818" s="88"/>
      <c r="O818" s="88"/>
      <c r="P818" s="88"/>
      <c r="Q818" s="88"/>
      <c r="R818" s="210"/>
      <c r="S818" s="42"/>
      <c r="T818" s="42"/>
      <c r="U818" s="42"/>
    </row>
    <row r="819" spans="1:21" s="1" customFormat="1" ht="78.75" hidden="1">
      <c r="A819" s="232" t="s">
        <v>792</v>
      </c>
      <c r="B819" s="91"/>
      <c r="C819" s="91"/>
      <c r="D819" s="88">
        <f t="shared" si="176"/>
        <v>0</v>
      </c>
      <c r="E819" s="88"/>
      <c r="F819" s="88"/>
      <c r="G819" s="156"/>
      <c r="H819" s="88"/>
      <c r="I819" s="88"/>
      <c r="J819" s="156"/>
      <c r="K819" s="88"/>
      <c r="L819" s="88"/>
      <c r="M819" s="88"/>
      <c r="N819" s="88"/>
      <c r="O819" s="88"/>
      <c r="P819" s="88"/>
      <c r="Q819" s="88"/>
      <c r="R819" s="210"/>
      <c r="S819" s="42"/>
      <c r="T819" s="42"/>
      <c r="U819" s="42"/>
    </row>
    <row r="820" spans="1:21" s="1" customFormat="1" ht="78.75" hidden="1">
      <c r="A820" s="232" t="s">
        <v>801</v>
      </c>
      <c r="B820" s="91"/>
      <c r="C820" s="91"/>
      <c r="D820" s="88">
        <f t="shared" si="176"/>
        <v>0</v>
      </c>
      <c r="E820" s="88"/>
      <c r="F820" s="88"/>
      <c r="G820" s="156"/>
      <c r="H820" s="88"/>
      <c r="I820" s="88"/>
      <c r="J820" s="156"/>
      <c r="K820" s="88"/>
      <c r="L820" s="88"/>
      <c r="M820" s="88"/>
      <c r="N820" s="88"/>
      <c r="O820" s="88"/>
      <c r="P820" s="88"/>
      <c r="Q820" s="88"/>
      <c r="R820" s="210"/>
      <c r="S820" s="42"/>
      <c r="T820" s="42"/>
      <c r="U820" s="42"/>
    </row>
    <row r="821" spans="1:21" s="1" customFormat="1" ht="94.5" hidden="1">
      <c r="A821" s="232" t="s">
        <v>793</v>
      </c>
      <c r="B821" s="91"/>
      <c r="C821" s="91"/>
      <c r="D821" s="88">
        <f t="shared" si="176"/>
        <v>0</v>
      </c>
      <c r="E821" s="88"/>
      <c r="F821" s="88"/>
      <c r="G821" s="156"/>
      <c r="H821" s="88"/>
      <c r="I821" s="88"/>
      <c r="J821" s="156"/>
      <c r="K821" s="88"/>
      <c r="L821" s="88"/>
      <c r="M821" s="88"/>
      <c r="N821" s="88"/>
      <c r="O821" s="88"/>
      <c r="P821" s="88"/>
      <c r="Q821" s="88"/>
      <c r="R821" s="210"/>
      <c r="S821" s="42"/>
      <c r="T821" s="42"/>
      <c r="U821" s="42"/>
    </row>
    <row r="822" spans="1:21" s="1" customFormat="1" ht="94.5" hidden="1">
      <c r="A822" s="232" t="s">
        <v>794</v>
      </c>
      <c r="B822" s="91"/>
      <c r="C822" s="91"/>
      <c r="D822" s="88">
        <f t="shared" si="176"/>
        <v>0</v>
      </c>
      <c r="E822" s="88"/>
      <c r="F822" s="88"/>
      <c r="G822" s="156"/>
      <c r="H822" s="88"/>
      <c r="I822" s="88"/>
      <c r="J822" s="156"/>
      <c r="K822" s="88"/>
      <c r="L822" s="88"/>
      <c r="M822" s="88"/>
      <c r="N822" s="88"/>
      <c r="O822" s="88"/>
      <c r="P822" s="88"/>
      <c r="Q822" s="88"/>
      <c r="R822" s="210"/>
      <c r="S822" s="42"/>
      <c r="T822" s="42"/>
      <c r="U822" s="42"/>
    </row>
    <row r="823" spans="1:21" s="1" customFormat="1" ht="47.25" hidden="1">
      <c r="A823" s="234" t="s">
        <v>806</v>
      </c>
      <c r="B823" s="91"/>
      <c r="C823" s="91"/>
      <c r="D823" s="88">
        <f t="shared" si="176"/>
        <v>0</v>
      </c>
      <c r="E823" s="88"/>
      <c r="F823" s="88"/>
      <c r="G823" s="156"/>
      <c r="H823" s="88"/>
      <c r="I823" s="88"/>
      <c r="J823" s="88"/>
      <c r="K823" s="88"/>
      <c r="L823" s="88"/>
      <c r="M823" s="88"/>
      <c r="N823" s="88"/>
      <c r="O823" s="88"/>
      <c r="P823" s="88"/>
      <c r="Q823" s="88"/>
      <c r="R823" s="210"/>
      <c r="S823" s="42"/>
      <c r="T823" s="42"/>
      <c r="U823" s="42"/>
    </row>
    <row r="824" spans="1:21" s="1" customFormat="1" ht="63" customHeight="1" hidden="1">
      <c r="A824" s="100" t="s">
        <v>764</v>
      </c>
      <c r="B824" s="91"/>
      <c r="C824" s="91"/>
      <c r="D824" s="88">
        <f t="shared" si="176"/>
        <v>0</v>
      </c>
      <c r="E824" s="88"/>
      <c r="F824" s="88"/>
      <c r="G824" s="156"/>
      <c r="H824" s="88"/>
      <c r="I824" s="88"/>
      <c r="J824" s="156"/>
      <c r="K824" s="88"/>
      <c r="L824" s="88"/>
      <c r="M824" s="88"/>
      <c r="N824" s="88"/>
      <c r="O824" s="88"/>
      <c r="P824" s="88"/>
      <c r="Q824" s="88"/>
      <c r="R824" s="210"/>
      <c r="S824" s="42"/>
      <c r="T824" s="42"/>
      <c r="U824" s="42"/>
    </row>
    <row r="825" spans="1:18" s="42" customFormat="1" ht="47.25" customHeight="1" hidden="1">
      <c r="A825" s="90" t="s">
        <v>164</v>
      </c>
      <c r="B825" s="91">
        <v>240601</v>
      </c>
      <c r="C825" s="91"/>
      <c r="D825" s="88">
        <f t="shared" si="176"/>
        <v>0</v>
      </c>
      <c r="E825" s="88"/>
      <c r="F825" s="88">
        <f aca="true" t="shared" si="177" ref="F825:Q825">F826</f>
        <v>0</v>
      </c>
      <c r="G825" s="88">
        <f t="shared" si="177"/>
        <v>0</v>
      </c>
      <c r="H825" s="88">
        <f t="shared" si="177"/>
        <v>0</v>
      </c>
      <c r="I825" s="88">
        <f t="shared" si="177"/>
        <v>0</v>
      </c>
      <c r="J825" s="88">
        <f t="shared" si="177"/>
        <v>0</v>
      </c>
      <c r="K825" s="88">
        <f t="shared" si="177"/>
        <v>0</v>
      </c>
      <c r="L825" s="88">
        <f t="shared" si="177"/>
        <v>0</v>
      </c>
      <c r="M825" s="88">
        <f t="shared" si="177"/>
        <v>0</v>
      </c>
      <c r="N825" s="88">
        <f t="shared" si="177"/>
        <v>0</v>
      </c>
      <c r="O825" s="88">
        <f t="shared" si="177"/>
        <v>0</v>
      </c>
      <c r="P825" s="88">
        <f t="shared" si="177"/>
        <v>0</v>
      </c>
      <c r="Q825" s="88">
        <f t="shared" si="177"/>
        <v>0</v>
      </c>
      <c r="R825" s="210"/>
    </row>
    <row r="826" spans="1:18" s="3" customFormat="1" ht="22.5" customHeight="1" hidden="1">
      <c r="A826" s="98" t="s">
        <v>163</v>
      </c>
      <c r="B826" s="99"/>
      <c r="C826" s="99">
        <v>2240</v>
      </c>
      <c r="D826" s="88">
        <f t="shared" si="176"/>
        <v>0</v>
      </c>
      <c r="E826" s="92"/>
      <c r="F826" s="92">
        <f>+F827</f>
        <v>0</v>
      </c>
      <c r="G826" s="92">
        <f aca="true" t="shared" si="178" ref="G826:Q826">+G827</f>
        <v>0</v>
      </c>
      <c r="H826" s="92">
        <f t="shared" si="178"/>
        <v>0</v>
      </c>
      <c r="I826" s="92">
        <f t="shared" si="178"/>
        <v>0</v>
      </c>
      <c r="J826" s="92">
        <f t="shared" si="178"/>
        <v>0</v>
      </c>
      <c r="K826" s="92">
        <f t="shared" si="178"/>
        <v>0</v>
      </c>
      <c r="L826" s="92">
        <f t="shared" si="178"/>
        <v>0</v>
      </c>
      <c r="M826" s="92">
        <f t="shared" si="178"/>
        <v>0</v>
      </c>
      <c r="N826" s="92">
        <f t="shared" si="178"/>
        <v>0</v>
      </c>
      <c r="O826" s="92">
        <f t="shared" si="178"/>
        <v>0</v>
      </c>
      <c r="P826" s="92">
        <f t="shared" si="178"/>
        <v>0</v>
      </c>
      <c r="Q826" s="92">
        <f t="shared" si="178"/>
        <v>0</v>
      </c>
      <c r="R826" s="271"/>
    </row>
    <row r="827" spans="1:18" s="3" customFormat="1" ht="51" customHeight="1" hidden="1">
      <c r="A827" s="90" t="s">
        <v>9</v>
      </c>
      <c r="B827" s="99"/>
      <c r="C827" s="99"/>
      <c r="D827" s="88">
        <f t="shared" si="176"/>
        <v>0</v>
      </c>
      <c r="E827" s="92"/>
      <c r="F827" s="92"/>
      <c r="G827" s="92"/>
      <c r="H827" s="92"/>
      <c r="I827" s="92"/>
      <c r="J827" s="92"/>
      <c r="K827" s="92"/>
      <c r="L827" s="92"/>
      <c r="M827" s="92"/>
      <c r="N827" s="92"/>
      <c r="O827" s="92"/>
      <c r="P827" s="92"/>
      <c r="Q827" s="92"/>
      <c r="R827" s="271"/>
    </row>
    <row r="828" spans="1:18" s="42" customFormat="1" ht="31.5" customHeight="1" hidden="1">
      <c r="A828" s="90" t="s">
        <v>87</v>
      </c>
      <c r="B828" s="91">
        <v>10116</v>
      </c>
      <c r="C828" s="91"/>
      <c r="D828" s="88">
        <f t="shared" si="176"/>
        <v>0</v>
      </c>
      <c r="E828" s="88"/>
      <c r="F828" s="88">
        <f aca="true" t="shared" si="179" ref="F828:Q828">F829</f>
        <v>0</v>
      </c>
      <c r="G828" s="88">
        <f t="shared" si="179"/>
        <v>0</v>
      </c>
      <c r="H828" s="88">
        <f t="shared" si="179"/>
        <v>0</v>
      </c>
      <c r="I828" s="88">
        <f t="shared" si="179"/>
        <v>0</v>
      </c>
      <c r="J828" s="88">
        <f t="shared" si="179"/>
        <v>0</v>
      </c>
      <c r="K828" s="88">
        <f t="shared" si="179"/>
        <v>0</v>
      </c>
      <c r="L828" s="88">
        <f t="shared" si="179"/>
        <v>0</v>
      </c>
      <c r="M828" s="88">
        <f t="shared" si="179"/>
        <v>0</v>
      </c>
      <c r="N828" s="88">
        <f t="shared" si="179"/>
        <v>0</v>
      </c>
      <c r="O828" s="88">
        <f t="shared" si="179"/>
        <v>0</v>
      </c>
      <c r="P828" s="88">
        <f t="shared" si="179"/>
        <v>0</v>
      </c>
      <c r="Q828" s="88">
        <f t="shared" si="179"/>
        <v>0</v>
      </c>
      <c r="R828" s="210"/>
    </row>
    <row r="829" spans="1:18" s="3" customFormat="1" ht="49.5" customHeight="1" hidden="1">
      <c r="A829" s="89" t="s">
        <v>119</v>
      </c>
      <c r="B829" s="128"/>
      <c r="C829" s="128">
        <v>3110</v>
      </c>
      <c r="D829" s="149">
        <f>+D830</f>
        <v>0</v>
      </c>
      <c r="E829" s="149">
        <f aca="true" t="shared" si="180" ref="E829:Q829">+E830</f>
        <v>0</v>
      </c>
      <c r="F829" s="149">
        <f t="shared" si="180"/>
        <v>0</v>
      </c>
      <c r="G829" s="149">
        <f t="shared" si="180"/>
        <v>0</v>
      </c>
      <c r="H829" s="149">
        <f t="shared" si="180"/>
        <v>0</v>
      </c>
      <c r="I829" s="149">
        <f t="shared" si="180"/>
        <v>0</v>
      </c>
      <c r="J829" s="149">
        <f t="shared" si="180"/>
        <v>0</v>
      </c>
      <c r="K829" s="149">
        <f t="shared" si="180"/>
        <v>0</v>
      </c>
      <c r="L829" s="149">
        <f t="shared" si="180"/>
        <v>0</v>
      </c>
      <c r="M829" s="149">
        <f t="shared" si="180"/>
        <v>0</v>
      </c>
      <c r="N829" s="149">
        <f t="shared" si="180"/>
        <v>0</v>
      </c>
      <c r="O829" s="149">
        <f t="shared" si="180"/>
        <v>0</v>
      </c>
      <c r="P829" s="149">
        <f t="shared" si="180"/>
        <v>0</v>
      </c>
      <c r="Q829" s="149">
        <f t="shared" si="180"/>
        <v>0</v>
      </c>
      <c r="R829" s="271"/>
    </row>
    <row r="830" spans="1:18" s="3" customFormat="1" ht="41.25" customHeight="1" hidden="1">
      <c r="A830" s="317" t="s">
        <v>277</v>
      </c>
      <c r="B830" s="99"/>
      <c r="C830" s="99"/>
      <c r="D830" s="88">
        <f>+F830+G830+H830+I830+J830+K830+L830+M830+N830+O830+P830+Q830</f>
        <v>0</v>
      </c>
      <c r="E830" s="92"/>
      <c r="F830" s="92"/>
      <c r="G830" s="92"/>
      <c r="H830" s="92"/>
      <c r="I830" s="92"/>
      <c r="J830" s="92"/>
      <c r="K830" s="92"/>
      <c r="L830" s="92"/>
      <c r="M830" s="92"/>
      <c r="N830" s="92"/>
      <c r="O830" s="92"/>
      <c r="P830" s="92"/>
      <c r="Q830" s="92"/>
      <c r="R830" s="271"/>
    </row>
    <row r="831" spans="1:18" s="39" customFormat="1" ht="37.5">
      <c r="A831" s="278" t="s">
        <v>113</v>
      </c>
      <c r="B831" s="257"/>
      <c r="C831" s="258"/>
      <c r="D831" s="259">
        <f aca="true" t="shared" si="181" ref="D831:Q831">+D832+D893</f>
        <v>6240000</v>
      </c>
      <c r="E831" s="259">
        <f t="shared" si="181"/>
        <v>0</v>
      </c>
      <c r="F831" s="259">
        <f>+F832+F893</f>
        <v>0</v>
      </c>
      <c r="G831" s="259">
        <f t="shared" si="181"/>
        <v>0</v>
      </c>
      <c r="H831" s="259">
        <f t="shared" si="181"/>
        <v>10410713</v>
      </c>
      <c r="I831" s="259">
        <f t="shared" si="181"/>
        <v>3830000</v>
      </c>
      <c r="J831" s="259">
        <f t="shared" si="181"/>
        <v>-7950490</v>
      </c>
      <c r="K831" s="259">
        <f t="shared" si="181"/>
        <v>0</v>
      </c>
      <c r="L831" s="259">
        <f t="shared" si="181"/>
        <v>0</v>
      </c>
      <c r="M831" s="259">
        <f t="shared" si="181"/>
        <v>0</v>
      </c>
      <c r="N831" s="259">
        <f t="shared" si="181"/>
        <v>0</v>
      </c>
      <c r="O831" s="259">
        <f t="shared" si="181"/>
        <v>0</v>
      </c>
      <c r="P831" s="259">
        <f t="shared" si="181"/>
        <v>-50223</v>
      </c>
      <c r="Q831" s="259">
        <f t="shared" si="181"/>
        <v>0</v>
      </c>
      <c r="R831" s="289"/>
    </row>
    <row r="832" spans="1:18" s="40" customFormat="1" ht="47.25">
      <c r="A832" s="235" t="s">
        <v>766</v>
      </c>
      <c r="B832" s="280">
        <v>6310</v>
      </c>
      <c r="C832" s="280"/>
      <c r="D832" s="281">
        <f>+D888+D833+D850+D860+D883</f>
        <v>1790000</v>
      </c>
      <c r="E832" s="281">
        <f>+E888+E833+E850+E860+E883</f>
        <v>0</v>
      </c>
      <c r="F832" s="281">
        <f aca="true" t="shared" si="182" ref="F832:Q832">+F888+F833+F850+F860+F883</f>
        <v>0</v>
      </c>
      <c r="G832" s="281">
        <f t="shared" si="182"/>
        <v>0</v>
      </c>
      <c r="H832" s="281">
        <f t="shared" si="182"/>
        <v>5960713</v>
      </c>
      <c r="I832" s="281">
        <f t="shared" si="182"/>
        <v>0</v>
      </c>
      <c r="J832" s="281">
        <f t="shared" si="182"/>
        <v>-4120490</v>
      </c>
      <c r="K832" s="281">
        <f t="shared" si="182"/>
        <v>0</v>
      </c>
      <c r="L832" s="281">
        <f t="shared" si="182"/>
        <v>0</v>
      </c>
      <c r="M832" s="281">
        <f t="shared" si="182"/>
        <v>0</v>
      </c>
      <c r="N832" s="281">
        <f t="shared" si="182"/>
        <v>0</v>
      </c>
      <c r="O832" s="281">
        <f t="shared" si="182"/>
        <v>0</v>
      </c>
      <c r="P832" s="281">
        <f t="shared" si="182"/>
        <v>-50223</v>
      </c>
      <c r="Q832" s="281">
        <f t="shared" si="182"/>
        <v>0</v>
      </c>
      <c r="R832" s="300"/>
    </row>
    <row r="833" spans="1:18" s="3" customFormat="1" ht="50.25" customHeight="1" hidden="1">
      <c r="A833" s="239" t="s">
        <v>11</v>
      </c>
      <c r="B833" s="248"/>
      <c r="C833" s="248">
        <v>3131</v>
      </c>
      <c r="D833" s="253">
        <f>+D834+D835</f>
        <v>0</v>
      </c>
      <c r="E833" s="253">
        <f>+E834+E848+E849</f>
        <v>0</v>
      </c>
      <c r="F833" s="253">
        <f>+F834+F835</f>
        <v>0</v>
      </c>
      <c r="G833" s="253">
        <f aca="true" t="shared" si="183" ref="G833:Q833">+G834+G835</f>
        <v>0</v>
      </c>
      <c r="H833" s="253">
        <f t="shared" si="183"/>
        <v>0</v>
      </c>
      <c r="I833" s="253">
        <f t="shared" si="183"/>
        <v>0</v>
      </c>
      <c r="J833" s="253">
        <f t="shared" si="183"/>
        <v>0</v>
      </c>
      <c r="K833" s="253">
        <f t="shared" si="183"/>
        <v>0</v>
      </c>
      <c r="L833" s="253">
        <f t="shared" si="183"/>
        <v>0</v>
      </c>
      <c r="M833" s="253">
        <f t="shared" si="183"/>
        <v>0</v>
      </c>
      <c r="N833" s="253">
        <f t="shared" si="183"/>
        <v>0</v>
      </c>
      <c r="O833" s="253">
        <f t="shared" si="183"/>
        <v>0</v>
      </c>
      <c r="P833" s="253">
        <f t="shared" si="183"/>
        <v>0</v>
      </c>
      <c r="Q833" s="253">
        <f t="shared" si="183"/>
        <v>0</v>
      </c>
      <c r="R833" s="271"/>
    </row>
    <row r="834" spans="1:18" s="1" customFormat="1" ht="63" hidden="1">
      <c r="A834" s="198" t="s">
        <v>374</v>
      </c>
      <c r="B834" s="148"/>
      <c r="C834" s="148"/>
      <c r="D834" s="151">
        <f>F834+G834+H834+I834+J834+K834+L834+M834+N834+O834+P834+Q834</f>
        <v>0</v>
      </c>
      <c r="E834" s="129"/>
      <c r="F834" s="129"/>
      <c r="G834" s="113"/>
      <c r="H834" s="157"/>
      <c r="I834" s="129"/>
      <c r="J834" s="129"/>
      <c r="K834" s="92"/>
      <c r="L834" s="92"/>
      <c r="M834" s="92"/>
      <c r="N834" s="92"/>
      <c r="O834" s="129"/>
      <c r="P834" s="129"/>
      <c r="Q834" s="129"/>
      <c r="R834" s="299"/>
    </row>
    <row r="835" spans="1:18" s="1" customFormat="1" ht="104.25" customHeight="1" hidden="1">
      <c r="A835" s="158" t="s">
        <v>3</v>
      </c>
      <c r="B835" s="148"/>
      <c r="C835" s="148"/>
      <c r="D835" s="129">
        <f>F835+G835+H835+I835+J835+K835+L835+M835+N835+O835+P835+Q835</f>
        <v>0</v>
      </c>
      <c r="E835" s="129"/>
      <c r="F835" s="129"/>
      <c r="G835" s="113"/>
      <c r="H835" s="157"/>
      <c r="I835" s="129"/>
      <c r="J835" s="129"/>
      <c r="K835" s="129"/>
      <c r="L835" s="129"/>
      <c r="M835" s="129"/>
      <c r="N835" s="129"/>
      <c r="O835" s="129"/>
      <c r="P835" s="129"/>
      <c r="Q835" s="129"/>
      <c r="R835" s="299"/>
    </row>
    <row r="836" spans="1:21" s="1" customFormat="1" ht="50.25" customHeight="1" hidden="1">
      <c r="A836" s="4" t="s">
        <v>152</v>
      </c>
      <c r="B836" s="159"/>
      <c r="C836" s="159"/>
      <c r="D836" s="151">
        <f>F836+G836+H836+I836+J836+K836+L836+M836+N836+O836+P836+Q836</f>
        <v>0</v>
      </c>
      <c r="E836" s="151"/>
      <c r="F836" s="151"/>
      <c r="G836" s="151"/>
      <c r="H836" s="160"/>
      <c r="I836" s="151"/>
      <c r="J836" s="151"/>
      <c r="K836" s="151"/>
      <c r="L836" s="151"/>
      <c r="M836" s="151"/>
      <c r="N836" s="151"/>
      <c r="O836" s="151"/>
      <c r="P836" s="151"/>
      <c r="Q836" s="151"/>
      <c r="R836" s="210"/>
      <c r="S836" s="42"/>
      <c r="T836" s="42"/>
      <c r="U836" s="42"/>
    </row>
    <row r="837" spans="1:21" s="1" customFormat="1" ht="42.75" customHeight="1" hidden="1">
      <c r="A837" s="4"/>
      <c r="B837" s="159"/>
      <c r="C837" s="159"/>
      <c r="D837" s="151"/>
      <c r="E837" s="151"/>
      <c r="F837" s="151"/>
      <c r="G837" s="151"/>
      <c r="H837" s="160"/>
      <c r="I837" s="151"/>
      <c r="J837" s="151"/>
      <c r="K837" s="151"/>
      <c r="L837" s="151"/>
      <c r="M837" s="151"/>
      <c r="N837" s="151"/>
      <c r="O837" s="151"/>
      <c r="P837" s="151"/>
      <c r="Q837" s="151"/>
      <c r="R837" s="210"/>
      <c r="S837" s="42"/>
      <c r="T837" s="42"/>
      <c r="U837" s="42"/>
    </row>
    <row r="838" spans="1:21" s="1" customFormat="1" ht="78.75" hidden="1">
      <c r="A838" s="4" t="s">
        <v>148</v>
      </c>
      <c r="B838" s="159"/>
      <c r="C838" s="159"/>
      <c r="D838" s="151">
        <f aca="true" t="shared" si="184" ref="D838:D849">F838+G838+H838+I838+J838+K838+L838+M838+N838+O838+P838+Q838</f>
        <v>0</v>
      </c>
      <c r="E838" s="151"/>
      <c r="F838" s="151"/>
      <c r="G838" s="151"/>
      <c r="H838" s="160"/>
      <c r="I838" s="151"/>
      <c r="J838" s="151"/>
      <c r="K838" s="151"/>
      <c r="L838" s="151"/>
      <c r="M838" s="151"/>
      <c r="N838" s="151"/>
      <c r="O838" s="151"/>
      <c r="P838" s="151"/>
      <c r="Q838" s="151"/>
      <c r="R838" s="210"/>
      <c r="S838" s="42"/>
      <c r="T838" s="42"/>
      <c r="U838" s="42"/>
    </row>
    <row r="839" spans="1:21" s="1" customFormat="1" ht="31.5" hidden="1">
      <c r="A839" s="4" t="s">
        <v>135</v>
      </c>
      <c r="B839" s="159"/>
      <c r="C839" s="159"/>
      <c r="D839" s="151">
        <f t="shared" si="184"/>
        <v>0</v>
      </c>
      <c r="E839" s="151"/>
      <c r="F839" s="151"/>
      <c r="G839" s="151"/>
      <c r="H839" s="160"/>
      <c r="I839" s="151"/>
      <c r="J839" s="151"/>
      <c r="K839" s="151"/>
      <c r="L839" s="151"/>
      <c r="M839" s="151"/>
      <c r="N839" s="151"/>
      <c r="O839" s="151"/>
      <c r="P839" s="151"/>
      <c r="Q839" s="151"/>
      <c r="R839" s="210"/>
      <c r="S839" s="42"/>
      <c r="T839" s="42"/>
      <c r="U839" s="42"/>
    </row>
    <row r="840" spans="1:21" s="1" customFormat="1" ht="78.75" hidden="1">
      <c r="A840" s="4" t="s">
        <v>149</v>
      </c>
      <c r="B840" s="159"/>
      <c r="C840" s="159"/>
      <c r="D840" s="151">
        <f t="shared" si="184"/>
        <v>0</v>
      </c>
      <c r="E840" s="151"/>
      <c r="F840" s="151"/>
      <c r="G840" s="151"/>
      <c r="H840" s="160"/>
      <c r="I840" s="151"/>
      <c r="J840" s="151"/>
      <c r="K840" s="151"/>
      <c r="L840" s="151"/>
      <c r="M840" s="151"/>
      <c r="N840" s="151"/>
      <c r="O840" s="151"/>
      <c r="P840" s="151"/>
      <c r="Q840" s="151"/>
      <c r="R840" s="210"/>
      <c r="S840" s="42"/>
      <c r="T840" s="42"/>
      <c r="U840" s="42"/>
    </row>
    <row r="841" spans="1:21" s="1" customFormat="1" ht="110.25" hidden="1">
      <c r="A841" s="4" t="s">
        <v>137</v>
      </c>
      <c r="B841" s="159"/>
      <c r="C841" s="159"/>
      <c r="D841" s="151">
        <f t="shared" si="184"/>
        <v>0</v>
      </c>
      <c r="E841" s="151"/>
      <c r="F841" s="151"/>
      <c r="G841" s="151"/>
      <c r="H841" s="160"/>
      <c r="I841" s="151"/>
      <c r="J841" s="151"/>
      <c r="K841" s="151"/>
      <c r="L841" s="151"/>
      <c r="M841" s="151"/>
      <c r="N841" s="151"/>
      <c r="O841" s="151"/>
      <c r="P841" s="151"/>
      <c r="Q841" s="151"/>
      <c r="R841" s="210"/>
      <c r="S841" s="42"/>
      <c r="T841" s="42"/>
      <c r="U841" s="42"/>
    </row>
    <row r="842" spans="1:21" s="1" customFormat="1" ht="94.5" hidden="1">
      <c r="A842" s="4" t="s">
        <v>136</v>
      </c>
      <c r="B842" s="159"/>
      <c r="C842" s="159"/>
      <c r="D842" s="151">
        <f t="shared" si="184"/>
        <v>0</v>
      </c>
      <c r="E842" s="151"/>
      <c r="F842" s="151"/>
      <c r="G842" s="151"/>
      <c r="H842" s="160"/>
      <c r="I842" s="151"/>
      <c r="J842" s="151"/>
      <c r="K842" s="151"/>
      <c r="L842" s="151"/>
      <c r="M842" s="151"/>
      <c r="N842" s="151"/>
      <c r="O842" s="151"/>
      <c r="P842" s="151"/>
      <c r="Q842" s="151"/>
      <c r="R842" s="210"/>
      <c r="S842" s="42"/>
      <c r="T842" s="42"/>
      <c r="U842" s="42"/>
    </row>
    <row r="843" spans="1:21" s="1" customFormat="1" ht="78.75" customHeight="1" hidden="1">
      <c r="A843" s="4" t="s">
        <v>138</v>
      </c>
      <c r="B843" s="159"/>
      <c r="C843" s="159"/>
      <c r="D843" s="151">
        <f t="shared" si="184"/>
        <v>0</v>
      </c>
      <c r="E843" s="151"/>
      <c r="F843" s="151"/>
      <c r="G843" s="151"/>
      <c r="H843" s="160"/>
      <c r="I843" s="151"/>
      <c r="J843" s="151"/>
      <c r="K843" s="151"/>
      <c r="L843" s="151"/>
      <c r="M843" s="151"/>
      <c r="N843" s="151"/>
      <c r="O843" s="151"/>
      <c r="P843" s="151"/>
      <c r="Q843" s="151"/>
      <c r="R843" s="210"/>
      <c r="S843" s="42"/>
      <c r="T843" s="42"/>
      <c r="U843" s="42"/>
    </row>
    <row r="844" spans="1:21" s="1" customFormat="1" ht="94.5" hidden="1">
      <c r="A844" s="4" t="s">
        <v>139</v>
      </c>
      <c r="B844" s="159"/>
      <c r="C844" s="159"/>
      <c r="D844" s="151">
        <f t="shared" si="184"/>
        <v>0</v>
      </c>
      <c r="E844" s="151"/>
      <c r="F844" s="151"/>
      <c r="G844" s="151"/>
      <c r="H844" s="160"/>
      <c r="I844" s="151"/>
      <c r="J844" s="151"/>
      <c r="K844" s="151"/>
      <c r="L844" s="151"/>
      <c r="M844" s="151"/>
      <c r="N844" s="151"/>
      <c r="O844" s="151"/>
      <c r="P844" s="151"/>
      <c r="Q844" s="151"/>
      <c r="R844" s="210"/>
      <c r="S844" s="42"/>
      <c r="T844" s="42"/>
      <c r="U844" s="42"/>
    </row>
    <row r="845" spans="1:21" s="1" customFormat="1" ht="78.75" hidden="1">
      <c r="A845" s="4" t="s">
        <v>140</v>
      </c>
      <c r="B845" s="159"/>
      <c r="C845" s="159"/>
      <c r="D845" s="151">
        <f t="shared" si="184"/>
        <v>0</v>
      </c>
      <c r="E845" s="151"/>
      <c r="F845" s="151"/>
      <c r="G845" s="151"/>
      <c r="H845" s="160"/>
      <c r="I845" s="151"/>
      <c r="J845" s="151"/>
      <c r="K845" s="151"/>
      <c r="L845" s="151"/>
      <c r="M845" s="151"/>
      <c r="N845" s="151"/>
      <c r="O845" s="151"/>
      <c r="P845" s="151"/>
      <c r="Q845" s="151"/>
      <c r="R845" s="210"/>
      <c r="S845" s="42"/>
      <c r="T845" s="42"/>
      <c r="U845" s="42"/>
    </row>
    <row r="846" spans="1:21" s="1" customFormat="1" ht="15.75" hidden="1">
      <c r="A846" s="4"/>
      <c r="B846" s="159"/>
      <c r="C846" s="159"/>
      <c r="D846" s="151">
        <f t="shared" si="184"/>
        <v>0</v>
      </c>
      <c r="E846" s="151"/>
      <c r="F846" s="151"/>
      <c r="G846" s="151"/>
      <c r="H846" s="160"/>
      <c r="I846" s="151"/>
      <c r="J846" s="151"/>
      <c r="K846" s="151"/>
      <c r="L846" s="151"/>
      <c r="M846" s="151"/>
      <c r="N846" s="151"/>
      <c r="O846" s="151"/>
      <c r="P846" s="151"/>
      <c r="Q846" s="151"/>
      <c r="R846" s="210"/>
      <c r="S846" s="42"/>
      <c r="T846" s="42"/>
      <c r="U846" s="42"/>
    </row>
    <row r="847" spans="1:21" s="1" customFormat="1" ht="47.25" hidden="1">
      <c r="A847" s="4" t="s">
        <v>134</v>
      </c>
      <c r="B847" s="159"/>
      <c r="C847" s="159"/>
      <c r="D847" s="151">
        <f t="shared" si="184"/>
        <v>0</v>
      </c>
      <c r="E847" s="151"/>
      <c r="F847" s="161"/>
      <c r="G847" s="151"/>
      <c r="H847" s="162"/>
      <c r="I847" s="161"/>
      <c r="J847" s="151"/>
      <c r="K847" s="151"/>
      <c r="L847" s="151"/>
      <c r="M847" s="151"/>
      <c r="N847" s="151"/>
      <c r="O847" s="151"/>
      <c r="P847" s="151"/>
      <c r="Q847" s="151"/>
      <c r="R847" s="210"/>
      <c r="S847" s="42"/>
      <c r="T847" s="42"/>
      <c r="U847" s="42"/>
    </row>
    <row r="848" spans="1:21" s="1" customFormat="1" ht="66" customHeight="1" hidden="1">
      <c r="A848" s="163" t="s">
        <v>19</v>
      </c>
      <c r="B848" s="164"/>
      <c r="C848" s="164"/>
      <c r="D848" s="165">
        <f t="shared" si="184"/>
        <v>0</v>
      </c>
      <c r="E848" s="165"/>
      <c r="F848" s="166"/>
      <c r="G848" s="166"/>
      <c r="H848" s="167"/>
      <c r="I848" s="166"/>
      <c r="J848" s="165"/>
      <c r="K848" s="165"/>
      <c r="L848" s="165"/>
      <c r="M848" s="165"/>
      <c r="N848" s="165"/>
      <c r="O848" s="165"/>
      <c r="P848" s="165"/>
      <c r="Q848" s="165"/>
      <c r="R848" s="210"/>
      <c r="S848" s="42"/>
      <c r="T848" s="42"/>
      <c r="U848" s="42"/>
    </row>
    <row r="849" spans="1:21" s="1" customFormat="1" ht="65.25" customHeight="1" hidden="1">
      <c r="A849" s="163" t="s">
        <v>20</v>
      </c>
      <c r="B849" s="164"/>
      <c r="C849" s="164"/>
      <c r="D849" s="165">
        <f t="shared" si="184"/>
        <v>0</v>
      </c>
      <c r="E849" s="165"/>
      <c r="F849" s="166"/>
      <c r="G849" s="166"/>
      <c r="H849" s="167"/>
      <c r="I849" s="166"/>
      <c r="J849" s="165"/>
      <c r="K849" s="165"/>
      <c r="L849" s="165"/>
      <c r="M849" s="165"/>
      <c r="N849" s="165"/>
      <c r="O849" s="165"/>
      <c r="P849" s="165"/>
      <c r="Q849" s="165"/>
      <c r="R849" s="210"/>
      <c r="S849" s="42"/>
      <c r="T849" s="42"/>
      <c r="U849" s="42"/>
    </row>
    <row r="850" spans="1:18" s="3" customFormat="1" ht="31.5">
      <c r="A850" s="239" t="s">
        <v>8</v>
      </c>
      <c r="B850" s="248"/>
      <c r="C850" s="248">
        <v>3142</v>
      </c>
      <c r="D850" s="252">
        <f>+D852+D853+D854+D855+D856+D857+D858+D859+D851</f>
        <v>0</v>
      </c>
      <c r="E850" s="252">
        <f>+E852+E853+E854+E855+E856+E857+E858+E859</f>
        <v>0</v>
      </c>
      <c r="F850" s="252">
        <f>+F852+F853+F854+F855+F856+F857+F858+F859+F851</f>
        <v>0</v>
      </c>
      <c r="G850" s="252">
        <f aca="true" t="shared" si="185" ref="G850:Q850">+G852+G853+G854+G855+G856+G857+G858+G859+G851</f>
        <v>0</v>
      </c>
      <c r="H850" s="252">
        <f>+H852+H853+H854+H855+H856+H857+H858+H859+H851</f>
        <v>670713</v>
      </c>
      <c r="I850" s="252">
        <f t="shared" si="185"/>
        <v>0</v>
      </c>
      <c r="J850" s="252">
        <f>+J852+J853+J854+J855+J856+J857+J858+J859+J851</f>
        <v>-620490</v>
      </c>
      <c r="K850" s="252">
        <f t="shared" si="185"/>
        <v>0</v>
      </c>
      <c r="L850" s="252">
        <f t="shared" si="185"/>
        <v>0</v>
      </c>
      <c r="M850" s="252">
        <f t="shared" si="185"/>
        <v>0</v>
      </c>
      <c r="N850" s="252">
        <f t="shared" si="185"/>
        <v>0</v>
      </c>
      <c r="O850" s="252">
        <f t="shared" si="185"/>
        <v>0</v>
      </c>
      <c r="P850" s="252">
        <f t="shared" si="185"/>
        <v>-50223</v>
      </c>
      <c r="Q850" s="252">
        <f t="shared" si="185"/>
        <v>0</v>
      </c>
      <c r="R850" s="271"/>
    </row>
    <row r="851" spans="1:18" s="3" customFormat="1" ht="141.75">
      <c r="A851" s="234" t="s">
        <v>809</v>
      </c>
      <c r="B851" s="128"/>
      <c r="C851" s="128"/>
      <c r="D851" s="149">
        <f aca="true" t="shared" si="186" ref="D851:D859">F851+G851+H851+I851+J851+K851+L851+M851+N851+O851+P851+Q851</f>
        <v>0</v>
      </c>
      <c r="E851" s="151"/>
      <c r="F851" s="151"/>
      <c r="G851" s="151"/>
      <c r="H851" s="160">
        <v>442865</v>
      </c>
      <c r="I851" s="151"/>
      <c r="J851" s="151">
        <v>-442865</v>
      </c>
      <c r="K851" s="151"/>
      <c r="L851" s="151"/>
      <c r="M851" s="151"/>
      <c r="N851" s="151"/>
      <c r="O851" s="151"/>
      <c r="P851" s="151"/>
      <c r="Q851" s="151"/>
      <c r="R851" s="271"/>
    </row>
    <row r="852" spans="1:18" s="1" customFormat="1" ht="78.75">
      <c r="A852" s="234" t="s">
        <v>810</v>
      </c>
      <c r="B852" s="148"/>
      <c r="C852" s="148"/>
      <c r="D852" s="149">
        <f t="shared" si="186"/>
        <v>0</v>
      </c>
      <c r="E852" s="147"/>
      <c r="F852" s="147"/>
      <c r="G852" s="113"/>
      <c r="H852" s="113">
        <v>177625</v>
      </c>
      <c r="I852" s="147"/>
      <c r="J852" s="113">
        <v>-177625</v>
      </c>
      <c r="K852" s="147"/>
      <c r="L852" s="147"/>
      <c r="M852" s="147"/>
      <c r="N852" s="147"/>
      <c r="O852" s="147"/>
      <c r="P852" s="147"/>
      <c r="Q852" s="147"/>
      <c r="R852" s="299"/>
    </row>
    <row r="853" spans="1:21" s="1" customFormat="1" ht="47.25" hidden="1">
      <c r="A853" s="234" t="s">
        <v>811</v>
      </c>
      <c r="B853" s="159"/>
      <c r="C853" s="159"/>
      <c r="D853" s="149">
        <f t="shared" si="186"/>
        <v>0</v>
      </c>
      <c r="E853" s="149"/>
      <c r="F853" s="149"/>
      <c r="G853" s="113"/>
      <c r="H853" s="168"/>
      <c r="I853" s="149"/>
      <c r="J853" s="149"/>
      <c r="K853" s="149"/>
      <c r="L853" s="149"/>
      <c r="M853" s="149"/>
      <c r="N853" s="149"/>
      <c r="O853" s="149"/>
      <c r="P853" s="149"/>
      <c r="Q853" s="149"/>
      <c r="R853" s="210"/>
      <c r="S853" s="42"/>
      <c r="T853" s="42"/>
      <c r="U853" s="42"/>
    </row>
    <row r="854" spans="1:21" s="1" customFormat="1" ht="47.25">
      <c r="A854" s="234" t="s">
        <v>812</v>
      </c>
      <c r="B854" s="159"/>
      <c r="C854" s="159"/>
      <c r="D854" s="149">
        <f t="shared" si="186"/>
        <v>0</v>
      </c>
      <c r="E854" s="149"/>
      <c r="F854" s="149"/>
      <c r="G854" s="149"/>
      <c r="H854" s="149">
        <v>50223</v>
      </c>
      <c r="I854" s="149"/>
      <c r="J854" s="149"/>
      <c r="K854" s="149"/>
      <c r="L854" s="149"/>
      <c r="M854" s="149"/>
      <c r="N854" s="149"/>
      <c r="O854" s="149"/>
      <c r="P854" s="149">
        <f>-3071693+3021470</f>
        <v>-50223</v>
      </c>
      <c r="Q854" s="149"/>
      <c r="R854" s="210"/>
      <c r="S854" s="42"/>
      <c r="T854" s="42"/>
      <c r="U854" s="42"/>
    </row>
    <row r="855" spans="1:21" s="1" customFormat="1" ht="110.25" hidden="1">
      <c r="A855" s="234" t="s">
        <v>813</v>
      </c>
      <c r="B855" s="159"/>
      <c r="C855" s="159"/>
      <c r="D855" s="149">
        <f t="shared" si="186"/>
        <v>0</v>
      </c>
      <c r="E855" s="149"/>
      <c r="F855" s="149"/>
      <c r="G855" s="149"/>
      <c r="H855" s="149"/>
      <c r="I855" s="149"/>
      <c r="J855" s="149"/>
      <c r="K855" s="149"/>
      <c r="L855" s="149"/>
      <c r="M855" s="149"/>
      <c r="N855" s="149"/>
      <c r="O855" s="149"/>
      <c r="P855" s="149"/>
      <c r="Q855" s="149"/>
      <c r="R855" s="210"/>
      <c r="S855" s="42"/>
      <c r="T855" s="42"/>
      <c r="U855" s="42"/>
    </row>
    <row r="856" spans="1:21" s="1" customFormat="1" ht="126" hidden="1">
      <c r="A856" s="234" t="s">
        <v>814</v>
      </c>
      <c r="B856" s="159"/>
      <c r="C856" s="159"/>
      <c r="D856" s="149">
        <f t="shared" si="186"/>
        <v>0</v>
      </c>
      <c r="E856" s="149"/>
      <c r="F856" s="149"/>
      <c r="G856" s="149"/>
      <c r="H856" s="149"/>
      <c r="I856" s="149"/>
      <c r="J856" s="149"/>
      <c r="K856" s="149"/>
      <c r="L856" s="149"/>
      <c r="M856" s="149"/>
      <c r="N856" s="149"/>
      <c r="O856" s="149"/>
      <c r="P856" s="149"/>
      <c r="Q856" s="149"/>
      <c r="R856" s="210"/>
      <c r="S856" s="42"/>
      <c r="T856" s="42"/>
      <c r="U856" s="42"/>
    </row>
    <row r="857" spans="1:21" s="1" customFormat="1" ht="15.75" hidden="1">
      <c r="A857" s="158"/>
      <c r="B857" s="159"/>
      <c r="C857" s="159"/>
      <c r="D857" s="149">
        <f>F857+G857+H857+I857+J857+K857+L857+M857+N857+O857+P857+Q857</f>
        <v>0</v>
      </c>
      <c r="E857" s="149"/>
      <c r="F857" s="149"/>
      <c r="G857" s="149"/>
      <c r="H857" s="149"/>
      <c r="I857" s="149"/>
      <c r="J857" s="149"/>
      <c r="K857" s="149"/>
      <c r="L857" s="149"/>
      <c r="M857" s="149"/>
      <c r="N857" s="149"/>
      <c r="O857" s="149"/>
      <c r="P857" s="149"/>
      <c r="Q857" s="149"/>
      <c r="R857" s="210"/>
      <c r="S857" s="42"/>
      <c r="T857" s="42"/>
      <c r="U857" s="42"/>
    </row>
    <row r="858" spans="1:21" s="1" customFormat="1" ht="15.75" hidden="1">
      <c r="A858" s="158"/>
      <c r="B858" s="159"/>
      <c r="C858" s="159"/>
      <c r="D858" s="149">
        <f t="shared" si="186"/>
        <v>0</v>
      </c>
      <c r="E858" s="149"/>
      <c r="F858" s="149"/>
      <c r="G858" s="149"/>
      <c r="H858" s="149"/>
      <c r="I858" s="149"/>
      <c r="J858" s="149"/>
      <c r="K858" s="149"/>
      <c r="L858" s="149"/>
      <c r="M858" s="149"/>
      <c r="N858" s="149"/>
      <c r="O858" s="149"/>
      <c r="P858" s="149"/>
      <c r="Q858" s="149"/>
      <c r="R858" s="210"/>
      <c r="S858" s="42"/>
      <c r="T858" s="42"/>
      <c r="U858" s="42"/>
    </row>
    <row r="859" spans="1:21" s="1" customFormat="1" ht="20.25" customHeight="1" hidden="1">
      <c r="A859" s="169"/>
      <c r="B859" s="159"/>
      <c r="C859" s="159"/>
      <c r="D859" s="149">
        <f t="shared" si="186"/>
        <v>0</v>
      </c>
      <c r="E859" s="149"/>
      <c r="F859" s="149"/>
      <c r="G859" s="149"/>
      <c r="H859" s="149"/>
      <c r="I859" s="149"/>
      <c r="J859" s="149"/>
      <c r="K859" s="149"/>
      <c r="L859" s="149"/>
      <c r="M859" s="149"/>
      <c r="N859" s="149"/>
      <c r="O859" s="149"/>
      <c r="P859" s="149"/>
      <c r="Q859" s="149"/>
      <c r="R859" s="210"/>
      <c r="S859" s="42"/>
      <c r="T859" s="42"/>
      <c r="U859" s="42"/>
    </row>
    <row r="860" spans="1:18" s="3" customFormat="1" ht="31.5">
      <c r="A860" s="239" t="s">
        <v>109</v>
      </c>
      <c r="B860" s="248"/>
      <c r="C860" s="248">
        <v>3132</v>
      </c>
      <c r="D860" s="252">
        <f>+F860+G860+H860+I860+J860+K860+L860+M860+N860+O860+Q860+P860</f>
        <v>1790000</v>
      </c>
      <c r="E860" s="252">
        <f>SUM(E861:E880)</f>
        <v>0</v>
      </c>
      <c r="F860" s="252">
        <f>SUM(F861:F881)</f>
        <v>0</v>
      </c>
      <c r="G860" s="252">
        <f aca="true" t="shared" si="187" ref="G860:Q860">SUM(G861:G881)</f>
        <v>0</v>
      </c>
      <c r="H860" s="252">
        <f>SUM(H861:H881)</f>
        <v>5290000</v>
      </c>
      <c r="I860" s="252">
        <f t="shared" si="187"/>
        <v>0</v>
      </c>
      <c r="J860" s="252">
        <f t="shared" si="187"/>
        <v>-3500000</v>
      </c>
      <c r="K860" s="252">
        <f t="shared" si="187"/>
        <v>0</v>
      </c>
      <c r="L860" s="252">
        <f t="shared" si="187"/>
        <v>0</v>
      </c>
      <c r="M860" s="252">
        <f t="shared" si="187"/>
        <v>0</v>
      </c>
      <c r="N860" s="252">
        <f t="shared" si="187"/>
        <v>0</v>
      </c>
      <c r="O860" s="252">
        <f t="shared" si="187"/>
        <v>0</v>
      </c>
      <c r="P860" s="252">
        <f t="shared" si="187"/>
        <v>0</v>
      </c>
      <c r="Q860" s="253">
        <f t="shared" si="187"/>
        <v>0</v>
      </c>
      <c r="R860" s="271"/>
    </row>
    <row r="861" spans="1:18" s="42" customFormat="1" ht="162.75" customHeight="1">
      <c r="A861" s="282" t="s">
        <v>767</v>
      </c>
      <c r="B861" s="159"/>
      <c r="C861" s="159"/>
      <c r="D861" s="149">
        <f aca="true" t="shared" si="188" ref="D861:D878">F861+G861+H861+I861+J861+K861+L861+M861+N861+O861+P861+Q861</f>
        <v>0</v>
      </c>
      <c r="E861" s="149"/>
      <c r="F861" s="149"/>
      <c r="G861" s="170"/>
      <c r="H861" s="149">
        <v>940000</v>
      </c>
      <c r="I861" s="149"/>
      <c r="J861" s="170">
        <v>-940000</v>
      </c>
      <c r="K861" s="149"/>
      <c r="L861" s="149"/>
      <c r="M861" s="171"/>
      <c r="N861" s="149"/>
      <c r="O861" s="149"/>
      <c r="P861" s="149"/>
      <c r="Q861" s="149"/>
      <c r="R861" s="210"/>
    </row>
    <row r="862" spans="1:18" s="42" customFormat="1" ht="168.75">
      <c r="A862" s="282" t="s">
        <v>768</v>
      </c>
      <c r="B862" s="159"/>
      <c r="C862" s="159"/>
      <c r="D862" s="149">
        <f t="shared" si="188"/>
        <v>0</v>
      </c>
      <c r="E862" s="149"/>
      <c r="F862" s="149"/>
      <c r="G862" s="170"/>
      <c r="H862" s="149">
        <v>1490000</v>
      </c>
      <c r="I862" s="149"/>
      <c r="J862" s="170">
        <v>-1490000</v>
      </c>
      <c r="K862" s="149"/>
      <c r="L862" s="149"/>
      <c r="M862" s="318"/>
      <c r="N862" s="149"/>
      <c r="O862" s="149"/>
      <c r="P862" s="149"/>
      <c r="Q862" s="149"/>
      <c r="R862" s="210"/>
    </row>
    <row r="863" spans="1:18" s="42" customFormat="1" ht="176.25" customHeight="1">
      <c r="A863" s="282" t="s">
        <v>769</v>
      </c>
      <c r="B863" s="159"/>
      <c r="C863" s="159"/>
      <c r="D863" s="149">
        <f t="shared" si="188"/>
        <v>0</v>
      </c>
      <c r="E863" s="149"/>
      <c r="F863" s="149"/>
      <c r="G863" s="170"/>
      <c r="H863" s="149">
        <v>1070000</v>
      </c>
      <c r="I863" s="149"/>
      <c r="J863" s="170">
        <v>-1070000</v>
      </c>
      <c r="K863" s="149"/>
      <c r="L863" s="149"/>
      <c r="M863" s="318"/>
      <c r="N863" s="149"/>
      <c r="O863" s="149"/>
      <c r="P863" s="149"/>
      <c r="Q863" s="149"/>
      <c r="R863" s="210"/>
    </row>
    <row r="864" spans="1:18" s="42" customFormat="1" ht="75">
      <c r="A864" s="282" t="s">
        <v>888</v>
      </c>
      <c r="B864" s="159"/>
      <c r="C864" s="159"/>
      <c r="D864" s="149">
        <f t="shared" si="188"/>
        <v>1490000</v>
      </c>
      <c r="E864" s="149"/>
      <c r="F864" s="149"/>
      <c r="G864" s="170"/>
      <c r="H864" s="149">
        <v>1490000</v>
      </c>
      <c r="I864" s="149"/>
      <c r="J864" s="149"/>
      <c r="K864" s="149"/>
      <c r="L864" s="149"/>
      <c r="M864" s="318"/>
      <c r="N864" s="149"/>
      <c r="O864" s="149"/>
      <c r="P864" s="149"/>
      <c r="Q864" s="149"/>
      <c r="R864" s="210"/>
    </row>
    <row r="865" spans="1:18" s="42" customFormat="1" ht="168.75">
      <c r="A865" s="282" t="s">
        <v>816</v>
      </c>
      <c r="B865" s="159"/>
      <c r="C865" s="159"/>
      <c r="D865" s="149">
        <f t="shared" si="188"/>
        <v>300000</v>
      </c>
      <c r="E865" s="149"/>
      <c r="F865" s="149"/>
      <c r="G865" s="170"/>
      <c r="H865" s="149">
        <v>300000</v>
      </c>
      <c r="I865" s="149"/>
      <c r="J865" s="149"/>
      <c r="K865" s="149"/>
      <c r="L865" s="149"/>
      <c r="M865" s="318"/>
      <c r="N865" s="149"/>
      <c r="O865" s="149"/>
      <c r="P865" s="149"/>
      <c r="Q865" s="149"/>
      <c r="R865" s="210"/>
    </row>
    <row r="866" spans="1:18" s="42" customFormat="1" ht="110.25" hidden="1">
      <c r="A866" s="234" t="s">
        <v>816</v>
      </c>
      <c r="B866" s="159"/>
      <c r="C866" s="159"/>
      <c r="D866" s="149">
        <f t="shared" si="188"/>
        <v>0</v>
      </c>
      <c r="E866" s="149"/>
      <c r="F866" s="149"/>
      <c r="G866" s="170"/>
      <c r="H866" s="149"/>
      <c r="I866" s="149"/>
      <c r="J866" s="149"/>
      <c r="K866" s="149"/>
      <c r="L866" s="149"/>
      <c r="M866" s="318"/>
      <c r="N866" s="149"/>
      <c r="O866" s="149"/>
      <c r="P866" s="149"/>
      <c r="Q866" s="149"/>
      <c r="R866" s="210"/>
    </row>
    <row r="867" spans="1:18" s="1" customFormat="1" ht="65.25" customHeight="1" hidden="1">
      <c r="A867" s="234" t="s">
        <v>817</v>
      </c>
      <c r="B867" s="148"/>
      <c r="C867" s="148"/>
      <c r="D867" s="147">
        <f t="shared" si="188"/>
        <v>0</v>
      </c>
      <c r="E867" s="147"/>
      <c r="F867" s="147"/>
      <c r="G867" s="113"/>
      <c r="H867" s="147"/>
      <c r="I867" s="147"/>
      <c r="J867" s="147"/>
      <c r="K867" s="147"/>
      <c r="L867" s="147"/>
      <c r="M867" s="318"/>
      <c r="N867" s="147"/>
      <c r="O867" s="147"/>
      <c r="P867" s="147"/>
      <c r="Q867" s="147"/>
      <c r="R867" s="299"/>
    </row>
    <row r="868" spans="1:18" s="1" customFormat="1" ht="57" hidden="1">
      <c r="A868" s="282" t="s">
        <v>818</v>
      </c>
      <c r="B868" s="148"/>
      <c r="C868" s="148"/>
      <c r="D868" s="147">
        <f t="shared" si="188"/>
        <v>0</v>
      </c>
      <c r="E868" s="147"/>
      <c r="F868" s="147"/>
      <c r="G868" s="113"/>
      <c r="H868" s="147"/>
      <c r="I868" s="147"/>
      <c r="J868" s="147"/>
      <c r="K868" s="147"/>
      <c r="L868" s="147"/>
      <c r="M868" s="318"/>
      <c r="N868" s="147"/>
      <c r="O868" s="147"/>
      <c r="P868" s="147"/>
      <c r="Q868" s="147"/>
      <c r="R868" s="299"/>
    </row>
    <row r="869" spans="1:21" s="1" customFormat="1" ht="188.25" hidden="1">
      <c r="A869" s="282" t="s">
        <v>819</v>
      </c>
      <c r="B869" s="159"/>
      <c r="C869" s="159"/>
      <c r="D869" s="149">
        <f t="shared" si="188"/>
        <v>0</v>
      </c>
      <c r="E869" s="149"/>
      <c r="F869" s="149"/>
      <c r="G869" s="113"/>
      <c r="H869" s="149"/>
      <c r="I869" s="149"/>
      <c r="J869" s="149"/>
      <c r="K869" s="149"/>
      <c r="L869" s="149"/>
      <c r="M869" s="318"/>
      <c r="N869" s="149"/>
      <c r="O869" s="149"/>
      <c r="P869" s="149"/>
      <c r="Q869" s="149"/>
      <c r="R869" s="210"/>
      <c r="S869" s="42"/>
      <c r="T869" s="42"/>
      <c r="U869" s="42"/>
    </row>
    <row r="870" spans="1:21" s="1" customFormat="1" ht="89.25" customHeight="1" hidden="1">
      <c r="A870" s="100" t="s">
        <v>338</v>
      </c>
      <c r="B870" s="159"/>
      <c r="C870" s="159"/>
      <c r="D870" s="149">
        <f t="shared" si="188"/>
        <v>0</v>
      </c>
      <c r="E870" s="149"/>
      <c r="F870" s="149"/>
      <c r="G870" s="113"/>
      <c r="H870" s="149"/>
      <c r="I870" s="149"/>
      <c r="J870" s="149"/>
      <c r="K870" s="149"/>
      <c r="L870" s="149"/>
      <c r="M870" s="318"/>
      <c r="N870" s="149"/>
      <c r="O870" s="149"/>
      <c r="P870" s="149"/>
      <c r="Q870" s="149"/>
      <c r="R870" s="210"/>
      <c r="S870" s="42"/>
      <c r="T870" s="42"/>
      <c r="U870" s="42"/>
    </row>
    <row r="871" spans="1:21" s="1" customFormat="1" ht="104.25" customHeight="1" hidden="1">
      <c r="A871" s="100" t="s">
        <v>339</v>
      </c>
      <c r="B871" s="159"/>
      <c r="C871" s="159"/>
      <c r="D871" s="149">
        <f t="shared" si="188"/>
        <v>0</v>
      </c>
      <c r="E871" s="149"/>
      <c r="F871" s="149"/>
      <c r="G871" s="172"/>
      <c r="H871" s="149"/>
      <c r="I871" s="149"/>
      <c r="J871" s="149"/>
      <c r="K871" s="149"/>
      <c r="L871" s="149"/>
      <c r="M871" s="318"/>
      <c r="N871" s="149"/>
      <c r="O871" s="149"/>
      <c r="P871" s="149"/>
      <c r="Q871" s="149"/>
      <c r="R871" s="210"/>
      <c r="S871" s="42"/>
      <c r="T871" s="42"/>
      <c r="U871" s="42"/>
    </row>
    <row r="872" spans="1:21" s="1" customFormat="1" ht="99.75" customHeight="1" hidden="1">
      <c r="A872" s="100" t="s">
        <v>340</v>
      </c>
      <c r="B872" s="159"/>
      <c r="C872" s="159"/>
      <c r="D872" s="149">
        <f t="shared" si="188"/>
        <v>0</v>
      </c>
      <c r="E872" s="149"/>
      <c r="F872" s="149"/>
      <c r="G872" s="173"/>
      <c r="H872" s="149"/>
      <c r="I872" s="149"/>
      <c r="J872" s="149"/>
      <c r="K872" s="149"/>
      <c r="L872" s="149"/>
      <c r="M872" s="318"/>
      <c r="N872" s="149"/>
      <c r="O872" s="149"/>
      <c r="P872" s="149"/>
      <c r="Q872" s="149"/>
      <c r="R872" s="210"/>
      <c r="S872" s="42"/>
      <c r="T872" s="42"/>
      <c r="U872" s="42"/>
    </row>
    <row r="873" spans="1:21" s="1" customFormat="1" ht="73.5" customHeight="1" hidden="1">
      <c r="A873" s="100" t="s">
        <v>341</v>
      </c>
      <c r="B873" s="159"/>
      <c r="C873" s="159"/>
      <c r="D873" s="149">
        <f t="shared" si="188"/>
        <v>0</v>
      </c>
      <c r="E873" s="149"/>
      <c r="F873" s="149"/>
      <c r="G873" s="173"/>
      <c r="H873" s="149"/>
      <c r="I873" s="149"/>
      <c r="J873" s="149"/>
      <c r="K873" s="149"/>
      <c r="L873" s="149"/>
      <c r="M873" s="149"/>
      <c r="N873" s="149"/>
      <c r="O873" s="149"/>
      <c r="P873" s="149"/>
      <c r="Q873" s="149"/>
      <c r="R873" s="210"/>
      <c r="S873" s="42"/>
      <c r="T873" s="42"/>
      <c r="U873" s="42"/>
    </row>
    <row r="874" spans="1:21" s="1" customFormat="1" ht="98.25" customHeight="1" hidden="1">
      <c r="A874" s="100" t="s">
        <v>342</v>
      </c>
      <c r="B874" s="159"/>
      <c r="C874" s="159"/>
      <c r="D874" s="149">
        <f t="shared" si="188"/>
        <v>0</v>
      </c>
      <c r="E874" s="149"/>
      <c r="F874" s="149"/>
      <c r="G874" s="173"/>
      <c r="H874" s="149"/>
      <c r="I874" s="149"/>
      <c r="J874" s="149"/>
      <c r="K874" s="149"/>
      <c r="L874" s="149"/>
      <c r="M874" s="149"/>
      <c r="N874" s="149"/>
      <c r="O874" s="149"/>
      <c r="P874" s="149"/>
      <c r="Q874" s="149"/>
      <c r="R874" s="210"/>
      <c r="S874" s="42"/>
      <c r="T874" s="42"/>
      <c r="U874" s="42"/>
    </row>
    <row r="875" spans="1:21" s="1" customFormat="1" ht="98.25" customHeight="1" hidden="1">
      <c r="A875" s="100" t="s">
        <v>343</v>
      </c>
      <c r="B875" s="159"/>
      <c r="C875" s="159"/>
      <c r="D875" s="149">
        <f t="shared" si="188"/>
        <v>0</v>
      </c>
      <c r="E875" s="149"/>
      <c r="F875" s="149"/>
      <c r="G875" s="173"/>
      <c r="H875" s="149"/>
      <c r="I875" s="149"/>
      <c r="J875" s="149"/>
      <c r="K875" s="149"/>
      <c r="L875" s="149"/>
      <c r="M875" s="149"/>
      <c r="N875" s="149"/>
      <c r="O875" s="149"/>
      <c r="P875" s="149"/>
      <c r="Q875" s="149"/>
      <c r="R875" s="210"/>
      <c r="S875" s="42"/>
      <c r="T875" s="42"/>
      <c r="U875" s="42"/>
    </row>
    <row r="876" spans="1:21" s="1" customFormat="1" ht="88.5" customHeight="1" hidden="1">
      <c r="A876" s="174" t="s">
        <v>344</v>
      </c>
      <c r="B876" s="159"/>
      <c r="C876" s="159"/>
      <c r="D876" s="149">
        <f t="shared" si="188"/>
        <v>0</v>
      </c>
      <c r="E876" s="149"/>
      <c r="F876" s="149"/>
      <c r="G876" s="175"/>
      <c r="H876" s="149"/>
      <c r="I876" s="149"/>
      <c r="J876" s="149"/>
      <c r="K876" s="149"/>
      <c r="L876" s="149"/>
      <c r="M876" s="149"/>
      <c r="N876" s="149"/>
      <c r="O876" s="149"/>
      <c r="P876" s="149"/>
      <c r="Q876" s="149"/>
      <c r="R876" s="210"/>
      <c r="S876" s="42"/>
      <c r="T876" s="42"/>
      <c r="U876" s="42"/>
    </row>
    <row r="877" spans="1:21" s="1" customFormat="1" ht="36" customHeight="1" hidden="1">
      <c r="A877" s="126" t="s">
        <v>346</v>
      </c>
      <c r="B877" s="176"/>
      <c r="C877" s="176"/>
      <c r="D877" s="149">
        <f t="shared" si="188"/>
        <v>0</v>
      </c>
      <c r="E877" s="177"/>
      <c r="F877" s="149"/>
      <c r="G877" s="178"/>
      <c r="H877" s="149"/>
      <c r="I877" s="149"/>
      <c r="J877" s="149"/>
      <c r="K877" s="177"/>
      <c r="L877" s="177"/>
      <c r="M877" s="177"/>
      <c r="N877" s="177"/>
      <c r="O877" s="177"/>
      <c r="P877" s="177"/>
      <c r="Q877" s="177"/>
      <c r="R877" s="210"/>
      <c r="S877" s="42"/>
      <c r="T877" s="42"/>
      <c r="U877" s="42"/>
    </row>
    <row r="878" spans="1:21" s="1" customFormat="1" ht="42" customHeight="1" hidden="1">
      <c r="A878" s="126" t="s">
        <v>173</v>
      </c>
      <c r="B878" s="149"/>
      <c r="C878" s="149"/>
      <c r="D878" s="151">
        <f t="shared" si="188"/>
        <v>0</v>
      </c>
      <c r="E878" s="149"/>
      <c r="F878" s="179"/>
      <c r="G878" s="173"/>
      <c r="H878" s="179"/>
      <c r="I878" s="179"/>
      <c r="J878" s="179"/>
      <c r="K878" s="179"/>
      <c r="L878" s="179"/>
      <c r="M878" s="179"/>
      <c r="N878" s="149"/>
      <c r="O878" s="149"/>
      <c r="P878" s="149"/>
      <c r="Q878" s="149"/>
      <c r="R878" s="210"/>
      <c r="S878" s="42"/>
      <c r="T878" s="42"/>
      <c r="U878" s="42"/>
    </row>
    <row r="879" spans="1:21" s="1" customFormat="1" ht="47.25" customHeight="1" hidden="1">
      <c r="A879" s="126" t="s">
        <v>243</v>
      </c>
      <c r="B879" s="149"/>
      <c r="C879" s="149"/>
      <c r="D879" s="180">
        <f>+F879+G879+H879+I879+J879+K879+L879+M879+N879+O879+Q879+P879</f>
        <v>0</v>
      </c>
      <c r="E879" s="149"/>
      <c r="F879" s="179"/>
      <c r="G879" s="181"/>
      <c r="H879" s="179"/>
      <c r="I879" s="179"/>
      <c r="J879" s="179"/>
      <c r="K879" s="179"/>
      <c r="L879" s="179"/>
      <c r="M879" s="179"/>
      <c r="N879" s="149"/>
      <c r="O879" s="149"/>
      <c r="P879" s="149"/>
      <c r="Q879" s="149"/>
      <c r="R879" s="210"/>
      <c r="S879" s="42"/>
      <c r="T879" s="42"/>
      <c r="U879" s="42"/>
    </row>
    <row r="880" spans="1:21" s="1" customFormat="1" ht="48" customHeight="1" hidden="1">
      <c r="A880" s="126" t="s">
        <v>242</v>
      </c>
      <c r="B880" s="149"/>
      <c r="C880" s="149"/>
      <c r="D880" s="180">
        <f>+F880+G880+H880+I880+J880+K880+L880+M880+N880+O880+Q880+P880</f>
        <v>0</v>
      </c>
      <c r="E880" s="149"/>
      <c r="F880" s="179"/>
      <c r="G880" s="181"/>
      <c r="H880" s="179"/>
      <c r="I880" s="179"/>
      <c r="J880" s="179"/>
      <c r="K880" s="179"/>
      <c r="L880" s="179"/>
      <c r="M880" s="179"/>
      <c r="N880" s="149"/>
      <c r="O880" s="149"/>
      <c r="P880" s="149"/>
      <c r="Q880" s="149"/>
      <c r="R880" s="210"/>
      <c r="S880" s="42"/>
      <c r="T880" s="42"/>
      <c r="U880" s="42"/>
    </row>
    <row r="881" spans="1:21" s="1" customFormat="1" ht="78.75" customHeight="1" hidden="1">
      <c r="A881" s="126" t="s">
        <v>244</v>
      </c>
      <c r="B881" s="149"/>
      <c r="C881" s="149"/>
      <c r="D881" s="180">
        <f aca="true" t="shared" si="189" ref="D881:D964">+F881+G881+H881+I881+J881+K881+L881+M881+N881+O881+Q881+P881</f>
        <v>0</v>
      </c>
      <c r="E881" s="149"/>
      <c r="F881" s="179"/>
      <c r="G881" s="181"/>
      <c r="H881" s="179"/>
      <c r="I881" s="159"/>
      <c r="J881" s="179"/>
      <c r="K881" s="179"/>
      <c r="L881" s="179"/>
      <c r="M881" s="179"/>
      <c r="N881" s="149"/>
      <c r="O881" s="149"/>
      <c r="P881" s="149"/>
      <c r="Q881" s="149"/>
      <c r="R881" s="210"/>
      <c r="S881" s="42"/>
      <c r="T881" s="42"/>
      <c r="U881" s="42"/>
    </row>
    <row r="882" spans="1:21" s="1" customFormat="1" ht="63" customHeight="1" hidden="1">
      <c r="A882" s="182"/>
      <c r="B882" s="149"/>
      <c r="C882" s="149"/>
      <c r="D882" s="180">
        <f t="shared" si="189"/>
        <v>0</v>
      </c>
      <c r="E882" s="183"/>
      <c r="F882" s="184"/>
      <c r="G882" s="184"/>
      <c r="H882" s="184"/>
      <c r="I882" s="184"/>
      <c r="J882" s="184"/>
      <c r="K882" s="185"/>
      <c r="L882" s="184"/>
      <c r="M882" s="184"/>
      <c r="N882" s="184"/>
      <c r="O882" s="183"/>
      <c r="P882" s="183"/>
      <c r="Q882" s="183"/>
      <c r="R882" s="210"/>
      <c r="S882" s="42"/>
      <c r="T882" s="42"/>
      <c r="U882" s="42"/>
    </row>
    <row r="883" spans="1:18" s="3" customFormat="1" ht="31.5" hidden="1">
      <c r="A883" s="307" t="s">
        <v>10</v>
      </c>
      <c r="B883" s="248"/>
      <c r="C883" s="248">
        <v>3122</v>
      </c>
      <c r="D883" s="252">
        <f>+F883+G883+H883+I883+J883+K883+L883+M883+N883+O883+Q883+P883</f>
        <v>0</v>
      </c>
      <c r="E883" s="253">
        <f>E884+E892+E885+E886+E887</f>
        <v>0</v>
      </c>
      <c r="F883" s="253">
        <f>F884+F892+F885+F886+F887</f>
        <v>0</v>
      </c>
      <c r="G883" s="253">
        <f>G884+G892+G885+G886+G887</f>
        <v>0</v>
      </c>
      <c r="H883" s="253">
        <f aca="true" t="shared" si="190" ref="H883:Q883">H884+H892+H885+H886+H887</f>
        <v>0</v>
      </c>
      <c r="I883" s="253">
        <f t="shared" si="190"/>
        <v>0</v>
      </c>
      <c r="J883" s="253">
        <f t="shared" si="190"/>
        <v>0</v>
      </c>
      <c r="K883" s="253">
        <f t="shared" si="190"/>
        <v>0</v>
      </c>
      <c r="L883" s="253">
        <f t="shared" si="190"/>
        <v>0</v>
      </c>
      <c r="M883" s="253">
        <f t="shared" si="190"/>
        <v>0</v>
      </c>
      <c r="N883" s="253">
        <f t="shared" si="190"/>
        <v>0</v>
      </c>
      <c r="O883" s="253">
        <f t="shared" si="190"/>
        <v>0</v>
      </c>
      <c r="P883" s="253">
        <f t="shared" si="190"/>
        <v>0</v>
      </c>
      <c r="Q883" s="253">
        <f t="shared" si="190"/>
        <v>0</v>
      </c>
      <c r="R883" s="271"/>
    </row>
    <row r="884" spans="1:18" s="1" customFormat="1" ht="71.25" customHeight="1" hidden="1">
      <c r="A884" s="126" t="s">
        <v>373</v>
      </c>
      <c r="B884" s="148"/>
      <c r="C884" s="148"/>
      <c r="D884" s="180">
        <f t="shared" si="189"/>
        <v>0</v>
      </c>
      <c r="E884" s="147"/>
      <c r="F884" s="147"/>
      <c r="G884" s="113"/>
      <c r="H884" s="147"/>
      <c r="I884" s="147"/>
      <c r="J884" s="147"/>
      <c r="K884" s="147"/>
      <c r="L884" s="147"/>
      <c r="M884" s="147"/>
      <c r="N884" s="147"/>
      <c r="O884" s="147"/>
      <c r="P884" s="147"/>
      <c r="Q884" s="147"/>
      <c r="R884" s="299"/>
    </row>
    <row r="885" spans="1:18" s="1" customFormat="1" ht="75.75" customHeight="1" hidden="1">
      <c r="A885" s="234" t="s">
        <v>765</v>
      </c>
      <c r="B885" s="148"/>
      <c r="C885" s="148"/>
      <c r="D885" s="180">
        <f t="shared" si="189"/>
        <v>0</v>
      </c>
      <c r="E885" s="147"/>
      <c r="F885" s="123"/>
      <c r="G885" s="123"/>
      <c r="H885" s="123"/>
      <c r="I885" s="123"/>
      <c r="J885" s="123"/>
      <c r="K885" s="147"/>
      <c r="L885" s="147"/>
      <c r="M885" s="147"/>
      <c r="N885" s="147"/>
      <c r="O885" s="147"/>
      <c r="P885" s="147"/>
      <c r="Q885" s="147"/>
      <c r="R885" s="299"/>
    </row>
    <row r="886" spans="1:18" s="1" customFormat="1" ht="78.75" hidden="1">
      <c r="A886" s="234" t="s">
        <v>815</v>
      </c>
      <c r="B886" s="148"/>
      <c r="C886" s="148"/>
      <c r="D886" s="180">
        <f>+F886+G886+H886+I886+J886+K886+L886+M886+N886+O886+Q886+P886</f>
        <v>0</v>
      </c>
      <c r="E886" s="147"/>
      <c r="F886" s="123"/>
      <c r="G886" s="123"/>
      <c r="H886" s="171"/>
      <c r="I886" s="172"/>
      <c r="J886" s="123"/>
      <c r="K886" s="147"/>
      <c r="L886" s="147"/>
      <c r="M886" s="147"/>
      <c r="N886" s="147"/>
      <c r="O886" s="147"/>
      <c r="P886" s="147"/>
      <c r="Q886" s="147"/>
      <c r="R886" s="299"/>
    </row>
    <row r="887" spans="1:18" s="1" customFormat="1" ht="47.25" hidden="1">
      <c r="A887" s="126" t="s">
        <v>174</v>
      </c>
      <c r="B887" s="148"/>
      <c r="C887" s="148"/>
      <c r="D887" s="180">
        <f>+F887+G887+H887+I887+J887+K887+L887+M887+N887+O887+Q887+P887</f>
        <v>0</v>
      </c>
      <c r="E887" s="147"/>
      <c r="F887" s="123"/>
      <c r="G887" s="123"/>
      <c r="H887" s="123"/>
      <c r="I887" s="123"/>
      <c r="J887" s="123"/>
      <c r="K887" s="147"/>
      <c r="L887" s="147"/>
      <c r="M887" s="147"/>
      <c r="N887" s="147"/>
      <c r="O887" s="147"/>
      <c r="P887" s="147"/>
      <c r="Q887" s="147"/>
      <c r="R887" s="299"/>
    </row>
    <row r="888" spans="1:18" s="3" customFormat="1" ht="31.5" hidden="1">
      <c r="A888" s="89" t="s">
        <v>336</v>
      </c>
      <c r="B888" s="128"/>
      <c r="C888" s="128">
        <v>3131</v>
      </c>
      <c r="D888" s="180">
        <f t="shared" si="189"/>
        <v>0</v>
      </c>
      <c r="E888" s="151"/>
      <c r="F888" s="121">
        <f aca="true" t="shared" si="191" ref="F888:Q888">F889+F890+F891</f>
        <v>0</v>
      </c>
      <c r="G888" s="121">
        <f>G889+G890+G891</f>
        <v>0</v>
      </c>
      <c r="H888" s="121">
        <f t="shared" si="191"/>
        <v>0</v>
      </c>
      <c r="I888" s="121">
        <f t="shared" si="191"/>
        <v>0</v>
      </c>
      <c r="J888" s="121">
        <f t="shared" si="191"/>
        <v>0</v>
      </c>
      <c r="K888" s="121">
        <f t="shared" si="191"/>
        <v>0</v>
      </c>
      <c r="L888" s="121">
        <f t="shared" si="191"/>
        <v>0</v>
      </c>
      <c r="M888" s="121">
        <f t="shared" si="191"/>
        <v>0</v>
      </c>
      <c r="N888" s="121">
        <f t="shared" si="191"/>
        <v>0</v>
      </c>
      <c r="O888" s="121">
        <f t="shared" si="191"/>
        <v>0</v>
      </c>
      <c r="P888" s="121">
        <f t="shared" si="191"/>
        <v>0</v>
      </c>
      <c r="Q888" s="121">
        <f t="shared" si="191"/>
        <v>0</v>
      </c>
      <c r="R888" s="271"/>
    </row>
    <row r="889" spans="1:21" s="1" customFormat="1" ht="69.75" customHeight="1" hidden="1">
      <c r="A889" s="126" t="s">
        <v>337</v>
      </c>
      <c r="B889" s="159"/>
      <c r="C889" s="159"/>
      <c r="D889" s="180">
        <f t="shared" si="189"/>
        <v>0</v>
      </c>
      <c r="E889" s="149"/>
      <c r="F889" s="149"/>
      <c r="G889" s="113"/>
      <c r="H889" s="168"/>
      <c r="I889" s="149"/>
      <c r="J889" s="149"/>
      <c r="K889" s="149"/>
      <c r="L889" s="149"/>
      <c r="M889" s="149"/>
      <c r="N889" s="149"/>
      <c r="O889" s="149"/>
      <c r="P889" s="149"/>
      <c r="Q889" s="149"/>
      <c r="R889" s="210"/>
      <c r="S889" s="42"/>
      <c r="T889" s="42"/>
      <c r="U889" s="42"/>
    </row>
    <row r="890" spans="1:18" s="42" customFormat="1" ht="103.5" customHeight="1" hidden="1">
      <c r="A890" s="158" t="s">
        <v>255</v>
      </c>
      <c r="B890" s="159"/>
      <c r="C890" s="159"/>
      <c r="D890" s="180">
        <f t="shared" si="189"/>
        <v>0</v>
      </c>
      <c r="E890" s="149"/>
      <c r="F890" s="149"/>
      <c r="G890" s="149"/>
      <c r="H890" s="149"/>
      <c r="I890" s="149"/>
      <c r="J890" s="149"/>
      <c r="K890" s="149"/>
      <c r="L890" s="149"/>
      <c r="M890" s="149"/>
      <c r="N890" s="149"/>
      <c r="O890" s="149"/>
      <c r="P890" s="149"/>
      <c r="Q890" s="149"/>
      <c r="R890" s="210"/>
    </row>
    <row r="891" spans="1:18" s="3" customFormat="1" ht="47.25" hidden="1">
      <c r="A891" s="89" t="s">
        <v>114</v>
      </c>
      <c r="B891" s="128"/>
      <c r="C891" s="128"/>
      <c r="D891" s="180">
        <f t="shared" si="189"/>
        <v>0</v>
      </c>
      <c r="E891" s="151"/>
      <c r="F891" s="151"/>
      <c r="G891" s="151"/>
      <c r="H891" s="151"/>
      <c r="I891" s="151"/>
      <c r="J891" s="151"/>
      <c r="K891" s="151"/>
      <c r="L891" s="151"/>
      <c r="M891" s="151"/>
      <c r="N891" s="151"/>
      <c r="O891" s="151"/>
      <c r="P891" s="151"/>
      <c r="Q891" s="151"/>
      <c r="R891" s="271"/>
    </row>
    <row r="892" spans="1:18" s="3" customFormat="1" ht="55.5" customHeight="1" hidden="1">
      <c r="A892" s="186" t="s">
        <v>18</v>
      </c>
      <c r="B892" s="128"/>
      <c r="C892" s="128"/>
      <c r="D892" s="180">
        <f t="shared" si="189"/>
        <v>0</v>
      </c>
      <c r="E892" s="151"/>
      <c r="F892" s="151"/>
      <c r="G892" s="151"/>
      <c r="H892" s="151"/>
      <c r="I892" s="151"/>
      <c r="J892" s="151"/>
      <c r="K892" s="151"/>
      <c r="L892" s="151"/>
      <c r="M892" s="151"/>
      <c r="N892" s="151"/>
      <c r="O892" s="151"/>
      <c r="P892" s="151"/>
      <c r="Q892" s="151"/>
      <c r="R892" s="271"/>
    </row>
    <row r="893" spans="1:18" s="42" customFormat="1" ht="42" customHeight="1">
      <c r="A893" s="235" t="s">
        <v>456</v>
      </c>
      <c r="B893" s="238">
        <v>6650</v>
      </c>
      <c r="C893" s="238"/>
      <c r="D893" s="319">
        <f>+F893+G893+H893+I893+J893+K893+L893+M893+N893+O893+Q893+P893</f>
        <v>4450000</v>
      </c>
      <c r="E893" s="242">
        <f>+E894+E896</f>
        <v>0</v>
      </c>
      <c r="F893" s="242">
        <f>+F894+F896</f>
        <v>0</v>
      </c>
      <c r="G893" s="242">
        <f aca="true" t="shared" si="192" ref="G893:Q893">+G894+G896</f>
        <v>0</v>
      </c>
      <c r="H893" s="242">
        <f t="shared" si="192"/>
        <v>4450000</v>
      </c>
      <c r="I893" s="242">
        <f t="shared" si="192"/>
        <v>3830000</v>
      </c>
      <c r="J893" s="242">
        <f t="shared" si="192"/>
        <v>-3830000</v>
      </c>
      <c r="K893" s="242">
        <f t="shared" si="192"/>
        <v>0</v>
      </c>
      <c r="L893" s="242">
        <f t="shared" si="192"/>
        <v>0</v>
      </c>
      <c r="M893" s="242">
        <f t="shared" si="192"/>
        <v>0</v>
      </c>
      <c r="N893" s="242">
        <f t="shared" si="192"/>
        <v>0</v>
      </c>
      <c r="O893" s="242">
        <f t="shared" si="192"/>
        <v>0</v>
      </c>
      <c r="P893" s="242">
        <f t="shared" si="192"/>
        <v>0</v>
      </c>
      <c r="Q893" s="242">
        <f t="shared" si="192"/>
        <v>0</v>
      </c>
      <c r="R893" s="210"/>
    </row>
    <row r="894" spans="1:18" s="42" customFormat="1" ht="32.25" customHeight="1" hidden="1">
      <c r="A894" s="89" t="s">
        <v>8</v>
      </c>
      <c r="B894" s="128"/>
      <c r="C894" s="128">
        <v>3142</v>
      </c>
      <c r="D894" s="180">
        <f t="shared" si="189"/>
        <v>0</v>
      </c>
      <c r="E894" s="149">
        <f aca="true" t="shared" si="193" ref="E894:Q894">+E895</f>
        <v>0</v>
      </c>
      <c r="F894" s="149">
        <f t="shared" si="193"/>
        <v>0</v>
      </c>
      <c r="G894" s="149">
        <f t="shared" si="193"/>
        <v>0</v>
      </c>
      <c r="H894" s="149">
        <f t="shared" si="193"/>
        <v>0</v>
      </c>
      <c r="I894" s="149">
        <f t="shared" si="193"/>
        <v>0</v>
      </c>
      <c r="J894" s="149">
        <f t="shared" si="193"/>
        <v>0</v>
      </c>
      <c r="K894" s="149">
        <f t="shared" si="193"/>
        <v>0</v>
      </c>
      <c r="L894" s="149">
        <f t="shared" si="193"/>
        <v>0</v>
      </c>
      <c r="M894" s="149">
        <f t="shared" si="193"/>
        <v>0</v>
      </c>
      <c r="N894" s="149">
        <f t="shared" si="193"/>
        <v>0</v>
      </c>
      <c r="O894" s="149">
        <f t="shared" si="193"/>
        <v>0</v>
      </c>
      <c r="P894" s="149">
        <f t="shared" si="193"/>
        <v>0</v>
      </c>
      <c r="Q894" s="149">
        <f t="shared" si="193"/>
        <v>0</v>
      </c>
      <c r="R894" s="210"/>
    </row>
    <row r="895" spans="1:18" s="1" customFormat="1" ht="81" customHeight="1" hidden="1">
      <c r="A895" s="169" t="s">
        <v>837</v>
      </c>
      <c r="B895" s="148"/>
      <c r="C895" s="148"/>
      <c r="D895" s="180">
        <f t="shared" si="189"/>
        <v>0</v>
      </c>
      <c r="E895" s="147"/>
      <c r="F895" s="147"/>
      <c r="G895" s="147"/>
      <c r="H895" s="147"/>
      <c r="I895" s="147"/>
      <c r="J895" s="147"/>
      <c r="K895" s="147"/>
      <c r="L895" s="147"/>
      <c r="M895" s="147"/>
      <c r="N895" s="147"/>
      <c r="O895" s="147"/>
      <c r="P895" s="147"/>
      <c r="Q895" s="147"/>
      <c r="R895" s="299"/>
    </row>
    <row r="896" spans="1:18" s="3" customFormat="1" ht="31.5">
      <c r="A896" s="239" t="s">
        <v>120</v>
      </c>
      <c r="B896" s="248"/>
      <c r="C896" s="248">
        <v>3132</v>
      </c>
      <c r="D896" s="243">
        <f>+F896+G896+H896+I896+J896+K896+L896+M896+N896+O896+Q896+P896</f>
        <v>4450000</v>
      </c>
      <c r="E896" s="320">
        <f>+E897+E898+E899+E900+E901+E902+E903+E904+E905+E906</f>
        <v>0</v>
      </c>
      <c r="F896" s="320">
        <f>SUM(F897:F913)</f>
        <v>0</v>
      </c>
      <c r="G896" s="320">
        <f>SUM(G897:G913)</f>
        <v>0</v>
      </c>
      <c r="H896" s="320">
        <f>SUM(H897:H914)</f>
        <v>4450000</v>
      </c>
      <c r="I896" s="320">
        <f aca="true" t="shared" si="194" ref="I896:Q896">SUM(I897:I914)</f>
        <v>3830000</v>
      </c>
      <c r="J896" s="320">
        <f t="shared" si="194"/>
        <v>-3830000</v>
      </c>
      <c r="K896" s="320">
        <f t="shared" si="194"/>
        <v>0</v>
      </c>
      <c r="L896" s="320">
        <f t="shared" si="194"/>
        <v>0</v>
      </c>
      <c r="M896" s="320">
        <f t="shared" si="194"/>
        <v>0</v>
      </c>
      <c r="N896" s="320">
        <f t="shared" si="194"/>
        <v>0</v>
      </c>
      <c r="O896" s="320">
        <f t="shared" si="194"/>
        <v>0</v>
      </c>
      <c r="P896" s="320">
        <f t="shared" si="194"/>
        <v>0</v>
      </c>
      <c r="Q896" s="320">
        <f t="shared" si="194"/>
        <v>0</v>
      </c>
      <c r="R896" s="271"/>
    </row>
    <row r="897" spans="1:21" s="1" customFormat="1" ht="56.25" customHeight="1">
      <c r="A897" s="100" t="s">
        <v>754</v>
      </c>
      <c r="B897" s="159"/>
      <c r="C897" s="159"/>
      <c r="D897" s="180">
        <f t="shared" si="189"/>
        <v>0</v>
      </c>
      <c r="E897" s="149"/>
      <c r="F897" s="149"/>
      <c r="G897" s="113"/>
      <c r="H897" s="168"/>
      <c r="I897" s="149">
        <v>550000</v>
      </c>
      <c r="J897" s="113">
        <v>-550000</v>
      </c>
      <c r="K897" s="149"/>
      <c r="L897" s="149"/>
      <c r="M897" s="318"/>
      <c r="N897" s="149"/>
      <c r="O897" s="149"/>
      <c r="P897" s="149"/>
      <c r="Q897" s="149"/>
      <c r="R897" s="210"/>
      <c r="S897" s="42"/>
      <c r="T897" s="42"/>
      <c r="U897" s="42"/>
    </row>
    <row r="898" spans="1:21" s="1" customFormat="1" ht="47.25">
      <c r="A898" s="100" t="s">
        <v>375</v>
      </c>
      <c r="B898" s="159"/>
      <c r="C898" s="159"/>
      <c r="D898" s="180">
        <f t="shared" si="189"/>
        <v>0</v>
      </c>
      <c r="E898" s="149"/>
      <c r="F898" s="149"/>
      <c r="G898" s="113"/>
      <c r="H898" s="168"/>
      <c r="I898" s="149">
        <v>300000</v>
      </c>
      <c r="J898" s="113">
        <v>-300000</v>
      </c>
      <c r="K898" s="149"/>
      <c r="L898" s="149"/>
      <c r="M898" s="318"/>
      <c r="N898" s="149"/>
      <c r="O898" s="149"/>
      <c r="P898" s="149"/>
      <c r="Q898" s="149"/>
      <c r="R898" s="301"/>
      <c r="S898" s="42"/>
      <c r="T898" s="42"/>
      <c r="U898" s="42"/>
    </row>
    <row r="899" spans="1:21" s="1" customFormat="1" ht="47.25" hidden="1">
      <c r="A899" s="100" t="s">
        <v>755</v>
      </c>
      <c r="B899" s="159"/>
      <c r="C899" s="159"/>
      <c r="D899" s="180">
        <f t="shared" si="189"/>
        <v>0</v>
      </c>
      <c r="E899" s="149"/>
      <c r="F899" s="149"/>
      <c r="G899" s="113"/>
      <c r="H899" s="168"/>
      <c r="I899" s="149"/>
      <c r="J899" s="113"/>
      <c r="K899" s="149"/>
      <c r="L899" s="149"/>
      <c r="M899" s="149"/>
      <c r="N899" s="149"/>
      <c r="O899" s="149"/>
      <c r="P899" s="149"/>
      <c r="Q899" s="149"/>
      <c r="R899" s="210"/>
      <c r="S899" s="42"/>
      <c r="T899" s="42"/>
      <c r="U899" s="42"/>
    </row>
    <row r="900" spans="1:21" s="1" customFormat="1" ht="59.25" customHeight="1" hidden="1">
      <c r="A900" s="100" t="s">
        <v>378</v>
      </c>
      <c r="B900" s="159"/>
      <c r="C900" s="159"/>
      <c r="D900" s="180">
        <f t="shared" si="189"/>
        <v>0</v>
      </c>
      <c r="E900" s="149"/>
      <c r="F900" s="149"/>
      <c r="G900" s="113"/>
      <c r="H900" s="168"/>
      <c r="I900" s="149"/>
      <c r="J900" s="113"/>
      <c r="K900" s="149"/>
      <c r="L900" s="149"/>
      <c r="M900" s="149"/>
      <c r="N900" s="149"/>
      <c r="O900" s="149"/>
      <c r="P900" s="149"/>
      <c r="Q900" s="149"/>
      <c r="R900" s="210"/>
      <c r="S900" s="42"/>
      <c r="T900" s="42"/>
      <c r="U900" s="42"/>
    </row>
    <row r="901" spans="1:21" s="1" customFormat="1" ht="78.75" hidden="1">
      <c r="A901" s="234" t="s">
        <v>756</v>
      </c>
      <c r="B901" s="159"/>
      <c r="C901" s="159"/>
      <c r="D901" s="180">
        <f t="shared" si="189"/>
        <v>0</v>
      </c>
      <c r="E901" s="149"/>
      <c r="F901" s="149"/>
      <c r="G901" s="173"/>
      <c r="H901" s="149"/>
      <c r="I901" s="149"/>
      <c r="J901" s="173"/>
      <c r="K901" s="149"/>
      <c r="L901" s="149"/>
      <c r="M901" s="149"/>
      <c r="N901" s="149"/>
      <c r="O901" s="149"/>
      <c r="P901" s="149"/>
      <c r="Q901" s="149"/>
      <c r="R901" s="210"/>
      <c r="S901" s="42"/>
      <c r="T901" s="42"/>
      <c r="U901" s="42"/>
    </row>
    <row r="902" spans="1:21" s="1" customFormat="1" ht="47.25" hidden="1">
      <c r="A902" s="234" t="s">
        <v>757</v>
      </c>
      <c r="B902" s="159"/>
      <c r="C902" s="159"/>
      <c r="D902" s="180">
        <f t="shared" si="189"/>
        <v>0</v>
      </c>
      <c r="E902" s="149"/>
      <c r="F902" s="149"/>
      <c r="G902" s="173"/>
      <c r="H902" s="149"/>
      <c r="I902" s="149"/>
      <c r="J902" s="173"/>
      <c r="K902" s="149"/>
      <c r="L902" s="149"/>
      <c r="M902" s="149"/>
      <c r="N902" s="149"/>
      <c r="O902" s="149"/>
      <c r="P902" s="149"/>
      <c r="Q902" s="149"/>
      <c r="R902" s="210"/>
      <c r="S902" s="42"/>
      <c r="T902" s="42"/>
      <c r="U902" s="42"/>
    </row>
    <row r="903" spans="1:21" s="1" customFormat="1" ht="47.25" hidden="1">
      <c r="A903" s="234" t="s">
        <v>758</v>
      </c>
      <c r="B903" s="159"/>
      <c r="C903" s="159"/>
      <c r="D903" s="180">
        <f t="shared" si="189"/>
        <v>0</v>
      </c>
      <c r="E903" s="149"/>
      <c r="F903" s="149"/>
      <c r="G903" s="173"/>
      <c r="H903" s="149"/>
      <c r="I903" s="149"/>
      <c r="J903" s="173"/>
      <c r="K903" s="149"/>
      <c r="L903" s="149"/>
      <c r="M903" s="149"/>
      <c r="N903" s="149"/>
      <c r="O903" s="149"/>
      <c r="P903" s="149"/>
      <c r="Q903" s="149"/>
      <c r="R903" s="210"/>
      <c r="S903" s="42"/>
      <c r="T903" s="42"/>
      <c r="U903" s="42"/>
    </row>
    <row r="904" spans="1:21" s="1" customFormat="1" ht="49.5" customHeight="1" hidden="1">
      <c r="A904" s="234" t="s">
        <v>759</v>
      </c>
      <c r="B904" s="159"/>
      <c r="C904" s="159"/>
      <c r="D904" s="180">
        <f t="shared" si="189"/>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32</v>
      </c>
      <c r="B905" s="159"/>
      <c r="C905" s="159"/>
      <c r="D905" s="180">
        <f t="shared" si="189"/>
        <v>0</v>
      </c>
      <c r="E905" s="149"/>
      <c r="F905" s="149"/>
      <c r="G905" s="173"/>
      <c r="H905" s="149"/>
      <c r="I905" s="149"/>
      <c r="J905" s="173"/>
      <c r="K905" s="149"/>
      <c r="L905" s="149"/>
      <c r="M905" s="149"/>
      <c r="N905" s="149"/>
      <c r="O905" s="149"/>
      <c r="P905" s="149"/>
      <c r="Q905" s="149"/>
      <c r="R905" s="210"/>
      <c r="S905" s="42"/>
      <c r="T905" s="42"/>
      <c r="U905" s="42"/>
    </row>
    <row r="906" spans="1:21" s="1" customFormat="1" ht="54.75" customHeight="1" hidden="1">
      <c r="A906" s="234" t="s">
        <v>760</v>
      </c>
      <c r="B906" s="159"/>
      <c r="C906" s="159"/>
      <c r="D906" s="180">
        <f t="shared" si="189"/>
        <v>0</v>
      </c>
      <c r="E906" s="149"/>
      <c r="F906" s="149"/>
      <c r="G906" s="173"/>
      <c r="H906" s="149"/>
      <c r="I906" s="149"/>
      <c r="J906" s="173"/>
      <c r="K906" s="149"/>
      <c r="L906" s="149"/>
      <c r="M906" s="149"/>
      <c r="N906" s="149"/>
      <c r="O906" s="149"/>
      <c r="P906" s="149"/>
      <c r="Q906" s="149"/>
      <c r="R906" s="210"/>
      <c r="S906" s="42"/>
      <c r="T906" s="42"/>
      <c r="U906" s="42"/>
    </row>
    <row r="907" spans="1:18" s="3" customFormat="1" ht="47.25" hidden="1">
      <c r="A907" s="234" t="s">
        <v>761</v>
      </c>
      <c r="B907" s="128"/>
      <c r="C907" s="128"/>
      <c r="D907" s="180">
        <f t="shared" si="189"/>
        <v>0</v>
      </c>
      <c r="E907" s="151"/>
      <c r="F907" s="151"/>
      <c r="G907" s="151"/>
      <c r="H907" s="151"/>
      <c r="I907" s="151"/>
      <c r="J907" s="151"/>
      <c r="K907" s="151"/>
      <c r="L907" s="151"/>
      <c r="M907" s="151"/>
      <c r="N907" s="151"/>
      <c r="O907" s="151"/>
      <c r="P907" s="151"/>
      <c r="Q907" s="151"/>
      <c r="R907" s="271"/>
    </row>
    <row r="908" spans="1:18" s="3" customFormat="1" ht="47.25">
      <c r="A908" s="234" t="s">
        <v>762</v>
      </c>
      <c r="B908" s="128"/>
      <c r="C908" s="128"/>
      <c r="D908" s="180">
        <f t="shared" si="189"/>
        <v>0</v>
      </c>
      <c r="E908" s="151"/>
      <c r="F908" s="151"/>
      <c r="G908" s="151"/>
      <c r="H908" s="151"/>
      <c r="I908" s="151">
        <v>1490000</v>
      </c>
      <c r="J908" s="151">
        <v>-1490000</v>
      </c>
      <c r="K908" s="151"/>
      <c r="L908" s="151"/>
      <c r="M908" s="151"/>
      <c r="N908" s="151"/>
      <c r="O908" s="151"/>
      <c r="P908" s="151"/>
      <c r="Q908" s="151"/>
      <c r="R908" s="271"/>
    </row>
    <row r="909" spans="1:18" s="3" customFormat="1" ht="47.25">
      <c r="A909" s="234" t="s">
        <v>763</v>
      </c>
      <c r="B909" s="128"/>
      <c r="C909" s="128"/>
      <c r="D909" s="180">
        <f t="shared" si="189"/>
        <v>0</v>
      </c>
      <c r="E909" s="151"/>
      <c r="F909" s="151"/>
      <c r="G909" s="151"/>
      <c r="H909" s="151"/>
      <c r="I909" s="151">
        <v>1490000</v>
      </c>
      <c r="J909" s="151">
        <v>-1490000</v>
      </c>
      <c r="K909" s="151"/>
      <c r="L909" s="151"/>
      <c r="M909" s="151"/>
      <c r="N909" s="151"/>
      <c r="O909" s="151"/>
      <c r="P909" s="151"/>
      <c r="Q909" s="151"/>
      <c r="R909" s="271"/>
    </row>
    <row r="910" spans="1:18" s="3" customFormat="1" ht="47.25">
      <c r="A910" s="234" t="s">
        <v>872</v>
      </c>
      <c r="B910" s="128"/>
      <c r="C910" s="128"/>
      <c r="D910" s="180">
        <f t="shared" si="189"/>
        <v>370000</v>
      </c>
      <c r="E910" s="151"/>
      <c r="F910" s="151"/>
      <c r="G910" s="151"/>
      <c r="H910" s="151">
        <v>370000</v>
      </c>
      <c r="I910" s="151"/>
      <c r="J910" s="151"/>
      <c r="K910" s="151"/>
      <c r="L910" s="151"/>
      <c r="M910" s="151"/>
      <c r="N910" s="151"/>
      <c r="O910" s="151"/>
      <c r="P910" s="151"/>
      <c r="Q910" s="151"/>
      <c r="R910" s="271"/>
    </row>
    <row r="911" spans="1:18" s="3" customFormat="1" ht="47.25">
      <c r="A911" s="234" t="s">
        <v>873</v>
      </c>
      <c r="B911" s="128"/>
      <c r="C911" s="128"/>
      <c r="D911" s="180">
        <f t="shared" si="189"/>
        <v>1490000</v>
      </c>
      <c r="E911" s="151"/>
      <c r="F911" s="151"/>
      <c r="G911" s="151"/>
      <c r="H911" s="151">
        <v>1490000</v>
      </c>
      <c r="I911" s="151"/>
      <c r="J911" s="151"/>
      <c r="K911" s="151"/>
      <c r="L911" s="151"/>
      <c r="M911" s="151"/>
      <c r="N911" s="151"/>
      <c r="O911" s="151"/>
      <c r="P911" s="151"/>
      <c r="Q911" s="151"/>
      <c r="R911" s="271"/>
    </row>
    <row r="912" spans="1:18" s="3" customFormat="1" ht="47.25">
      <c r="A912" s="234" t="s">
        <v>874</v>
      </c>
      <c r="B912" s="128"/>
      <c r="C912" s="128"/>
      <c r="D912" s="180">
        <f t="shared" si="189"/>
        <v>1490000</v>
      </c>
      <c r="E912" s="151"/>
      <c r="F912" s="151"/>
      <c r="G912" s="151"/>
      <c r="H912" s="151">
        <v>1490000</v>
      </c>
      <c r="I912" s="151"/>
      <c r="J912" s="151"/>
      <c r="K912" s="151"/>
      <c r="L912" s="151"/>
      <c r="M912" s="151"/>
      <c r="N912" s="151"/>
      <c r="O912" s="151"/>
      <c r="P912" s="151"/>
      <c r="Q912" s="151"/>
      <c r="R912" s="271"/>
    </row>
    <row r="913" spans="1:18" s="3" customFormat="1" ht="47.25">
      <c r="A913" s="234" t="s">
        <v>875</v>
      </c>
      <c r="B913" s="128"/>
      <c r="C913" s="128"/>
      <c r="D913" s="180">
        <f t="shared" si="189"/>
        <v>650000</v>
      </c>
      <c r="E913" s="151"/>
      <c r="F913" s="151"/>
      <c r="G913" s="151"/>
      <c r="H913" s="151">
        <v>650000</v>
      </c>
      <c r="I913" s="151"/>
      <c r="J913" s="151"/>
      <c r="K913" s="151"/>
      <c r="L913" s="151"/>
      <c r="M913" s="151"/>
      <c r="N913" s="151"/>
      <c r="O913" s="151"/>
      <c r="P913" s="151"/>
      <c r="Q913" s="151"/>
      <c r="R913" s="271"/>
    </row>
    <row r="914" spans="1:18" s="3" customFormat="1" ht="47.25">
      <c r="A914" s="234" t="s">
        <v>876</v>
      </c>
      <c r="B914" s="128"/>
      <c r="C914" s="128"/>
      <c r="D914" s="180">
        <f t="shared" si="189"/>
        <v>450000</v>
      </c>
      <c r="E914" s="151"/>
      <c r="F914" s="151"/>
      <c r="G914" s="151"/>
      <c r="H914" s="151">
        <v>450000</v>
      </c>
      <c r="I914" s="151"/>
      <c r="J914" s="151"/>
      <c r="K914" s="151"/>
      <c r="L914" s="151"/>
      <c r="M914" s="151"/>
      <c r="N914" s="151"/>
      <c r="O914" s="151"/>
      <c r="P914" s="151"/>
      <c r="Q914" s="151"/>
      <c r="R914" s="271"/>
    </row>
    <row r="915" spans="1:18" s="3" customFormat="1" ht="15.75" hidden="1">
      <c r="A915" s="234"/>
      <c r="B915" s="128"/>
      <c r="C915" s="128"/>
      <c r="D915" s="180">
        <f t="shared" si="189"/>
        <v>0</v>
      </c>
      <c r="E915" s="151"/>
      <c r="F915" s="151"/>
      <c r="G915" s="151"/>
      <c r="H915" s="151"/>
      <c r="I915" s="151"/>
      <c r="J915" s="151"/>
      <c r="K915" s="151"/>
      <c r="L915" s="151"/>
      <c r="M915" s="151"/>
      <c r="N915" s="151"/>
      <c r="O915" s="151"/>
      <c r="P915" s="151"/>
      <c r="Q915" s="151"/>
      <c r="R915" s="271"/>
    </row>
    <row r="916" spans="1:18" s="3" customFormat="1" ht="15.75" hidden="1">
      <c r="A916" s="234"/>
      <c r="B916" s="128"/>
      <c r="C916" s="128"/>
      <c r="D916" s="180">
        <f t="shared" si="189"/>
        <v>0</v>
      </c>
      <c r="E916" s="151"/>
      <c r="F916" s="151"/>
      <c r="G916" s="151"/>
      <c r="H916" s="151"/>
      <c r="I916" s="151"/>
      <c r="J916" s="151"/>
      <c r="K916" s="151"/>
      <c r="L916" s="151"/>
      <c r="M916" s="151"/>
      <c r="N916" s="151"/>
      <c r="O916" s="151"/>
      <c r="P916" s="151"/>
      <c r="Q916" s="151"/>
      <c r="R916" s="271"/>
    </row>
    <row r="917" spans="1:18" s="3" customFormat="1" ht="15.75" hidden="1">
      <c r="A917" s="234"/>
      <c r="B917" s="128"/>
      <c r="C917" s="128"/>
      <c r="D917" s="180">
        <f t="shared" si="189"/>
        <v>0</v>
      </c>
      <c r="E917" s="151"/>
      <c r="F917" s="151"/>
      <c r="G917" s="151"/>
      <c r="H917" s="151"/>
      <c r="I917" s="151"/>
      <c r="J917" s="151"/>
      <c r="K917" s="151"/>
      <c r="L917" s="151"/>
      <c r="M917" s="151"/>
      <c r="N917" s="151"/>
      <c r="O917" s="151"/>
      <c r="P917" s="151"/>
      <c r="Q917" s="151"/>
      <c r="R917" s="271"/>
    </row>
    <row r="918" spans="1:18" s="3" customFormat="1" ht="15.75" hidden="1">
      <c r="A918" s="89"/>
      <c r="B918" s="128"/>
      <c r="C918" s="128"/>
      <c r="D918" s="180">
        <f t="shared" si="189"/>
        <v>0</v>
      </c>
      <c r="E918" s="151"/>
      <c r="F918" s="151"/>
      <c r="G918" s="151"/>
      <c r="H918" s="151"/>
      <c r="I918" s="151"/>
      <c r="J918" s="151"/>
      <c r="K918" s="151"/>
      <c r="L918" s="151"/>
      <c r="M918" s="151"/>
      <c r="N918" s="151"/>
      <c r="O918" s="151"/>
      <c r="P918" s="151"/>
      <c r="Q918" s="151"/>
      <c r="R918" s="271"/>
    </row>
    <row r="919" spans="1:18" s="42" customFormat="1" ht="47.25" hidden="1">
      <c r="A919" s="4" t="s">
        <v>83</v>
      </c>
      <c r="B919" s="159">
        <v>240604</v>
      </c>
      <c r="C919" s="159"/>
      <c r="D919" s="180">
        <f t="shared" si="189"/>
        <v>0</v>
      </c>
      <c r="E919" s="149"/>
      <c r="F919" s="149"/>
      <c r="G919" s="149"/>
      <c r="H919" s="149"/>
      <c r="I919" s="149"/>
      <c r="J919" s="149"/>
      <c r="K919" s="149"/>
      <c r="L919" s="149"/>
      <c r="M919" s="149"/>
      <c r="N919" s="149"/>
      <c r="O919" s="149"/>
      <c r="P919" s="149"/>
      <c r="Q919" s="149"/>
      <c r="R919" s="210"/>
    </row>
    <row r="920" spans="1:18" s="3" customFormat="1" ht="15.75" hidden="1">
      <c r="A920" s="89" t="s">
        <v>81</v>
      </c>
      <c r="B920" s="128"/>
      <c r="C920" s="128">
        <v>1135</v>
      </c>
      <c r="D920" s="180">
        <f t="shared" si="189"/>
        <v>0</v>
      </c>
      <c r="E920" s="151"/>
      <c r="F920" s="151"/>
      <c r="G920" s="151"/>
      <c r="H920" s="151"/>
      <c r="I920" s="151"/>
      <c r="J920" s="151"/>
      <c r="K920" s="151"/>
      <c r="L920" s="151"/>
      <c r="M920" s="151"/>
      <c r="N920" s="151"/>
      <c r="O920" s="151"/>
      <c r="P920" s="151"/>
      <c r="Q920" s="151"/>
      <c r="R920" s="271"/>
    </row>
    <row r="921" spans="1:18" s="3" customFormat="1" ht="15.75" hidden="1">
      <c r="A921" s="89" t="s">
        <v>67</v>
      </c>
      <c r="B921" s="128"/>
      <c r="C921" s="128">
        <v>1172</v>
      </c>
      <c r="D921" s="180">
        <f t="shared" si="189"/>
        <v>0</v>
      </c>
      <c r="E921" s="151"/>
      <c r="F921" s="151"/>
      <c r="G921" s="151"/>
      <c r="H921" s="151"/>
      <c r="I921" s="151"/>
      <c r="J921" s="151"/>
      <c r="K921" s="151"/>
      <c r="L921" s="151"/>
      <c r="M921" s="151"/>
      <c r="N921" s="151"/>
      <c r="O921" s="151"/>
      <c r="P921" s="151"/>
      <c r="Q921" s="151"/>
      <c r="R921" s="271"/>
    </row>
    <row r="922" spans="1:18" s="42" customFormat="1" ht="78.75" hidden="1">
      <c r="A922" s="4" t="s">
        <v>145</v>
      </c>
      <c r="B922" s="159">
        <v>250909</v>
      </c>
      <c r="C922" s="159"/>
      <c r="D922" s="180">
        <f t="shared" si="189"/>
        <v>0</v>
      </c>
      <c r="E922" s="149"/>
      <c r="F922" s="149">
        <f aca="true" t="shared" si="195" ref="F922:Q922">F923</f>
        <v>0</v>
      </c>
      <c r="G922" s="149">
        <f t="shared" si="195"/>
        <v>0</v>
      </c>
      <c r="H922" s="149">
        <f t="shared" si="195"/>
        <v>0</v>
      </c>
      <c r="I922" s="149">
        <f t="shared" si="195"/>
        <v>0</v>
      </c>
      <c r="J922" s="149">
        <f t="shared" si="195"/>
        <v>0</v>
      </c>
      <c r="K922" s="149">
        <f t="shared" si="195"/>
        <v>0</v>
      </c>
      <c r="L922" s="149">
        <f t="shared" si="195"/>
        <v>0</v>
      </c>
      <c r="M922" s="149">
        <f t="shared" si="195"/>
        <v>0</v>
      </c>
      <c r="N922" s="149">
        <f t="shared" si="195"/>
        <v>0</v>
      </c>
      <c r="O922" s="149">
        <f t="shared" si="195"/>
        <v>0</v>
      </c>
      <c r="P922" s="149">
        <f t="shared" si="195"/>
        <v>0</v>
      </c>
      <c r="Q922" s="149">
        <f t="shared" si="195"/>
        <v>0</v>
      </c>
      <c r="R922" s="210"/>
    </row>
    <row r="923" spans="1:18" s="3" customFormat="1" ht="31.5" hidden="1">
      <c r="A923" s="89" t="s">
        <v>146</v>
      </c>
      <c r="B923" s="128"/>
      <c r="C923" s="128">
        <v>4123</v>
      </c>
      <c r="D923" s="180">
        <f t="shared" si="189"/>
        <v>0</v>
      </c>
      <c r="E923" s="151"/>
      <c r="F923" s="151"/>
      <c r="G923" s="151"/>
      <c r="H923" s="151"/>
      <c r="I923" s="151"/>
      <c r="J923" s="151"/>
      <c r="K923" s="151"/>
      <c r="L923" s="151"/>
      <c r="M923" s="151"/>
      <c r="N923" s="151"/>
      <c r="O923" s="151"/>
      <c r="P923" s="151"/>
      <c r="Q923" s="151"/>
      <c r="R923" s="271"/>
    </row>
    <row r="924" spans="1:18" s="3" customFormat="1" ht="78.75" hidden="1">
      <c r="A924" s="23" t="s">
        <v>143</v>
      </c>
      <c r="B924" s="128">
        <v>250908</v>
      </c>
      <c r="C924" s="128"/>
      <c r="D924" s="180">
        <f t="shared" si="189"/>
        <v>0</v>
      </c>
      <c r="E924" s="151"/>
      <c r="F924" s="121">
        <f aca="true" t="shared" si="196" ref="F924:Q924">F925</f>
        <v>0</v>
      </c>
      <c r="G924" s="121">
        <f t="shared" si="196"/>
        <v>0</v>
      </c>
      <c r="H924" s="121">
        <f t="shared" si="196"/>
        <v>0</v>
      </c>
      <c r="I924" s="121">
        <f t="shared" si="196"/>
        <v>0</v>
      </c>
      <c r="J924" s="121">
        <f t="shared" si="196"/>
        <v>0</v>
      </c>
      <c r="K924" s="121">
        <f t="shared" si="196"/>
        <v>0</v>
      </c>
      <c r="L924" s="121">
        <f t="shared" si="196"/>
        <v>0</v>
      </c>
      <c r="M924" s="121">
        <f t="shared" si="196"/>
        <v>0</v>
      </c>
      <c r="N924" s="121">
        <f t="shared" si="196"/>
        <v>0</v>
      </c>
      <c r="O924" s="121">
        <f t="shared" si="196"/>
        <v>0</v>
      </c>
      <c r="P924" s="121">
        <f t="shared" si="196"/>
        <v>0</v>
      </c>
      <c r="Q924" s="121">
        <f t="shared" si="196"/>
        <v>0</v>
      </c>
      <c r="R924" s="271"/>
    </row>
    <row r="925" spans="1:18" s="3" customFormat="1" ht="31.5" hidden="1">
      <c r="A925" s="89" t="s">
        <v>147</v>
      </c>
      <c r="B925" s="128"/>
      <c r="C925" s="128">
        <v>4113</v>
      </c>
      <c r="D925" s="180">
        <f t="shared" si="189"/>
        <v>0</v>
      </c>
      <c r="E925" s="151"/>
      <c r="F925" s="121"/>
      <c r="G925" s="121"/>
      <c r="H925" s="121"/>
      <c r="I925" s="121"/>
      <c r="J925" s="121"/>
      <c r="K925" s="121"/>
      <c r="L925" s="121"/>
      <c r="M925" s="121"/>
      <c r="N925" s="121"/>
      <c r="O925" s="121"/>
      <c r="P925" s="121"/>
      <c r="Q925" s="121"/>
      <c r="R925" s="271"/>
    </row>
    <row r="926" spans="1:18" s="3" customFormat="1" ht="126" hidden="1">
      <c r="A926" s="23" t="s">
        <v>144</v>
      </c>
      <c r="B926" s="128">
        <v>250913</v>
      </c>
      <c r="C926" s="128"/>
      <c r="D926" s="180">
        <f t="shared" si="189"/>
        <v>0</v>
      </c>
      <c r="E926" s="151"/>
      <c r="F926" s="121">
        <f>F927</f>
        <v>0</v>
      </c>
      <c r="G926" s="121">
        <f aca="true" t="shared" si="197" ref="G926:Q926">G927</f>
        <v>0</v>
      </c>
      <c r="H926" s="121">
        <f t="shared" si="197"/>
        <v>0</v>
      </c>
      <c r="I926" s="121">
        <f t="shared" si="197"/>
        <v>0</v>
      </c>
      <c r="J926" s="121">
        <f t="shared" si="197"/>
        <v>0</v>
      </c>
      <c r="K926" s="121">
        <f t="shared" si="197"/>
        <v>0</v>
      </c>
      <c r="L926" s="121">
        <f t="shared" si="197"/>
        <v>0</v>
      </c>
      <c r="M926" s="121">
        <f t="shared" si="197"/>
        <v>0</v>
      </c>
      <c r="N926" s="121">
        <f t="shared" si="197"/>
        <v>0</v>
      </c>
      <c r="O926" s="121">
        <f t="shared" si="197"/>
        <v>0</v>
      </c>
      <c r="P926" s="121">
        <f t="shared" si="197"/>
        <v>0</v>
      </c>
      <c r="Q926" s="121">
        <f t="shared" si="197"/>
        <v>0</v>
      </c>
      <c r="R926" s="271"/>
    </row>
    <row r="927" spans="1:18" s="3" customFormat="1" ht="78.75" hidden="1">
      <c r="A927" s="5" t="s">
        <v>111</v>
      </c>
      <c r="B927" s="128"/>
      <c r="C927" s="128">
        <v>1172</v>
      </c>
      <c r="D927" s="180">
        <f t="shared" si="189"/>
        <v>0</v>
      </c>
      <c r="E927" s="151"/>
      <c r="F927" s="151"/>
      <c r="G927" s="151"/>
      <c r="H927" s="151"/>
      <c r="I927" s="151"/>
      <c r="J927" s="151"/>
      <c r="K927" s="151"/>
      <c r="L927" s="151"/>
      <c r="M927" s="151"/>
      <c r="N927" s="151"/>
      <c r="O927" s="151"/>
      <c r="P927" s="151"/>
      <c r="Q927" s="151"/>
      <c r="R927" s="271"/>
    </row>
    <row r="928" spans="1:18" s="3" customFormat="1" ht="93" customHeight="1" hidden="1">
      <c r="A928" s="2" t="s">
        <v>17</v>
      </c>
      <c r="B928" s="128"/>
      <c r="C928" s="128"/>
      <c r="D928" s="180">
        <f t="shared" si="189"/>
        <v>0</v>
      </c>
      <c r="E928" s="151"/>
      <c r="F928" s="161"/>
      <c r="G928" s="161"/>
      <c r="H928" s="161"/>
      <c r="I928" s="161"/>
      <c r="J928" s="161"/>
      <c r="K928" s="161"/>
      <c r="L928" s="161"/>
      <c r="M928" s="161"/>
      <c r="N928" s="161"/>
      <c r="O928" s="161"/>
      <c r="P928" s="161"/>
      <c r="Q928" s="161"/>
      <c r="R928" s="271"/>
    </row>
    <row r="929" spans="1:18" s="3" customFormat="1" ht="36.75" customHeight="1" hidden="1">
      <c r="A929" s="187" t="s">
        <v>21</v>
      </c>
      <c r="B929" s="128"/>
      <c r="C929" s="128"/>
      <c r="D929" s="180">
        <f t="shared" si="189"/>
        <v>0</v>
      </c>
      <c r="E929" s="151"/>
      <c r="F929" s="184"/>
      <c r="G929" s="184"/>
      <c r="H929" s="184"/>
      <c r="I929" s="184"/>
      <c r="J929" s="184"/>
      <c r="K929" s="184"/>
      <c r="L929" s="184"/>
      <c r="M929" s="184"/>
      <c r="N929" s="184"/>
      <c r="O929" s="184"/>
      <c r="P929" s="184"/>
      <c r="Q929" s="183"/>
      <c r="R929" s="271"/>
    </row>
    <row r="930" spans="1:18" s="3" customFormat="1" ht="30.75" customHeight="1" hidden="1">
      <c r="A930" s="187" t="s">
        <v>22</v>
      </c>
      <c r="B930" s="128"/>
      <c r="C930" s="128"/>
      <c r="D930" s="180">
        <f t="shared" si="189"/>
        <v>0</v>
      </c>
      <c r="E930" s="151"/>
      <c r="F930" s="184"/>
      <c r="G930" s="184"/>
      <c r="H930" s="184"/>
      <c r="I930" s="184"/>
      <c r="J930" s="184"/>
      <c r="K930" s="184"/>
      <c r="L930" s="184"/>
      <c r="M930" s="184"/>
      <c r="N930" s="184"/>
      <c r="O930" s="184"/>
      <c r="P930" s="184"/>
      <c r="Q930" s="183"/>
      <c r="R930" s="271"/>
    </row>
    <row r="931" spans="1:18" s="3" customFormat="1" ht="61.5" customHeight="1" hidden="1">
      <c r="A931" s="187" t="s">
        <v>23</v>
      </c>
      <c r="B931" s="128"/>
      <c r="C931" s="128"/>
      <c r="D931" s="180">
        <f t="shared" si="189"/>
        <v>0</v>
      </c>
      <c r="E931" s="151"/>
      <c r="F931" s="184"/>
      <c r="G931" s="184"/>
      <c r="H931" s="184"/>
      <c r="I931" s="184"/>
      <c r="J931" s="184"/>
      <c r="K931" s="184"/>
      <c r="L931" s="184"/>
      <c r="M931" s="184"/>
      <c r="N931" s="184"/>
      <c r="O931" s="184"/>
      <c r="P931" s="184"/>
      <c r="Q931" s="183"/>
      <c r="R931" s="271"/>
    </row>
    <row r="932" spans="1:18" s="3" customFormat="1" ht="37.5" customHeight="1" hidden="1">
      <c r="A932" s="187" t="s">
        <v>24</v>
      </c>
      <c r="B932" s="128"/>
      <c r="C932" s="128"/>
      <c r="D932" s="180">
        <f t="shared" si="189"/>
        <v>0</v>
      </c>
      <c r="E932" s="151"/>
      <c r="F932" s="184"/>
      <c r="G932" s="184"/>
      <c r="H932" s="184"/>
      <c r="I932" s="184"/>
      <c r="J932" s="184"/>
      <c r="K932" s="184"/>
      <c r="L932" s="184"/>
      <c r="M932" s="184"/>
      <c r="N932" s="184"/>
      <c r="O932" s="184"/>
      <c r="P932" s="184"/>
      <c r="Q932" s="183"/>
      <c r="R932" s="271"/>
    </row>
    <row r="933" spans="1:18" s="3" customFormat="1" ht="51" customHeight="1" hidden="1">
      <c r="A933" s="187" t="s">
        <v>25</v>
      </c>
      <c r="B933" s="128"/>
      <c r="C933" s="128"/>
      <c r="D933" s="180">
        <f t="shared" si="189"/>
        <v>0</v>
      </c>
      <c r="E933" s="151"/>
      <c r="F933" s="184"/>
      <c r="G933" s="184"/>
      <c r="H933" s="184"/>
      <c r="I933" s="184"/>
      <c r="J933" s="184"/>
      <c r="K933" s="184"/>
      <c r="L933" s="184"/>
      <c r="M933" s="184"/>
      <c r="N933" s="184"/>
      <c r="O933" s="184"/>
      <c r="P933" s="184"/>
      <c r="Q933" s="183"/>
      <c r="R933" s="271"/>
    </row>
    <row r="934" spans="1:18" s="3" customFormat="1" ht="47.25" customHeight="1" hidden="1">
      <c r="A934" s="187" t="s">
        <v>26</v>
      </c>
      <c r="B934" s="128"/>
      <c r="C934" s="128"/>
      <c r="D934" s="180">
        <f t="shared" si="189"/>
        <v>0</v>
      </c>
      <c r="E934" s="151"/>
      <c r="F934" s="184"/>
      <c r="G934" s="184"/>
      <c r="H934" s="184"/>
      <c r="I934" s="184"/>
      <c r="J934" s="184"/>
      <c r="K934" s="184"/>
      <c r="L934" s="184"/>
      <c r="M934" s="184"/>
      <c r="N934" s="184"/>
      <c r="O934" s="184"/>
      <c r="P934" s="184"/>
      <c r="Q934" s="183"/>
      <c r="R934" s="271"/>
    </row>
    <row r="935" spans="1:18" s="3" customFormat="1" ht="47.25" customHeight="1" hidden="1">
      <c r="A935" s="187" t="s">
        <v>27</v>
      </c>
      <c r="B935" s="128"/>
      <c r="C935" s="128"/>
      <c r="D935" s="180">
        <f t="shared" si="189"/>
        <v>0</v>
      </c>
      <c r="E935" s="151"/>
      <c r="F935" s="184"/>
      <c r="G935" s="184"/>
      <c r="H935" s="184"/>
      <c r="I935" s="184"/>
      <c r="J935" s="184"/>
      <c r="K935" s="184"/>
      <c r="L935" s="184"/>
      <c r="M935" s="184"/>
      <c r="N935" s="184"/>
      <c r="O935" s="184"/>
      <c r="P935" s="184"/>
      <c r="Q935" s="183"/>
      <c r="R935" s="271"/>
    </row>
    <row r="936" spans="1:18" s="3" customFormat="1" ht="48.75" customHeight="1" hidden="1">
      <c r="A936" s="187" t="s">
        <v>28</v>
      </c>
      <c r="B936" s="128"/>
      <c r="C936" s="128"/>
      <c r="D936" s="180">
        <f t="shared" si="189"/>
        <v>0</v>
      </c>
      <c r="E936" s="151"/>
      <c r="F936" s="184"/>
      <c r="G936" s="184"/>
      <c r="H936" s="184"/>
      <c r="I936" s="184"/>
      <c r="J936" s="184"/>
      <c r="K936" s="184"/>
      <c r="L936" s="184"/>
      <c r="M936" s="184"/>
      <c r="N936" s="184"/>
      <c r="O936" s="184"/>
      <c r="P936" s="184"/>
      <c r="Q936" s="183"/>
      <c r="R936" s="271"/>
    </row>
    <row r="937" spans="1:18" s="3" customFormat="1" ht="48" customHeight="1" hidden="1">
      <c r="A937" s="187" t="s">
        <v>29</v>
      </c>
      <c r="B937" s="128"/>
      <c r="C937" s="128"/>
      <c r="D937" s="180">
        <f t="shared" si="189"/>
        <v>0</v>
      </c>
      <c r="E937" s="151"/>
      <c r="F937" s="184"/>
      <c r="G937" s="184"/>
      <c r="H937" s="184"/>
      <c r="I937" s="184"/>
      <c r="J937" s="184"/>
      <c r="K937" s="184"/>
      <c r="L937" s="184"/>
      <c r="M937" s="184"/>
      <c r="N937" s="184"/>
      <c r="O937" s="184"/>
      <c r="P937" s="184"/>
      <c r="Q937" s="183"/>
      <c r="R937" s="271"/>
    </row>
    <row r="938" spans="1:18" s="3" customFormat="1" ht="51.75" customHeight="1" hidden="1">
      <c r="A938" s="188" t="s">
        <v>30</v>
      </c>
      <c r="B938" s="128"/>
      <c r="C938" s="128"/>
      <c r="D938" s="180">
        <f t="shared" si="189"/>
        <v>0</v>
      </c>
      <c r="E938" s="151"/>
      <c r="F938" s="184"/>
      <c r="G938" s="184"/>
      <c r="H938" s="184"/>
      <c r="I938" s="184"/>
      <c r="J938" s="184"/>
      <c r="K938" s="184"/>
      <c r="L938" s="184"/>
      <c r="M938" s="184"/>
      <c r="N938" s="184"/>
      <c r="O938" s="184"/>
      <c r="P938" s="184"/>
      <c r="Q938" s="183"/>
      <c r="R938" s="271"/>
    </row>
    <row r="939" spans="1:18" s="3" customFormat="1" ht="47.25" customHeight="1" hidden="1">
      <c r="A939" s="169" t="s">
        <v>31</v>
      </c>
      <c r="B939" s="128"/>
      <c r="C939" s="128"/>
      <c r="D939" s="180">
        <f t="shared" si="189"/>
        <v>0</v>
      </c>
      <c r="E939" s="151"/>
      <c r="F939" s="184"/>
      <c r="G939" s="184"/>
      <c r="H939" s="184"/>
      <c r="I939" s="184"/>
      <c r="J939" s="184"/>
      <c r="K939" s="184"/>
      <c r="L939" s="184"/>
      <c r="M939" s="184"/>
      <c r="N939" s="184"/>
      <c r="O939" s="184"/>
      <c r="P939" s="184"/>
      <c r="Q939" s="183"/>
      <c r="R939" s="271"/>
    </row>
    <row r="940" spans="1:18" s="3" customFormat="1" ht="48.75" customHeight="1" hidden="1">
      <c r="A940" s="169" t="s">
        <v>32</v>
      </c>
      <c r="B940" s="128"/>
      <c r="C940" s="128"/>
      <c r="D940" s="180">
        <f t="shared" si="189"/>
        <v>0</v>
      </c>
      <c r="E940" s="151"/>
      <c r="F940" s="184"/>
      <c r="G940" s="184"/>
      <c r="H940" s="184"/>
      <c r="I940" s="184"/>
      <c r="J940" s="184"/>
      <c r="K940" s="184"/>
      <c r="L940" s="184"/>
      <c r="M940" s="184"/>
      <c r="N940" s="184"/>
      <c r="O940" s="184"/>
      <c r="P940" s="184"/>
      <c r="Q940" s="183"/>
      <c r="R940" s="271"/>
    </row>
    <row r="941" spans="1:18" s="3" customFormat="1" ht="48.75" customHeight="1" hidden="1">
      <c r="A941" s="169" t="s">
        <v>33</v>
      </c>
      <c r="B941" s="128"/>
      <c r="C941" s="128"/>
      <c r="D941" s="180">
        <f t="shared" si="189"/>
        <v>0</v>
      </c>
      <c r="E941" s="151"/>
      <c r="F941" s="184"/>
      <c r="G941" s="184"/>
      <c r="H941" s="184"/>
      <c r="I941" s="184"/>
      <c r="J941" s="184"/>
      <c r="K941" s="184"/>
      <c r="L941" s="184"/>
      <c r="M941" s="184"/>
      <c r="N941" s="184"/>
      <c r="O941" s="184"/>
      <c r="P941" s="184"/>
      <c r="Q941" s="183"/>
      <c r="R941" s="271"/>
    </row>
    <row r="942" spans="1:18" s="3" customFormat="1" ht="48" customHeight="1" hidden="1">
      <c r="A942" s="169" t="s">
        <v>34</v>
      </c>
      <c r="B942" s="128"/>
      <c r="C942" s="128"/>
      <c r="D942" s="180">
        <f t="shared" si="189"/>
        <v>0</v>
      </c>
      <c r="E942" s="151"/>
      <c r="F942" s="184"/>
      <c r="G942" s="184"/>
      <c r="H942" s="184"/>
      <c r="I942" s="184"/>
      <c r="J942" s="184"/>
      <c r="K942" s="184"/>
      <c r="L942" s="184"/>
      <c r="M942" s="184"/>
      <c r="N942" s="184"/>
      <c r="O942" s="184"/>
      <c r="P942" s="184"/>
      <c r="Q942" s="183"/>
      <c r="R942" s="271"/>
    </row>
    <row r="943" spans="1:18" s="3" customFormat="1" ht="48" customHeight="1" hidden="1">
      <c r="A943" s="169" t="s">
        <v>35</v>
      </c>
      <c r="B943" s="128"/>
      <c r="C943" s="128"/>
      <c r="D943" s="180">
        <f t="shared" si="189"/>
        <v>0</v>
      </c>
      <c r="E943" s="151"/>
      <c r="F943" s="184"/>
      <c r="G943" s="184"/>
      <c r="H943" s="184"/>
      <c r="I943" s="184"/>
      <c r="J943" s="184"/>
      <c r="K943" s="184"/>
      <c r="L943" s="184"/>
      <c r="M943" s="184"/>
      <c r="N943" s="184"/>
      <c r="O943" s="184"/>
      <c r="P943" s="184"/>
      <c r="Q943" s="183"/>
      <c r="R943" s="271"/>
    </row>
    <row r="944" spans="1:18" s="3" customFormat="1" ht="61.5" customHeight="1" hidden="1">
      <c r="A944" s="169" t="s">
        <v>36</v>
      </c>
      <c r="B944" s="128"/>
      <c r="C944" s="128"/>
      <c r="D944" s="180">
        <f t="shared" si="189"/>
        <v>0</v>
      </c>
      <c r="E944" s="151"/>
      <c r="F944" s="184"/>
      <c r="G944" s="184"/>
      <c r="H944" s="184"/>
      <c r="I944" s="184"/>
      <c r="J944" s="184"/>
      <c r="K944" s="184"/>
      <c r="L944" s="184"/>
      <c r="M944" s="184"/>
      <c r="N944" s="184"/>
      <c r="O944" s="184"/>
      <c r="P944" s="184"/>
      <c r="Q944" s="183"/>
      <c r="R944" s="271"/>
    </row>
    <row r="945" spans="1:18" s="3" customFormat="1" ht="49.5" customHeight="1" hidden="1">
      <c r="A945" s="169" t="s">
        <v>37</v>
      </c>
      <c r="B945" s="128"/>
      <c r="C945" s="128"/>
      <c r="D945" s="180">
        <f t="shared" si="189"/>
        <v>0</v>
      </c>
      <c r="E945" s="151"/>
      <c r="F945" s="184"/>
      <c r="G945" s="184"/>
      <c r="H945" s="184"/>
      <c r="I945" s="184"/>
      <c r="J945" s="184"/>
      <c r="K945" s="184"/>
      <c r="L945" s="184"/>
      <c r="M945" s="184"/>
      <c r="N945" s="184"/>
      <c r="O945" s="184"/>
      <c r="P945" s="184"/>
      <c r="Q945" s="183"/>
      <c r="R945" s="271"/>
    </row>
    <row r="946" spans="1:18" s="3" customFormat="1" ht="47.25" customHeight="1" hidden="1">
      <c r="A946" s="169" t="s">
        <v>38</v>
      </c>
      <c r="B946" s="128"/>
      <c r="C946" s="128"/>
      <c r="D946" s="180">
        <f t="shared" si="189"/>
        <v>0</v>
      </c>
      <c r="E946" s="151"/>
      <c r="F946" s="184"/>
      <c r="G946" s="184"/>
      <c r="H946" s="184"/>
      <c r="I946" s="184"/>
      <c r="J946" s="184"/>
      <c r="K946" s="184"/>
      <c r="L946" s="184"/>
      <c r="M946" s="184"/>
      <c r="N946" s="184"/>
      <c r="O946" s="184"/>
      <c r="P946" s="184"/>
      <c r="Q946" s="183"/>
      <c r="R946" s="271"/>
    </row>
    <row r="947" spans="1:18" s="3" customFormat="1" ht="33" customHeight="1" hidden="1">
      <c r="A947" s="169" t="s">
        <v>39</v>
      </c>
      <c r="B947" s="128"/>
      <c r="C947" s="128"/>
      <c r="D947" s="180">
        <f t="shared" si="189"/>
        <v>0</v>
      </c>
      <c r="E947" s="151"/>
      <c r="F947" s="184"/>
      <c r="G947" s="184"/>
      <c r="H947" s="184"/>
      <c r="I947" s="184"/>
      <c r="J947" s="184"/>
      <c r="K947" s="184"/>
      <c r="L947" s="184"/>
      <c r="M947" s="184"/>
      <c r="N947" s="184"/>
      <c r="O947" s="184"/>
      <c r="P947" s="184"/>
      <c r="Q947" s="183"/>
      <c r="R947" s="271"/>
    </row>
    <row r="948" spans="1:18" s="3" customFormat="1" ht="36" customHeight="1" hidden="1">
      <c r="A948" s="169" t="s">
        <v>40</v>
      </c>
      <c r="B948" s="128"/>
      <c r="C948" s="128"/>
      <c r="D948" s="180">
        <f t="shared" si="189"/>
        <v>0</v>
      </c>
      <c r="E948" s="151"/>
      <c r="F948" s="184"/>
      <c r="G948" s="184"/>
      <c r="H948" s="184"/>
      <c r="I948" s="184"/>
      <c r="J948" s="184"/>
      <c r="K948" s="184"/>
      <c r="L948" s="184"/>
      <c r="M948" s="184"/>
      <c r="N948" s="184"/>
      <c r="O948" s="184"/>
      <c r="P948" s="184"/>
      <c r="Q948" s="183"/>
      <c r="R948" s="271"/>
    </row>
    <row r="949" spans="1:18" s="43" customFormat="1" ht="21" customHeight="1">
      <c r="A949" s="236" t="s">
        <v>128</v>
      </c>
      <c r="B949" s="237"/>
      <c r="C949" s="237"/>
      <c r="D949" s="321">
        <f>+F949+G949+H949+I949+J949+K949+L949+M949+N949+O949+Q949+P949</f>
        <v>278000</v>
      </c>
      <c r="E949" s="241"/>
      <c r="F949" s="241">
        <f aca="true" t="shared" si="198" ref="F949:Q949">F961+F969+F982+F955+F985+F950</f>
        <v>0</v>
      </c>
      <c r="G949" s="241">
        <f t="shared" si="198"/>
        <v>0</v>
      </c>
      <c r="H949" s="241">
        <f t="shared" si="198"/>
        <v>278000</v>
      </c>
      <c r="I949" s="241">
        <f t="shared" si="198"/>
        <v>0</v>
      </c>
      <c r="J949" s="241">
        <f t="shared" si="198"/>
        <v>0</v>
      </c>
      <c r="K949" s="241">
        <f t="shared" si="198"/>
        <v>0</v>
      </c>
      <c r="L949" s="241">
        <f t="shared" si="198"/>
        <v>0</v>
      </c>
      <c r="M949" s="241">
        <f t="shared" si="198"/>
        <v>0</v>
      </c>
      <c r="N949" s="241">
        <f t="shared" si="198"/>
        <v>0</v>
      </c>
      <c r="O949" s="241">
        <f t="shared" si="198"/>
        <v>0</v>
      </c>
      <c r="P949" s="241">
        <f t="shared" si="198"/>
        <v>0</v>
      </c>
      <c r="Q949" s="241">
        <f t="shared" si="198"/>
        <v>0</v>
      </c>
      <c r="R949" s="279"/>
    </row>
    <row r="950" spans="1:18" s="43" customFormat="1" ht="31.5">
      <c r="A950" s="235" t="s">
        <v>770</v>
      </c>
      <c r="B950" s="238">
        <v>7212</v>
      </c>
      <c r="C950" s="238"/>
      <c r="D950" s="319">
        <f t="shared" si="189"/>
        <v>0</v>
      </c>
      <c r="E950" s="242"/>
      <c r="F950" s="242">
        <f>F953+F951</f>
        <v>0</v>
      </c>
      <c r="G950" s="242">
        <f aca="true" t="shared" si="199" ref="G950:Q950">G953+G951</f>
        <v>0</v>
      </c>
      <c r="H950" s="242">
        <f t="shared" si="199"/>
        <v>0</v>
      </c>
      <c r="I950" s="242">
        <f t="shared" si="199"/>
        <v>0</v>
      </c>
      <c r="J950" s="242">
        <f t="shared" si="199"/>
        <v>0</v>
      </c>
      <c r="K950" s="242">
        <f t="shared" si="199"/>
        <v>0</v>
      </c>
      <c r="L950" s="242">
        <f t="shared" si="199"/>
        <v>0</v>
      </c>
      <c r="M950" s="242">
        <f t="shared" si="199"/>
        <v>0</v>
      </c>
      <c r="N950" s="242">
        <f t="shared" si="199"/>
        <v>0</v>
      </c>
      <c r="O950" s="242">
        <f t="shared" si="199"/>
        <v>0</v>
      </c>
      <c r="P950" s="242">
        <f t="shared" si="199"/>
        <v>0</v>
      </c>
      <c r="Q950" s="242">
        <f t="shared" si="199"/>
        <v>0</v>
      </c>
      <c r="R950" s="279"/>
    </row>
    <row r="951" spans="1:17" s="279" customFormat="1" ht="47.25">
      <c r="A951" s="239" t="s">
        <v>121</v>
      </c>
      <c r="B951" s="239"/>
      <c r="C951" s="239">
        <v>3210</v>
      </c>
      <c r="D951" s="243">
        <f t="shared" si="189"/>
        <v>72270</v>
      </c>
      <c r="E951" s="243"/>
      <c r="F951" s="243">
        <f>F952</f>
        <v>0</v>
      </c>
      <c r="G951" s="243">
        <f aca="true" t="shared" si="200" ref="G951:Q951">G952</f>
        <v>0</v>
      </c>
      <c r="H951" s="243">
        <f t="shared" si="200"/>
        <v>72270</v>
      </c>
      <c r="I951" s="243">
        <f t="shared" si="200"/>
        <v>0</v>
      </c>
      <c r="J951" s="243">
        <f t="shared" si="200"/>
        <v>0</v>
      </c>
      <c r="K951" s="243">
        <f t="shared" si="200"/>
        <v>0</v>
      </c>
      <c r="L951" s="243">
        <f t="shared" si="200"/>
        <v>0</v>
      </c>
      <c r="M951" s="243">
        <f t="shared" si="200"/>
        <v>0</v>
      </c>
      <c r="N951" s="243">
        <f t="shared" si="200"/>
        <v>0</v>
      </c>
      <c r="O951" s="243">
        <f t="shared" si="200"/>
        <v>0</v>
      </c>
      <c r="P951" s="243">
        <f t="shared" si="200"/>
        <v>0</v>
      </c>
      <c r="Q951" s="243">
        <f t="shared" si="200"/>
        <v>0</v>
      </c>
    </row>
    <row r="952" spans="1:17" s="279" customFormat="1" ht="63">
      <c r="A952" s="283" t="s">
        <v>771</v>
      </c>
      <c r="B952" s="245"/>
      <c r="C952" s="245"/>
      <c r="D952" s="378">
        <f t="shared" si="189"/>
        <v>72270</v>
      </c>
      <c r="E952" s="379"/>
      <c r="F952" s="379"/>
      <c r="G952" s="379"/>
      <c r="H952" s="379">
        <v>72270</v>
      </c>
      <c r="I952" s="379"/>
      <c r="J952" s="379"/>
      <c r="K952" s="379"/>
      <c r="L952" s="379"/>
      <c r="M952" s="379"/>
      <c r="N952" s="379"/>
      <c r="O952" s="379"/>
      <c r="P952" s="379"/>
      <c r="Q952" s="379"/>
    </row>
    <row r="953" spans="1:18" s="43" customFormat="1" ht="31.5">
      <c r="A953" s="307" t="s">
        <v>120</v>
      </c>
      <c r="B953" s="322"/>
      <c r="C953" s="322">
        <v>3132</v>
      </c>
      <c r="D953" s="243">
        <f>+F953+G953+H953+I953+J953+K953+L953+M953+N953+O953+Q953+P953</f>
        <v>-72270</v>
      </c>
      <c r="E953" s="243"/>
      <c r="F953" s="243">
        <f>+F954</f>
        <v>0</v>
      </c>
      <c r="G953" s="243">
        <f aca="true" t="shared" si="201" ref="G953:Q953">+G954</f>
        <v>0</v>
      </c>
      <c r="H953" s="243">
        <f t="shared" si="201"/>
        <v>-72270</v>
      </c>
      <c r="I953" s="243">
        <f t="shared" si="201"/>
        <v>0</v>
      </c>
      <c r="J953" s="243">
        <f t="shared" si="201"/>
        <v>0</v>
      </c>
      <c r="K953" s="243">
        <f t="shared" si="201"/>
        <v>0</v>
      </c>
      <c r="L953" s="243">
        <f t="shared" si="201"/>
        <v>0</v>
      </c>
      <c r="M953" s="243">
        <f t="shared" si="201"/>
        <v>0</v>
      </c>
      <c r="N953" s="243">
        <f t="shared" si="201"/>
        <v>0</v>
      </c>
      <c r="O953" s="243">
        <f t="shared" si="201"/>
        <v>0</v>
      </c>
      <c r="P953" s="243">
        <f t="shared" si="201"/>
        <v>0</v>
      </c>
      <c r="Q953" s="243">
        <f t="shared" si="201"/>
        <v>0</v>
      </c>
      <c r="R953" s="279"/>
    </row>
    <row r="954" spans="1:18" s="43" customFormat="1" ht="63">
      <c r="A954" s="283" t="s">
        <v>771</v>
      </c>
      <c r="B954" s="190"/>
      <c r="C954" s="190"/>
      <c r="D954" s="180">
        <f t="shared" si="189"/>
        <v>-72270</v>
      </c>
      <c r="E954" s="191"/>
      <c r="F954" s="191"/>
      <c r="G954" s="191"/>
      <c r="H954" s="151">
        <v>-72270</v>
      </c>
      <c r="I954" s="191"/>
      <c r="J954" s="149"/>
      <c r="K954" s="149"/>
      <c r="L954" s="191"/>
      <c r="M954" s="191"/>
      <c r="N954" s="191"/>
      <c r="O954" s="191"/>
      <c r="P954" s="191"/>
      <c r="Q954" s="191"/>
      <c r="R954" s="279"/>
    </row>
    <row r="955" spans="1:18" s="43" customFormat="1" ht="31.5">
      <c r="A955" s="230" t="s">
        <v>466</v>
      </c>
      <c r="B955" s="238">
        <v>7310</v>
      </c>
      <c r="C955" s="342"/>
      <c r="D955" s="319">
        <f aca="true" t="shared" si="202" ref="D955:D960">+F955+G955+H955+I955+J955+K955+L955+M955+N955+O955+Q955+P955</f>
        <v>278000</v>
      </c>
      <c r="E955" s="242">
        <f aca="true" t="shared" si="203" ref="E955:Q955">+E956</f>
        <v>0</v>
      </c>
      <c r="F955" s="242">
        <f>+F956</f>
        <v>0</v>
      </c>
      <c r="G955" s="242">
        <f t="shared" si="203"/>
        <v>0</v>
      </c>
      <c r="H955" s="242">
        <f t="shared" si="203"/>
        <v>278000</v>
      </c>
      <c r="I955" s="242">
        <f t="shared" si="203"/>
        <v>0</v>
      </c>
      <c r="J955" s="242">
        <f t="shared" si="203"/>
        <v>0</v>
      </c>
      <c r="K955" s="242">
        <f t="shared" si="203"/>
        <v>0</v>
      </c>
      <c r="L955" s="242">
        <f t="shared" si="203"/>
        <v>0</v>
      </c>
      <c r="M955" s="242">
        <f t="shared" si="203"/>
        <v>0</v>
      </c>
      <c r="N955" s="242">
        <f t="shared" si="203"/>
        <v>0</v>
      </c>
      <c r="O955" s="242">
        <f t="shared" si="203"/>
        <v>0</v>
      </c>
      <c r="P955" s="242">
        <f t="shared" si="203"/>
        <v>0</v>
      </c>
      <c r="Q955" s="242">
        <f t="shared" si="203"/>
        <v>0</v>
      </c>
      <c r="R955" s="279"/>
    </row>
    <row r="956" spans="1:18" s="43" customFormat="1" ht="63">
      <c r="A956" s="307" t="s">
        <v>290</v>
      </c>
      <c r="B956" s="322"/>
      <c r="C956" s="322">
        <v>2281</v>
      </c>
      <c r="D956" s="243">
        <f t="shared" si="202"/>
        <v>278000</v>
      </c>
      <c r="E956" s="243"/>
      <c r="F956" s="243">
        <f>SUM(F957:F960)</f>
        <v>0</v>
      </c>
      <c r="G956" s="243">
        <f aca="true" t="shared" si="204" ref="G956:Q956">SUM(G957:G960)</f>
        <v>0</v>
      </c>
      <c r="H956" s="243">
        <f t="shared" si="204"/>
        <v>278000</v>
      </c>
      <c r="I956" s="243">
        <f t="shared" si="204"/>
        <v>0</v>
      </c>
      <c r="J956" s="243">
        <f t="shared" si="204"/>
        <v>0</v>
      </c>
      <c r="K956" s="243">
        <f t="shared" si="204"/>
        <v>0</v>
      </c>
      <c r="L956" s="243">
        <f t="shared" si="204"/>
        <v>0</v>
      </c>
      <c r="M956" s="243">
        <f t="shared" si="204"/>
        <v>0</v>
      </c>
      <c r="N956" s="243">
        <f t="shared" si="204"/>
        <v>0</v>
      </c>
      <c r="O956" s="243">
        <f t="shared" si="204"/>
        <v>0</v>
      </c>
      <c r="P956" s="243">
        <f t="shared" si="204"/>
        <v>0</v>
      </c>
      <c r="Q956" s="243">
        <f t="shared" si="204"/>
        <v>0</v>
      </c>
      <c r="R956" s="279"/>
    </row>
    <row r="957" spans="1:18" s="43" customFormat="1" ht="78.75">
      <c r="A957" s="234" t="s">
        <v>883</v>
      </c>
      <c r="B957" s="190"/>
      <c r="C957" s="128"/>
      <c r="D957" s="180">
        <f t="shared" si="202"/>
        <v>99000</v>
      </c>
      <c r="E957" s="151"/>
      <c r="F957" s="151"/>
      <c r="G957" s="151"/>
      <c r="H957" s="151">
        <v>99000</v>
      </c>
      <c r="I957" s="151"/>
      <c r="J957" s="151"/>
      <c r="K957" s="151"/>
      <c r="L957" s="151"/>
      <c r="M957" s="151"/>
      <c r="N957" s="151"/>
      <c r="O957" s="151"/>
      <c r="P957" s="151"/>
      <c r="Q957" s="151"/>
      <c r="R957" s="279"/>
    </row>
    <row r="958" spans="1:18" s="43" customFormat="1" ht="47.25">
      <c r="A958" s="234" t="s">
        <v>884</v>
      </c>
      <c r="B958" s="190"/>
      <c r="C958" s="128"/>
      <c r="D958" s="180">
        <f t="shared" si="202"/>
        <v>84000</v>
      </c>
      <c r="E958" s="151"/>
      <c r="F958" s="151"/>
      <c r="G958" s="151"/>
      <c r="H958" s="151">
        <v>84000</v>
      </c>
      <c r="I958" s="151"/>
      <c r="J958" s="151"/>
      <c r="K958" s="151"/>
      <c r="L958" s="151"/>
      <c r="M958" s="151"/>
      <c r="N958" s="151"/>
      <c r="O958" s="151"/>
      <c r="P958" s="151"/>
      <c r="Q958" s="151"/>
      <c r="R958" s="279"/>
    </row>
    <row r="959" spans="1:18" s="43" customFormat="1" ht="47.25">
      <c r="A959" s="234" t="s">
        <v>885</v>
      </c>
      <c r="B959" s="190"/>
      <c r="C959" s="128"/>
      <c r="D959" s="180">
        <f t="shared" si="202"/>
        <v>15000</v>
      </c>
      <c r="E959" s="151"/>
      <c r="F959" s="151"/>
      <c r="G959" s="151"/>
      <c r="H959" s="151">
        <v>15000</v>
      </c>
      <c r="I959" s="151"/>
      <c r="J959" s="151"/>
      <c r="K959" s="151"/>
      <c r="L959" s="151"/>
      <c r="M959" s="151"/>
      <c r="N959" s="151"/>
      <c r="O959" s="151"/>
      <c r="P959" s="151"/>
      <c r="Q959" s="151"/>
      <c r="R959" s="279"/>
    </row>
    <row r="960" spans="1:18" s="43" customFormat="1" ht="78.75">
      <c r="A960" s="234" t="s">
        <v>886</v>
      </c>
      <c r="B960" s="190"/>
      <c r="C960" s="190"/>
      <c r="D960" s="180">
        <f t="shared" si="202"/>
        <v>80000</v>
      </c>
      <c r="E960" s="149"/>
      <c r="F960" s="149"/>
      <c r="G960" s="149"/>
      <c r="H960" s="149">
        <v>80000</v>
      </c>
      <c r="I960" s="149"/>
      <c r="J960" s="149"/>
      <c r="K960" s="149"/>
      <c r="L960" s="149"/>
      <c r="M960" s="149"/>
      <c r="N960" s="149"/>
      <c r="O960" s="149"/>
      <c r="P960" s="149"/>
      <c r="Q960" s="149"/>
      <c r="R960" s="279"/>
    </row>
    <row r="961" spans="1:18" s="42" customFormat="1" ht="63" hidden="1">
      <c r="A961" s="235" t="s">
        <v>882</v>
      </c>
      <c r="B961" s="238">
        <v>7810</v>
      </c>
      <c r="C961" s="238"/>
      <c r="D961" s="319">
        <f t="shared" si="189"/>
        <v>0</v>
      </c>
      <c r="E961" s="242">
        <f>+E962</f>
        <v>0</v>
      </c>
      <c r="F961" s="242">
        <f>+F962</f>
        <v>0</v>
      </c>
      <c r="G961" s="242">
        <f aca="true" t="shared" si="205" ref="G961:Q961">+G962</f>
        <v>0</v>
      </c>
      <c r="H961" s="242">
        <f t="shared" si="205"/>
        <v>0</v>
      </c>
      <c r="I961" s="242">
        <f t="shared" si="205"/>
        <v>0</v>
      </c>
      <c r="J961" s="242">
        <f t="shared" si="205"/>
        <v>0</v>
      </c>
      <c r="K961" s="242">
        <f t="shared" si="205"/>
        <v>0</v>
      </c>
      <c r="L961" s="242">
        <f t="shared" si="205"/>
        <v>0</v>
      </c>
      <c r="M961" s="242">
        <f t="shared" si="205"/>
        <v>0</v>
      </c>
      <c r="N961" s="242">
        <f t="shared" si="205"/>
        <v>0</v>
      </c>
      <c r="O961" s="242">
        <f t="shared" si="205"/>
        <v>0</v>
      </c>
      <c r="P961" s="242">
        <f t="shared" si="205"/>
        <v>0</v>
      </c>
      <c r="Q961" s="242">
        <f t="shared" si="205"/>
        <v>0</v>
      </c>
      <c r="R961" s="210"/>
    </row>
    <row r="962" spans="1:18" s="3" customFormat="1" ht="63" hidden="1">
      <c r="A962" s="307" t="s">
        <v>290</v>
      </c>
      <c r="B962" s="322"/>
      <c r="C962" s="322">
        <v>2281</v>
      </c>
      <c r="D962" s="243">
        <f t="shared" si="189"/>
        <v>0</v>
      </c>
      <c r="E962" s="243">
        <f>+E963+E965+E966+E967</f>
        <v>0</v>
      </c>
      <c r="F962" s="243">
        <f>SUM(F963:F968)</f>
        <v>0</v>
      </c>
      <c r="G962" s="243">
        <f aca="true" t="shared" si="206" ref="G962:Q962">SUM(G963:G968)</f>
        <v>0</v>
      </c>
      <c r="H962" s="243">
        <f t="shared" si="206"/>
        <v>0</v>
      </c>
      <c r="I962" s="243">
        <f t="shared" si="206"/>
        <v>0</v>
      </c>
      <c r="J962" s="243">
        <f t="shared" si="206"/>
        <v>0</v>
      </c>
      <c r="K962" s="243">
        <f t="shared" si="206"/>
        <v>0</v>
      </c>
      <c r="L962" s="243">
        <f t="shared" si="206"/>
        <v>0</v>
      </c>
      <c r="M962" s="243">
        <f t="shared" si="206"/>
        <v>0</v>
      </c>
      <c r="N962" s="243">
        <f t="shared" si="206"/>
        <v>0</v>
      </c>
      <c r="O962" s="243">
        <f t="shared" si="206"/>
        <v>0</v>
      </c>
      <c r="P962" s="243">
        <f t="shared" si="206"/>
        <v>0</v>
      </c>
      <c r="Q962" s="243">
        <f t="shared" si="206"/>
        <v>0</v>
      </c>
      <c r="R962" s="302"/>
    </row>
    <row r="963" spans="1:18" s="3" customFormat="1" ht="47.25" hidden="1">
      <c r="A963" s="234" t="s">
        <v>741</v>
      </c>
      <c r="B963" s="159"/>
      <c r="C963" s="159"/>
      <c r="D963" s="180">
        <f t="shared" si="189"/>
        <v>0</v>
      </c>
      <c r="E963" s="180"/>
      <c r="F963" s="180"/>
      <c r="G963" s="180"/>
      <c r="H963" s="180"/>
      <c r="I963" s="180"/>
      <c r="J963" s="180"/>
      <c r="K963" s="180"/>
      <c r="L963" s="180"/>
      <c r="M963" s="180"/>
      <c r="N963" s="180"/>
      <c r="O963" s="180"/>
      <c r="P963" s="180"/>
      <c r="Q963" s="180"/>
      <c r="R963" s="271"/>
    </row>
    <row r="964" spans="1:18" s="3" customFormat="1" ht="86.25" customHeight="1" hidden="1">
      <c r="A964" s="234" t="s">
        <v>742</v>
      </c>
      <c r="B964" s="159"/>
      <c r="C964" s="159"/>
      <c r="D964" s="180">
        <f t="shared" si="189"/>
        <v>0</v>
      </c>
      <c r="E964" s="180"/>
      <c r="F964" s="180"/>
      <c r="G964" s="180"/>
      <c r="H964" s="180"/>
      <c r="I964" s="180"/>
      <c r="J964" s="180"/>
      <c r="K964" s="180"/>
      <c r="L964" s="180"/>
      <c r="M964" s="180"/>
      <c r="N964" s="180"/>
      <c r="O964" s="180"/>
      <c r="P964" s="180"/>
      <c r="Q964" s="180"/>
      <c r="R964" s="271"/>
    </row>
    <row r="965" spans="1:18" s="3" customFormat="1" ht="66" customHeight="1" hidden="1">
      <c r="A965" s="234" t="s">
        <v>743</v>
      </c>
      <c r="B965" s="128"/>
      <c r="C965" s="128"/>
      <c r="D965" s="180">
        <f aca="true" t="shared" si="207" ref="D965:D1182">+F965+G965+H965+I965+J965+K965+L965+M965+N965+O965+Q965+P965</f>
        <v>0</v>
      </c>
      <c r="E965" s="121"/>
      <c r="F965" s="121"/>
      <c r="G965" s="121"/>
      <c r="H965" s="121"/>
      <c r="I965" s="121"/>
      <c r="J965" s="121"/>
      <c r="K965" s="121"/>
      <c r="L965" s="121"/>
      <c r="M965" s="121"/>
      <c r="N965" s="121"/>
      <c r="O965" s="121"/>
      <c r="P965" s="121"/>
      <c r="Q965" s="121"/>
      <c r="R965" s="271"/>
    </row>
    <row r="966" spans="1:18" s="3" customFormat="1" ht="68.25" customHeight="1" hidden="1">
      <c r="A966" s="234" t="s">
        <v>744</v>
      </c>
      <c r="B966" s="128"/>
      <c r="C966" s="128"/>
      <c r="D966" s="180">
        <f t="shared" si="207"/>
        <v>0</v>
      </c>
      <c r="E966" s="121"/>
      <c r="F966" s="121"/>
      <c r="G966" s="121"/>
      <c r="H966" s="121"/>
      <c r="I966" s="121"/>
      <c r="J966" s="121"/>
      <c r="K966" s="121"/>
      <c r="L966" s="121"/>
      <c r="M966" s="121"/>
      <c r="N966" s="121"/>
      <c r="O966" s="121"/>
      <c r="P966" s="121"/>
      <c r="Q966" s="121"/>
      <c r="R966" s="271"/>
    </row>
    <row r="967" spans="1:21" s="1" customFormat="1" ht="57.75" customHeight="1" hidden="1">
      <c r="A967" s="234" t="s">
        <v>745</v>
      </c>
      <c r="B967" s="159"/>
      <c r="C967" s="159"/>
      <c r="D967" s="180">
        <f t="shared" si="207"/>
        <v>0</v>
      </c>
      <c r="E967" s="149"/>
      <c r="F967" s="149"/>
      <c r="G967" s="149"/>
      <c r="H967" s="149"/>
      <c r="I967" s="149"/>
      <c r="J967" s="149"/>
      <c r="K967" s="149"/>
      <c r="L967" s="149"/>
      <c r="M967" s="149"/>
      <c r="N967" s="149"/>
      <c r="O967" s="149"/>
      <c r="P967" s="149"/>
      <c r="Q967" s="149"/>
      <c r="R967" s="210"/>
      <c r="S967" s="42"/>
      <c r="T967" s="42"/>
      <c r="U967" s="42"/>
    </row>
    <row r="968" spans="1:21" s="1" customFormat="1" ht="75" customHeight="1" hidden="1">
      <c r="A968" s="234" t="s">
        <v>746</v>
      </c>
      <c r="B968" s="159"/>
      <c r="C968" s="159"/>
      <c r="D968" s="180">
        <f t="shared" si="207"/>
        <v>0</v>
      </c>
      <c r="E968" s="149"/>
      <c r="F968" s="149"/>
      <c r="G968" s="149"/>
      <c r="H968" s="149"/>
      <c r="I968" s="149"/>
      <c r="J968" s="149"/>
      <c r="K968" s="149"/>
      <c r="L968" s="149"/>
      <c r="M968" s="149"/>
      <c r="N968" s="149"/>
      <c r="O968" s="149"/>
      <c r="P968" s="149"/>
      <c r="Q968" s="149"/>
      <c r="R968" s="210"/>
      <c r="S968" s="42"/>
      <c r="T968" s="42"/>
      <c r="U968" s="42"/>
    </row>
    <row r="969" spans="1:18" s="42" customFormat="1" ht="15.75" hidden="1">
      <c r="A969" s="234"/>
      <c r="B969" s="128">
        <v>180</v>
      </c>
      <c r="C969" s="128"/>
      <c r="D969" s="121">
        <f t="shared" si="207"/>
        <v>0</v>
      </c>
      <c r="E969" s="151"/>
      <c r="F969" s="151">
        <f aca="true" t="shared" si="208" ref="F969:Q969">F970</f>
        <v>0</v>
      </c>
      <c r="G969" s="151">
        <f t="shared" si="208"/>
        <v>0</v>
      </c>
      <c r="H969" s="151">
        <f t="shared" si="208"/>
        <v>0</v>
      </c>
      <c r="I969" s="151">
        <f t="shared" si="208"/>
        <v>0</v>
      </c>
      <c r="J969" s="151">
        <f t="shared" si="208"/>
        <v>0</v>
      </c>
      <c r="K969" s="151">
        <f t="shared" si="208"/>
        <v>0</v>
      </c>
      <c r="L969" s="151">
        <f t="shared" si="208"/>
        <v>0</v>
      </c>
      <c r="M969" s="151">
        <f t="shared" si="208"/>
        <v>0</v>
      </c>
      <c r="N969" s="151">
        <f t="shared" si="208"/>
        <v>0</v>
      </c>
      <c r="O969" s="151">
        <f t="shared" si="208"/>
        <v>0</v>
      </c>
      <c r="P969" s="151">
        <f t="shared" si="208"/>
        <v>0</v>
      </c>
      <c r="Q969" s="151">
        <f t="shared" si="208"/>
        <v>0</v>
      </c>
      <c r="R969" s="210"/>
    </row>
    <row r="970" spans="1:18" s="3" customFormat="1" ht="47.25" hidden="1">
      <c r="A970" s="89" t="s">
        <v>119</v>
      </c>
      <c r="B970" s="128"/>
      <c r="C970" s="128">
        <v>3110</v>
      </c>
      <c r="D970" s="121">
        <f t="shared" si="207"/>
        <v>0</v>
      </c>
      <c r="E970" s="113">
        <f>+E971+E974+E979+E980+E981</f>
        <v>0</v>
      </c>
      <c r="F970" s="113">
        <f>+F971+F974+F975+F976+F977+F978+F979+F980+F981+F972+F973</f>
        <v>0</v>
      </c>
      <c r="G970" s="113">
        <f aca="true" t="shared" si="209" ref="G970:Q970">+G971+G974+G975+G976+G977+G978+G979+G980+G981+G972+G973</f>
        <v>0</v>
      </c>
      <c r="H970" s="113">
        <f t="shared" si="209"/>
        <v>0</v>
      </c>
      <c r="I970" s="113">
        <f t="shared" si="209"/>
        <v>0</v>
      </c>
      <c r="J970" s="113">
        <f t="shared" si="209"/>
        <v>0</v>
      </c>
      <c r="K970" s="113">
        <f t="shared" si="209"/>
        <v>0</v>
      </c>
      <c r="L970" s="113">
        <f t="shared" si="209"/>
        <v>0</v>
      </c>
      <c r="M970" s="113">
        <f t="shared" si="209"/>
        <v>0</v>
      </c>
      <c r="N970" s="113">
        <f t="shared" si="209"/>
        <v>0</v>
      </c>
      <c r="O970" s="113">
        <f t="shared" si="209"/>
        <v>0</v>
      </c>
      <c r="P970" s="113">
        <f t="shared" si="209"/>
        <v>0</v>
      </c>
      <c r="Q970" s="113">
        <f t="shared" si="209"/>
        <v>0</v>
      </c>
      <c r="R970" s="271"/>
    </row>
    <row r="971" spans="1:18" s="3" customFormat="1" ht="31.5" hidden="1">
      <c r="A971" s="126" t="s">
        <v>380</v>
      </c>
      <c r="B971" s="128"/>
      <c r="C971" s="128"/>
      <c r="D971" s="180">
        <f t="shared" si="207"/>
        <v>0</v>
      </c>
      <c r="E971" s="113"/>
      <c r="F971" s="113"/>
      <c r="G971" s="173"/>
      <c r="H971" s="170"/>
      <c r="I971" s="113"/>
      <c r="J971" s="113"/>
      <c r="K971" s="113"/>
      <c r="L971" s="113"/>
      <c r="M971" s="113"/>
      <c r="N971" s="113"/>
      <c r="O971" s="113"/>
      <c r="P971" s="113"/>
      <c r="Q971" s="113"/>
      <c r="R971" s="271"/>
    </row>
    <row r="972" spans="1:18" s="3" customFormat="1" ht="15.75" hidden="1">
      <c r="A972" s="200" t="s">
        <v>381</v>
      </c>
      <c r="B972" s="128"/>
      <c r="C972" s="128"/>
      <c r="D972" s="180">
        <f t="shared" si="207"/>
        <v>0</v>
      </c>
      <c r="E972" s="113"/>
      <c r="F972" s="113"/>
      <c r="G972" s="173"/>
      <c r="H972" s="170"/>
      <c r="I972" s="113"/>
      <c r="J972" s="113"/>
      <c r="K972" s="113"/>
      <c r="L972" s="113"/>
      <c r="M972" s="113"/>
      <c r="N972" s="113"/>
      <c r="O972" s="113"/>
      <c r="P972" s="113"/>
      <c r="Q972" s="113"/>
      <c r="R972" s="271"/>
    </row>
    <row r="973" spans="1:18" s="3" customFormat="1" ht="31.5" hidden="1">
      <c r="A973" s="126" t="s">
        <v>292</v>
      </c>
      <c r="B973" s="128"/>
      <c r="C973" s="128"/>
      <c r="D973" s="180">
        <f t="shared" si="207"/>
        <v>0</v>
      </c>
      <c r="E973" s="113"/>
      <c r="F973" s="113"/>
      <c r="G973" s="173"/>
      <c r="H973" s="170"/>
      <c r="I973" s="113"/>
      <c r="J973" s="113"/>
      <c r="K973" s="113"/>
      <c r="L973" s="113"/>
      <c r="M973" s="113"/>
      <c r="N973" s="113"/>
      <c r="O973" s="113"/>
      <c r="P973" s="113"/>
      <c r="Q973" s="113"/>
      <c r="R973" s="271"/>
    </row>
    <row r="974" spans="1:18" s="3" customFormat="1" ht="44.25" customHeight="1" hidden="1">
      <c r="A974" s="126" t="s">
        <v>291</v>
      </c>
      <c r="B974" s="128"/>
      <c r="C974" s="128"/>
      <c r="D974" s="180">
        <f t="shared" si="207"/>
        <v>0</v>
      </c>
      <c r="E974" s="113"/>
      <c r="F974" s="113"/>
      <c r="G974" s="173"/>
      <c r="H974" s="170"/>
      <c r="I974" s="113"/>
      <c r="J974" s="113"/>
      <c r="K974" s="113"/>
      <c r="L974" s="113"/>
      <c r="M974" s="113"/>
      <c r="N974" s="113"/>
      <c r="O974" s="113"/>
      <c r="P974" s="113"/>
      <c r="Q974" s="113"/>
      <c r="R974" s="271"/>
    </row>
    <row r="975" spans="1:18" s="3" customFormat="1" ht="15.75" hidden="1">
      <c r="A975" s="126"/>
      <c r="B975" s="128"/>
      <c r="C975" s="128"/>
      <c r="D975" s="180">
        <f t="shared" si="207"/>
        <v>0</v>
      </c>
      <c r="E975" s="113"/>
      <c r="F975" s="113"/>
      <c r="G975" s="173"/>
      <c r="H975" s="170"/>
      <c r="I975" s="113"/>
      <c r="J975" s="113"/>
      <c r="K975" s="113"/>
      <c r="L975" s="113"/>
      <c r="M975" s="113"/>
      <c r="N975" s="113"/>
      <c r="O975" s="113"/>
      <c r="P975" s="113"/>
      <c r="Q975" s="113"/>
      <c r="R975" s="271"/>
    </row>
    <row r="976" spans="1:18" s="3" customFormat="1" ht="31.5" hidden="1">
      <c r="A976" s="126" t="s">
        <v>417</v>
      </c>
      <c r="B976" s="128"/>
      <c r="C976" s="128"/>
      <c r="D976" s="180">
        <f>+F976+G976+H976+I976+J976+K976+L976+M976+N976+O976+Q976+P976</f>
        <v>0</v>
      </c>
      <c r="E976" s="113"/>
      <c r="F976" s="113"/>
      <c r="G976" s="173"/>
      <c r="H976" s="170"/>
      <c r="I976" s="113"/>
      <c r="J976" s="113"/>
      <c r="K976" s="113"/>
      <c r="L976" s="113"/>
      <c r="M976" s="113"/>
      <c r="N976" s="113"/>
      <c r="O976" s="113"/>
      <c r="P976" s="113"/>
      <c r="Q976" s="113"/>
      <c r="R976" s="271"/>
    </row>
    <row r="977" spans="1:18" s="3" customFormat="1" ht="69" customHeight="1" hidden="1">
      <c r="A977" s="126" t="s">
        <v>418</v>
      </c>
      <c r="B977" s="128"/>
      <c r="C977" s="128"/>
      <c r="D977" s="180">
        <f>+F977+G977+H977+I977+J977+K977+L977+M977+N977+O977+Q977+P977</f>
        <v>0</v>
      </c>
      <c r="E977" s="113"/>
      <c r="F977" s="113"/>
      <c r="G977" s="173"/>
      <c r="H977" s="170"/>
      <c r="I977" s="113"/>
      <c r="J977" s="113"/>
      <c r="K977" s="113"/>
      <c r="L977" s="113"/>
      <c r="M977" s="113"/>
      <c r="N977" s="113"/>
      <c r="O977" s="113"/>
      <c r="P977" s="113"/>
      <c r="Q977" s="113"/>
      <c r="R977" s="271"/>
    </row>
    <row r="978" spans="1:18" s="3" customFormat="1" ht="15.75" hidden="1">
      <c r="A978" s="126" t="s">
        <v>426</v>
      </c>
      <c r="B978" s="128"/>
      <c r="C978" s="128"/>
      <c r="D978" s="180">
        <f>+F978+G978+H978+I978+J978+K978+L978+M978+N978+O978+Q978+P978</f>
        <v>0</v>
      </c>
      <c r="E978" s="113"/>
      <c r="F978" s="113"/>
      <c r="G978" s="173"/>
      <c r="H978" s="170"/>
      <c r="I978" s="113"/>
      <c r="J978" s="113"/>
      <c r="K978" s="113"/>
      <c r="L978" s="113"/>
      <c r="M978" s="113"/>
      <c r="N978" s="113"/>
      <c r="O978" s="113"/>
      <c r="P978" s="113"/>
      <c r="Q978" s="113"/>
      <c r="R978" s="271"/>
    </row>
    <row r="979" spans="1:18" s="3" customFormat="1" ht="63.75" customHeight="1" hidden="1">
      <c r="A979" s="126" t="s">
        <v>418</v>
      </c>
      <c r="B979" s="128"/>
      <c r="C979" s="128"/>
      <c r="D979" s="180">
        <f t="shared" si="207"/>
        <v>0</v>
      </c>
      <c r="E979" s="113"/>
      <c r="F979" s="113"/>
      <c r="G979" s="173"/>
      <c r="H979" s="170"/>
      <c r="I979" s="113"/>
      <c r="J979" s="113"/>
      <c r="K979" s="113"/>
      <c r="L979" s="113"/>
      <c r="M979" s="113"/>
      <c r="N979" s="113"/>
      <c r="O979" s="113"/>
      <c r="P979" s="113"/>
      <c r="Q979" s="113"/>
      <c r="R979" s="271"/>
    </row>
    <row r="980" spans="1:18" s="3" customFormat="1" ht="103.5" customHeight="1" hidden="1">
      <c r="A980" s="126" t="s">
        <v>293</v>
      </c>
      <c r="B980" s="128"/>
      <c r="C980" s="128"/>
      <c r="D980" s="180">
        <f t="shared" si="207"/>
        <v>0</v>
      </c>
      <c r="E980" s="113"/>
      <c r="F980" s="113"/>
      <c r="G980" s="173"/>
      <c r="H980" s="170"/>
      <c r="I980" s="113"/>
      <c r="J980" s="113"/>
      <c r="K980" s="113"/>
      <c r="L980" s="113"/>
      <c r="M980" s="113"/>
      <c r="N980" s="113"/>
      <c r="O980" s="113"/>
      <c r="P980" s="113"/>
      <c r="Q980" s="113"/>
      <c r="R980" s="271"/>
    </row>
    <row r="981" spans="1:18" s="3" customFormat="1" ht="78.75" hidden="1">
      <c r="A981" s="126" t="s">
        <v>294</v>
      </c>
      <c r="B981" s="128"/>
      <c r="C981" s="128"/>
      <c r="D981" s="180">
        <f t="shared" si="207"/>
        <v>0</v>
      </c>
      <c r="E981" s="113"/>
      <c r="F981" s="113"/>
      <c r="G981" s="173"/>
      <c r="H981" s="170"/>
      <c r="I981" s="113"/>
      <c r="J981" s="113"/>
      <c r="K981" s="113"/>
      <c r="L981" s="113"/>
      <c r="M981" s="113"/>
      <c r="N981" s="113"/>
      <c r="O981" s="113"/>
      <c r="P981" s="113"/>
      <c r="Q981" s="113"/>
      <c r="R981" s="271"/>
    </row>
    <row r="982" spans="1:18" s="42" customFormat="1" ht="47.25" hidden="1">
      <c r="A982" s="4" t="s">
        <v>467</v>
      </c>
      <c r="B982" s="159">
        <v>6430</v>
      </c>
      <c r="C982" s="159"/>
      <c r="D982" s="180">
        <f t="shared" si="207"/>
        <v>0</v>
      </c>
      <c r="E982" s="149"/>
      <c r="F982" s="149">
        <f>F983</f>
        <v>0</v>
      </c>
      <c r="G982" s="149">
        <f aca="true" t="shared" si="210" ref="G982:Q983">G983</f>
        <v>0</v>
      </c>
      <c r="H982" s="149">
        <f t="shared" si="210"/>
        <v>0</v>
      </c>
      <c r="I982" s="149">
        <f t="shared" si="210"/>
        <v>0</v>
      </c>
      <c r="J982" s="149">
        <f t="shared" si="210"/>
        <v>0</v>
      </c>
      <c r="K982" s="149">
        <f t="shared" si="210"/>
        <v>0</v>
      </c>
      <c r="L982" s="149">
        <f t="shared" si="210"/>
        <v>0</v>
      </c>
      <c r="M982" s="149">
        <f t="shared" si="210"/>
        <v>0</v>
      </c>
      <c r="N982" s="149">
        <f t="shared" si="210"/>
        <v>0</v>
      </c>
      <c r="O982" s="149">
        <f t="shared" si="210"/>
        <v>0</v>
      </c>
      <c r="P982" s="149">
        <f t="shared" si="210"/>
        <v>0</v>
      </c>
      <c r="Q982" s="149">
        <f t="shared" si="210"/>
        <v>0</v>
      </c>
      <c r="R982" s="210"/>
    </row>
    <row r="983" spans="1:18" s="3" customFormat="1" ht="63" hidden="1">
      <c r="A983" s="83" t="s">
        <v>290</v>
      </c>
      <c r="B983" s="22"/>
      <c r="C983" s="22">
        <v>2281</v>
      </c>
      <c r="D983" s="180">
        <f t="shared" si="207"/>
        <v>0</v>
      </c>
      <c r="E983" s="121">
        <f>+E985+E986</f>
        <v>0</v>
      </c>
      <c r="F983" s="121">
        <f>F984</f>
        <v>0</v>
      </c>
      <c r="G983" s="121">
        <f t="shared" si="210"/>
        <v>0</v>
      </c>
      <c r="H983" s="121">
        <f t="shared" si="210"/>
        <v>0</v>
      </c>
      <c r="I983" s="121">
        <f t="shared" si="210"/>
        <v>0</v>
      </c>
      <c r="J983" s="121">
        <f t="shared" si="210"/>
        <v>0</v>
      </c>
      <c r="K983" s="121">
        <f t="shared" si="210"/>
        <v>0</v>
      </c>
      <c r="L983" s="121">
        <f t="shared" si="210"/>
        <v>0</v>
      </c>
      <c r="M983" s="121">
        <f t="shared" si="210"/>
        <v>0</v>
      </c>
      <c r="N983" s="121">
        <f t="shared" si="210"/>
        <v>0</v>
      </c>
      <c r="O983" s="121">
        <f t="shared" si="210"/>
        <v>0</v>
      </c>
      <c r="P983" s="121">
        <f t="shared" si="210"/>
        <v>0</v>
      </c>
      <c r="Q983" s="121">
        <f t="shared" si="210"/>
        <v>0</v>
      </c>
      <c r="R983" s="271"/>
    </row>
    <row r="984" spans="1:18" s="3" customFormat="1" ht="47.25" hidden="1">
      <c r="A984" s="200" t="s">
        <v>419</v>
      </c>
      <c r="B984" s="22"/>
      <c r="C984" s="22"/>
      <c r="D984" s="180">
        <f t="shared" si="207"/>
        <v>0</v>
      </c>
      <c r="E984" s="121"/>
      <c r="F984" s="121"/>
      <c r="G984" s="121"/>
      <c r="H984" s="121"/>
      <c r="I984" s="121"/>
      <c r="J984" s="121"/>
      <c r="K984" s="121"/>
      <c r="L984" s="121"/>
      <c r="M984" s="121"/>
      <c r="N984" s="121"/>
      <c r="O984" s="121"/>
      <c r="P984" s="121"/>
      <c r="Q984" s="121"/>
      <c r="R984" s="271"/>
    </row>
    <row r="985" spans="1:18" s="3" customFormat="1" ht="63" hidden="1">
      <c r="A985" s="23" t="s">
        <v>372</v>
      </c>
      <c r="B985" s="128">
        <v>110103</v>
      </c>
      <c r="D985" s="151">
        <f t="shared" si="207"/>
        <v>0</v>
      </c>
      <c r="E985" s="151"/>
      <c r="F985" s="151">
        <f>+F986</f>
        <v>0</v>
      </c>
      <c r="G985" s="151">
        <f aca="true" t="shared" si="211" ref="G985:Q985">+G986</f>
        <v>0</v>
      </c>
      <c r="H985" s="151">
        <f t="shared" si="211"/>
        <v>0</v>
      </c>
      <c r="I985" s="121">
        <f t="shared" si="211"/>
        <v>0</v>
      </c>
      <c r="J985" s="121">
        <f t="shared" si="211"/>
        <v>0</v>
      </c>
      <c r="K985" s="121">
        <f t="shared" si="211"/>
        <v>0</v>
      </c>
      <c r="L985" s="121">
        <f t="shared" si="211"/>
        <v>0</v>
      </c>
      <c r="M985" s="121">
        <f t="shared" si="211"/>
        <v>0</v>
      </c>
      <c r="N985" s="121">
        <f t="shared" si="211"/>
        <v>0</v>
      </c>
      <c r="O985" s="121">
        <f t="shared" si="211"/>
        <v>0</v>
      </c>
      <c r="P985" s="121">
        <f t="shared" si="211"/>
        <v>0</v>
      </c>
      <c r="Q985" s="121">
        <f t="shared" si="211"/>
        <v>0</v>
      </c>
      <c r="R985" s="271"/>
    </row>
    <row r="986" spans="1:18" s="3" customFormat="1" ht="47.25" hidden="1">
      <c r="A986" s="89" t="s">
        <v>119</v>
      </c>
      <c r="B986" s="128"/>
      <c r="C986" s="128">
        <v>3110</v>
      </c>
      <c r="D986" s="151">
        <f>+F986+G986+H986+I986+J986+K986+L986+M986+N986+O986+Q986+P986</f>
        <v>0</v>
      </c>
      <c r="E986" s="151"/>
      <c r="F986" s="151">
        <f>+F988+F989+F987</f>
        <v>0</v>
      </c>
      <c r="G986" s="151">
        <f aca="true" t="shared" si="212" ref="G986:Q986">+G988+G989+G987</f>
        <v>0</v>
      </c>
      <c r="H986" s="151">
        <f t="shared" si="212"/>
        <v>0</v>
      </c>
      <c r="I986" s="151">
        <f t="shared" si="212"/>
        <v>0</v>
      </c>
      <c r="J986" s="151">
        <f t="shared" si="212"/>
        <v>0</v>
      </c>
      <c r="K986" s="151">
        <f t="shared" si="212"/>
        <v>0</v>
      </c>
      <c r="L986" s="151">
        <f t="shared" si="212"/>
        <v>0</v>
      </c>
      <c r="M986" s="151">
        <f t="shared" si="212"/>
        <v>0</v>
      </c>
      <c r="N986" s="151">
        <f t="shared" si="212"/>
        <v>0</v>
      </c>
      <c r="O986" s="151">
        <f t="shared" si="212"/>
        <v>0</v>
      </c>
      <c r="P986" s="151">
        <f t="shared" si="212"/>
        <v>0</v>
      </c>
      <c r="Q986" s="151">
        <f t="shared" si="212"/>
        <v>0</v>
      </c>
      <c r="R986" s="271"/>
    </row>
    <row r="987" spans="1:18" s="3" customFormat="1" ht="47.25" hidden="1">
      <c r="A987" s="198" t="s">
        <v>382</v>
      </c>
      <c r="B987" s="128"/>
      <c r="C987" s="128"/>
      <c r="D987" s="180">
        <f t="shared" si="207"/>
        <v>0</v>
      </c>
      <c r="E987" s="151"/>
      <c r="F987" s="151"/>
      <c r="G987" s="151"/>
      <c r="H987" s="149"/>
      <c r="I987" s="151"/>
      <c r="J987" s="151"/>
      <c r="K987" s="151"/>
      <c r="L987" s="151"/>
      <c r="M987" s="151"/>
      <c r="N987" s="151"/>
      <c r="O987" s="151"/>
      <c r="P987" s="151"/>
      <c r="Q987" s="151"/>
      <c r="R987" s="271"/>
    </row>
    <row r="988" spans="1:18" s="3" customFormat="1" ht="65.25" customHeight="1" hidden="1">
      <c r="A988" s="126" t="s">
        <v>295</v>
      </c>
      <c r="B988" s="128"/>
      <c r="C988" s="128"/>
      <c r="D988" s="180">
        <f t="shared" si="207"/>
        <v>0</v>
      </c>
      <c r="E988" s="151"/>
      <c r="F988" s="151"/>
      <c r="G988" s="323"/>
      <c r="H988" s="149"/>
      <c r="I988" s="151"/>
      <c r="J988" s="151"/>
      <c r="K988" s="151"/>
      <c r="L988" s="151"/>
      <c r="M988" s="151"/>
      <c r="N988" s="151"/>
      <c r="O988" s="151"/>
      <c r="P988" s="151"/>
      <c r="Q988" s="151"/>
      <c r="R988" s="271"/>
    </row>
    <row r="989" spans="1:18" s="3" customFormat="1" ht="101.25" customHeight="1" hidden="1">
      <c r="A989" s="126"/>
      <c r="B989" s="128"/>
      <c r="C989" s="128"/>
      <c r="D989" s="180">
        <f t="shared" si="207"/>
        <v>0</v>
      </c>
      <c r="E989" s="151"/>
      <c r="F989" s="151"/>
      <c r="G989" s="323"/>
      <c r="H989" s="149"/>
      <c r="I989" s="151"/>
      <c r="J989" s="151"/>
      <c r="K989" s="151"/>
      <c r="L989" s="151"/>
      <c r="M989" s="151"/>
      <c r="N989" s="151"/>
      <c r="O989" s="151"/>
      <c r="P989" s="151"/>
      <c r="Q989" s="151"/>
      <c r="R989" s="271"/>
    </row>
    <row r="990" spans="1:18" s="43" customFormat="1" ht="15.75">
      <c r="A990" s="236" t="s">
        <v>282</v>
      </c>
      <c r="B990" s="237"/>
      <c r="C990" s="237"/>
      <c r="D990" s="241">
        <f t="shared" si="207"/>
        <v>549421</v>
      </c>
      <c r="E990" s="241">
        <f aca="true" t="shared" si="213" ref="E990:Q990">+E991+E1009+E1015+E1018</f>
        <v>0</v>
      </c>
      <c r="F990" s="241">
        <f t="shared" si="213"/>
        <v>0</v>
      </c>
      <c r="G990" s="241">
        <f t="shared" si="213"/>
        <v>0</v>
      </c>
      <c r="H990" s="241">
        <f t="shared" si="213"/>
        <v>549421</v>
      </c>
      <c r="I990" s="241">
        <f t="shared" si="213"/>
        <v>0</v>
      </c>
      <c r="J990" s="241">
        <f t="shared" si="213"/>
        <v>0</v>
      </c>
      <c r="K990" s="241">
        <f t="shared" si="213"/>
        <v>0</v>
      </c>
      <c r="L990" s="241">
        <f t="shared" si="213"/>
        <v>0</v>
      </c>
      <c r="M990" s="241">
        <f t="shared" si="213"/>
        <v>0</v>
      </c>
      <c r="N990" s="241">
        <f t="shared" si="213"/>
        <v>0</v>
      </c>
      <c r="O990" s="241">
        <f t="shared" si="213"/>
        <v>0</v>
      </c>
      <c r="P990" s="241">
        <f t="shared" si="213"/>
        <v>0</v>
      </c>
      <c r="Q990" s="241">
        <f t="shared" si="213"/>
        <v>0</v>
      </c>
      <c r="R990" s="279"/>
    </row>
    <row r="991" spans="1:18" s="42" customFormat="1" ht="56.25" customHeight="1">
      <c r="A991" s="230" t="s">
        <v>75</v>
      </c>
      <c r="B991" s="240">
        <v>5031</v>
      </c>
      <c r="C991" s="240"/>
      <c r="D991" s="255">
        <f>+F991+G991+H991+I991+J991+K991+L991+M991+N991+O991+Q991+P991</f>
        <v>549421</v>
      </c>
      <c r="E991" s="255"/>
      <c r="F991" s="255">
        <f aca="true" t="shared" si="214" ref="F991:Q991">F992+F999+F1003</f>
        <v>0</v>
      </c>
      <c r="G991" s="255">
        <f t="shared" si="214"/>
        <v>0</v>
      </c>
      <c r="H991" s="255">
        <f t="shared" si="214"/>
        <v>549421</v>
      </c>
      <c r="I991" s="255">
        <f t="shared" si="214"/>
        <v>0</v>
      </c>
      <c r="J991" s="255">
        <f t="shared" si="214"/>
        <v>0</v>
      </c>
      <c r="K991" s="255">
        <f t="shared" si="214"/>
        <v>0</v>
      </c>
      <c r="L991" s="255">
        <f t="shared" si="214"/>
        <v>0</v>
      </c>
      <c r="M991" s="255">
        <f t="shared" si="214"/>
        <v>0</v>
      </c>
      <c r="N991" s="255">
        <f t="shared" si="214"/>
        <v>0</v>
      </c>
      <c r="O991" s="255">
        <f t="shared" si="214"/>
        <v>0</v>
      </c>
      <c r="P991" s="255">
        <f t="shared" si="214"/>
        <v>0</v>
      </c>
      <c r="Q991" s="255">
        <f t="shared" si="214"/>
        <v>0</v>
      </c>
      <c r="R991" s="210"/>
    </row>
    <row r="992" spans="1:18" s="3" customFormat="1" ht="47.25">
      <c r="A992" s="239" t="s">
        <v>119</v>
      </c>
      <c r="B992" s="248"/>
      <c r="C992" s="248">
        <v>3110</v>
      </c>
      <c r="D992" s="252">
        <f t="shared" si="207"/>
        <v>312716</v>
      </c>
      <c r="E992" s="252"/>
      <c r="F992" s="252">
        <f>SUM(F993:F998)</f>
        <v>0</v>
      </c>
      <c r="G992" s="252">
        <f aca="true" t="shared" si="215" ref="G992:Q992">SUM(G993:G998)</f>
        <v>0</v>
      </c>
      <c r="H992" s="252">
        <f t="shared" si="215"/>
        <v>312716</v>
      </c>
      <c r="I992" s="252">
        <f t="shared" si="215"/>
        <v>0</v>
      </c>
      <c r="J992" s="252">
        <f t="shared" si="215"/>
        <v>0</v>
      </c>
      <c r="K992" s="252">
        <f t="shared" si="215"/>
        <v>0</v>
      </c>
      <c r="L992" s="252">
        <f t="shared" si="215"/>
        <v>0</v>
      </c>
      <c r="M992" s="252">
        <f t="shared" si="215"/>
        <v>0</v>
      </c>
      <c r="N992" s="252">
        <f t="shared" si="215"/>
        <v>0</v>
      </c>
      <c r="O992" s="252">
        <f t="shared" si="215"/>
        <v>0</v>
      </c>
      <c r="P992" s="252">
        <f t="shared" si="215"/>
        <v>0</v>
      </c>
      <c r="Q992" s="252">
        <f t="shared" si="215"/>
        <v>0</v>
      </c>
      <c r="R992" s="271"/>
    </row>
    <row r="993" spans="1:21" s="1" customFormat="1" ht="63">
      <c r="A993" s="226" t="s">
        <v>862</v>
      </c>
      <c r="B993" s="128"/>
      <c r="C993" s="128"/>
      <c r="D993" s="151">
        <f t="shared" si="207"/>
        <v>312716</v>
      </c>
      <c r="E993" s="151"/>
      <c r="F993" s="151"/>
      <c r="G993" s="151"/>
      <c r="H993" s="151">
        <v>312716</v>
      </c>
      <c r="I993" s="151"/>
      <c r="J993" s="151"/>
      <c r="K993" s="151"/>
      <c r="L993" s="151"/>
      <c r="M993" s="151"/>
      <c r="N993" s="151"/>
      <c r="O993" s="151"/>
      <c r="P993" s="151"/>
      <c r="Q993" s="151"/>
      <c r="R993" s="210"/>
      <c r="S993" s="42"/>
      <c r="T993" s="42"/>
      <c r="U993" s="42"/>
    </row>
    <row r="994" spans="1:21" s="1" customFormat="1" ht="31.5" hidden="1">
      <c r="A994" s="198" t="s">
        <v>389</v>
      </c>
      <c r="B994" s="128"/>
      <c r="C994" s="128"/>
      <c r="D994" s="151">
        <f t="shared" si="207"/>
        <v>0</v>
      </c>
      <c r="E994" s="151"/>
      <c r="F994" s="151"/>
      <c r="G994" s="151"/>
      <c r="H994" s="151"/>
      <c r="I994" s="151"/>
      <c r="J994" s="151"/>
      <c r="K994" s="151"/>
      <c r="L994" s="151"/>
      <c r="M994" s="151"/>
      <c r="N994" s="151"/>
      <c r="O994" s="151"/>
      <c r="P994" s="151"/>
      <c r="Q994" s="151"/>
      <c r="R994" s="210"/>
      <c r="S994" s="42"/>
      <c r="T994" s="42"/>
      <c r="U994" s="42"/>
    </row>
    <row r="995" spans="1:21" s="1" customFormat="1" ht="31.5" hidden="1">
      <c r="A995" s="198" t="s">
        <v>390</v>
      </c>
      <c r="B995" s="128"/>
      <c r="C995" s="128"/>
      <c r="D995" s="151">
        <f t="shared" si="207"/>
        <v>0</v>
      </c>
      <c r="E995" s="151"/>
      <c r="F995" s="151"/>
      <c r="G995" s="151"/>
      <c r="H995" s="151"/>
      <c r="I995" s="151"/>
      <c r="J995" s="151"/>
      <c r="K995" s="151"/>
      <c r="L995" s="151"/>
      <c r="M995" s="151"/>
      <c r="N995" s="151"/>
      <c r="O995" s="151"/>
      <c r="P995" s="151"/>
      <c r="Q995" s="151"/>
      <c r="R995" s="210"/>
      <c r="S995" s="42"/>
      <c r="T995" s="42"/>
      <c r="U995" s="42"/>
    </row>
    <row r="996" spans="1:21" s="1" customFormat="1" ht="31.5" hidden="1">
      <c r="A996" s="198" t="s">
        <v>391</v>
      </c>
      <c r="B996" s="128"/>
      <c r="C996" s="128"/>
      <c r="D996" s="151">
        <f t="shared" si="207"/>
        <v>0</v>
      </c>
      <c r="E996" s="151"/>
      <c r="F996" s="151"/>
      <c r="G996" s="151"/>
      <c r="H996" s="151"/>
      <c r="I996" s="151"/>
      <c r="J996" s="151"/>
      <c r="K996" s="151"/>
      <c r="L996" s="151"/>
      <c r="M996" s="151"/>
      <c r="N996" s="151"/>
      <c r="O996" s="151"/>
      <c r="P996" s="151"/>
      <c r="Q996" s="151"/>
      <c r="R996" s="210"/>
      <c r="S996" s="42"/>
      <c r="T996" s="42"/>
      <c r="U996" s="42"/>
    </row>
    <row r="997" spans="1:21" s="1" customFormat="1" ht="58.5" customHeight="1" hidden="1">
      <c r="A997" s="198" t="s">
        <v>383</v>
      </c>
      <c r="B997" s="128"/>
      <c r="C997" s="128"/>
      <c r="D997" s="151">
        <f t="shared" si="207"/>
        <v>0</v>
      </c>
      <c r="E997" s="151"/>
      <c r="F997" s="151"/>
      <c r="G997" s="151"/>
      <c r="H997" s="151"/>
      <c r="I997" s="151"/>
      <c r="J997" s="151"/>
      <c r="K997" s="151"/>
      <c r="L997" s="151"/>
      <c r="M997" s="151"/>
      <c r="N997" s="151"/>
      <c r="O997" s="151"/>
      <c r="P997" s="151"/>
      <c r="Q997" s="151"/>
      <c r="R997" s="210"/>
      <c r="S997" s="42"/>
      <c r="T997" s="42"/>
      <c r="U997" s="42"/>
    </row>
    <row r="998" spans="1:21" s="1" customFormat="1" ht="58.5" customHeight="1" hidden="1">
      <c r="A998" s="198" t="s">
        <v>384</v>
      </c>
      <c r="B998" s="128"/>
      <c r="C998" s="128"/>
      <c r="D998" s="151">
        <f t="shared" si="207"/>
        <v>0</v>
      </c>
      <c r="E998" s="151"/>
      <c r="F998" s="151"/>
      <c r="G998" s="151"/>
      <c r="H998" s="151"/>
      <c r="I998" s="151"/>
      <c r="J998" s="151"/>
      <c r="K998" s="151"/>
      <c r="L998" s="151"/>
      <c r="M998" s="218"/>
      <c r="N998" s="151"/>
      <c r="O998" s="151"/>
      <c r="P998" s="151"/>
      <c r="Q998" s="151"/>
      <c r="R998" s="210"/>
      <c r="S998" s="42"/>
      <c r="T998" s="42"/>
      <c r="U998" s="42"/>
    </row>
    <row r="999" spans="1:18" s="3" customFormat="1" ht="36.75" customHeight="1">
      <c r="A999" s="239" t="s">
        <v>96</v>
      </c>
      <c r="B999" s="248"/>
      <c r="C999" s="248">
        <v>3132</v>
      </c>
      <c r="D999" s="252">
        <f t="shared" si="207"/>
        <v>236705</v>
      </c>
      <c r="E999" s="252">
        <f aca="true" t="shared" si="216" ref="E999:Q999">+E1000+E1001+E1002</f>
        <v>0</v>
      </c>
      <c r="F999" s="252">
        <f t="shared" si="216"/>
        <v>0</v>
      </c>
      <c r="G999" s="252">
        <f t="shared" si="216"/>
        <v>0</v>
      </c>
      <c r="H999" s="252">
        <f t="shared" si="216"/>
        <v>236705</v>
      </c>
      <c r="I999" s="252">
        <f t="shared" si="216"/>
        <v>0</v>
      </c>
      <c r="J999" s="252">
        <f t="shared" si="216"/>
        <v>0</v>
      </c>
      <c r="K999" s="252">
        <f t="shared" si="216"/>
        <v>0</v>
      </c>
      <c r="L999" s="252">
        <f t="shared" si="216"/>
        <v>0</v>
      </c>
      <c r="M999" s="252">
        <f t="shared" si="216"/>
        <v>0</v>
      </c>
      <c r="N999" s="252">
        <f t="shared" si="216"/>
        <v>0</v>
      </c>
      <c r="O999" s="252">
        <f t="shared" si="216"/>
        <v>0</v>
      </c>
      <c r="P999" s="252">
        <f t="shared" si="216"/>
        <v>0</v>
      </c>
      <c r="Q999" s="252">
        <f t="shared" si="216"/>
        <v>0</v>
      </c>
      <c r="R999" s="271"/>
    </row>
    <row r="1000" spans="1:21" s="1" customFormat="1" ht="126">
      <c r="A1000" s="234" t="s">
        <v>863</v>
      </c>
      <c r="B1000" s="159"/>
      <c r="C1000" s="159"/>
      <c r="D1000" s="180">
        <f>+F1000+G1000+H1000+I1000+J1000+K1000+L1000+M1000+N1000+O1000+P1000+Q1000</f>
        <v>3870</v>
      </c>
      <c r="E1000" s="149"/>
      <c r="F1000" s="149"/>
      <c r="G1000" s="151"/>
      <c r="H1000" s="379">
        <v>3870</v>
      </c>
      <c r="I1000" s="149"/>
      <c r="J1000" s="149"/>
      <c r="K1000" s="149"/>
      <c r="L1000" s="149"/>
      <c r="M1000" s="149"/>
      <c r="N1000" s="149"/>
      <c r="O1000" s="149"/>
      <c r="P1000" s="149"/>
      <c r="Q1000" s="149"/>
      <c r="R1000" s="365"/>
      <c r="S1000" s="42"/>
      <c r="T1000" s="42"/>
      <c r="U1000" s="42"/>
    </row>
    <row r="1001" spans="1:21" s="1" customFormat="1" ht="73.5" customHeight="1">
      <c r="A1001" s="234" t="s">
        <v>881</v>
      </c>
      <c r="B1001" s="159"/>
      <c r="C1001" s="159"/>
      <c r="D1001" s="180">
        <f t="shared" si="207"/>
        <v>232835</v>
      </c>
      <c r="E1001" s="149"/>
      <c r="F1001" s="149"/>
      <c r="G1001" s="324"/>
      <c r="H1001" s="149">
        <v>232835</v>
      </c>
      <c r="I1001" s="149"/>
      <c r="J1001" s="149"/>
      <c r="K1001" s="149"/>
      <c r="L1001" s="149"/>
      <c r="M1001" s="149"/>
      <c r="N1001" s="149"/>
      <c r="O1001" s="149"/>
      <c r="P1001" s="149"/>
      <c r="Q1001" s="149"/>
      <c r="R1001" s="210"/>
      <c r="S1001" s="42"/>
      <c r="T1001" s="42"/>
      <c r="U1001" s="42"/>
    </row>
    <row r="1002" spans="1:18" s="42" customFormat="1" ht="43.5" customHeight="1" hidden="1">
      <c r="A1002" s="325" t="s">
        <v>170</v>
      </c>
      <c r="B1002" s="159"/>
      <c r="C1002" s="159"/>
      <c r="D1002" s="180">
        <f t="shared" si="207"/>
        <v>0</v>
      </c>
      <c r="E1002" s="149"/>
      <c r="F1002" s="149"/>
      <c r="G1002" s="324"/>
      <c r="H1002" s="149"/>
      <c r="I1002" s="149"/>
      <c r="J1002" s="149"/>
      <c r="K1002" s="149"/>
      <c r="L1002" s="149"/>
      <c r="M1002" s="149"/>
      <c r="N1002" s="149"/>
      <c r="O1002" s="149"/>
      <c r="P1002" s="149"/>
      <c r="Q1002" s="149"/>
      <c r="R1002" s="210"/>
    </row>
    <row r="1003" spans="1:18" s="42" customFormat="1" ht="34.5" customHeight="1" hidden="1">
      <c r="A1003" s="216" t="s">
        <v>8</v>
      </c>
      <c r="B1003" s="99"/>
      <c r="C1003" s="128">
        <v>3142</v>
      </c>
      <c r="D1003" s="151">
        <f t="shared" si="207"/>
        <v>0</v>
      </c>
      <c r="E1003" s="151"/>
      <c r="F1003" s="151">
        <f>F1004+F1005+F1006+F1007+F1008</f>
        <v>0</v>
      </c>
      <c r="G1003" s="151">
        <f aca="true" t="shared" si="217" ref="G1003:Q1003">G1004+G1005+G1006+G1007+G1008</f>
        <v>0</v>
      </c>
      <c r="H1003" s="151">
        <f t="shared" si="217"/>
        <v>0</v>
      </c>
      <c r="I1003" s="151">
        <f t="shared" si="217"/>
        <v>0</v>
      </c>
      <c r="J1003" s="151">
        <f t="shared" si="217"/>
        <v>0</v>
      </c>
      <c r="K1003" s="151">
        <f t="shared" si="217"/>
        <v>0</v>
      </c>
      <c r="L1003" s="151">
        <f t="shared" si="217"/>
        <v>0</v>
      </c>
      <c r="M1003" s="151">
        <f t="shared" si="217"/>
        <v>0</v>
      </c>
      <c r="N1003" s="151">
        <f t="shared" si="217"/>
        <v>0</v>
      </c>
      <c r="O1003" s="151">
        <f t="shared" si="217"/>
        <v>0</v>
      </c>
      <c r="P1003" s="151">
        <f t="shared" si="217"/>
        <v>0</v>
      </c>
      <c r="Q1003" s="151">
        <f t="shared" si="217"/>
        <v>0</v>
      </c>
      <c r="R1003" s="210"/>
    </row>
    <row r="1004" spans="1:18" s="42" customFormat="1" ht="63" hidden="1">
      <c r="A1004" s="100" t="s">
        <v>301</v>
      </c>
      <c r="B1004" s="91"/>
      <c r="C1004" s="159"/>
      <c r="D1004" s="180">
        <f t="shared" si="207"/>
        <v>0</v>
      </c>
      <c r="E1004" s="149"/>
      <c r="F1004" s="149"/>
      <c r="G1004" s="324"/>
      <c r="H1004" s="149"/>
      <c r="I1004" s="149"/>
      <c r="J1004" s="149"/>
      <c r="K1004" s="149"/>
      <c r="L1004" s="149"/>
      <c r="M1004" s="218"/>
      <c r="N1004" s="149"/>
      <c r="O1004" s="149"/>
      <c r="P1004" s="149"/>
      <c r="Q1004" s="149"/>
      <c r="R1004" s="210"/>
    </row>
    <row r="1005" spans="1:18" s="42" customFormat="1" ht="64.5" customHeight="1" hidden="1">
      <c r="A1005" s="100" t="s">
        <v>298</v>
      </c>
      <c r="B1005" s="91"/>
      <c r="C1005" s="159"/>
      <c r="D1005" s="180">
        <f t="shared" si="207"/>
        <v>0</v>
      </c>
      <c r="E1005" s="149"/>
      <c r="F1005" s="149"/>
      <c r="G1005" s="324"/>
      <c r="H1005" s="149"/>
      <c r="I1005" s="149"/>
      <c r="J1005" s="149"/>
      <c r="K1005" s="149"/>
      <c r="L1005" s="149"/>
      <c r="M1005" s="149"/>
      <c r="N1005" s="149"/>
      <c r="O1005" s="149"/>
      <c r="P1005" s="149"/>
      <c r="Q1005" s="149"/>
      <c r="R1005" s="210"/>
    </row>
    <row r="1006" spans="1:18" s="42" customFormat="1" ht="47.25" hidden="1">
      <c r="A1006" s="198" t="s">
        <v>385</v>
      </c>
      <c r="B1006" s="91"/>
      <c r="C1006" s="159"/>
      <c r="D1006" s="180">
        <f t="shared" si="207"/>
        <v>0</v>
      </c>
      <c r="E1006" s="149"/>
      <c r="F1006" s="149"/>
      <c r="G1006" s="324"/>
      <c r="H1006" s="149"/>
      <c r="I1006" s="149"/>
      <c r="J1006" s="149"/>
      <c r="K1006" s="149"/>
      <c r="L1006" s="149"/>
      <c r="M1006" s="149"/>
      <c r="N1006" s="149"/>
      <c r="O1006" s="149"/>
      <c r="P1006" s="149"/>
      <c r="Q1006" s="149"/>
      <c r="R1006" s="210"/>
    </row>
    <row r="1007" spans="1:18" s="42" customFormat="1" ht="48.75" customHeight="1" hidden="1">
      <c r="A1007" s="100" t="s">
        <v>299</v>
      </c>
      <c r="B1007" s="91"/>
      <c r="C1007" s="159"/>
      <c r="D1007" s="180">
        <f t="shared" si="207"/>
        <v>0</v>
      </c>
      <c r="E1007" s="149"/>
      <c r="F1007" s="149"/>
      <c r="G1007" s="324"/>
      <c r="H1007" s="149"/>
      <c r="I1007" s="149"/>
      <c r="J1007" s="149"/>
      <c r="K1007" s="149"/>
      <c r="L1007" s="149"/>
      <c r="M1007" s="149"/>
      <c r="N1007" s="149"/>
      <c r="O1007" s="149"/>
      <c r="P1007" s="149"/>
      <c r="Q1007" s="149"/>
      <c r="R1007" s="210"/>
    </row>
    <row r="1008" spans="1:18" s="42" customFormat="1" ht="54" customHeight="1" hidden="1">
      <c r="A1008" s="100" t="s">
        <v>300</v>
      </c>
      <c r="B1008" s="91"/>
      <c r="C1008" s="159"/>
      <c r="D1008" s="180">
        <f t="shared" si="207"/>
        <v>0</v>
      </c>
      <c r="E1008" s="149"/>
      <c r="F1008" s="149"/>
      <c r="G1008" s="324"/>
      <c r="H1008" s="149"/>
      <c r="I1008" s="149"/>
      <c r="J1008" s="149"/>
      <c r="K1008" s="149"/>
      <c r="L1008" s="149"/>
      <c r="M1008" s="149"/>
      <c r="N1008" s="149"/>
      <c r="O1008" s="149"/>
      <c r="P1008" s="149"/>
      <c r="Q1008" s="149"/>
      <c r="R1008" s="210"/>
    </row>
    <row r="1009" spans="1:18" s="42" customFormat="1" ht="35.25" customHeight="1">
      <c r="A1009" s="254" t="s">
        <v>753</v>
      </c>
      <c r="B1009" s="231">
        <v>5041</v>
      </c>
      <c r="C1009" s="240"/>
      <c r="D1009" s="255">
        <f>+F1009+G1009+H1009+I1009+J1009+K1009+L1009+M1009+N1009+O1009+Q1009+P1009</f>
        <v>0</v>
      </c>
      <c r="E1009" s="255">
        <f aca="true" t="shared" si="218" ref="E1009:Q1010">+E1010</f>
        <v>0</v>
      </c>
      <c r="F1009" s="255">
        <f>+F1010+F1012</f>
        <v>0</v>
      </c>
      <c r="G1009" s="255">
        <f aca="true" t="shared" si="219" ref="G1009:Q1009">+G1010+G1012</f>
        <v>0</v>
      </c>
      <c r="H1009" s="255">
        <f t="shared" si="219"/>
        <v>0</v>
      </c>
      <c r="I1009" s="255">
        <f t="shared" si="219"/>
        <v>0</v>
      </c>
      <c r="J1009" s="255">
        <f t="shared" si="219"/>
        <v>0</v>
      </c>
      <c r="K1009" s="255">
        <f t="shared" si="219"/>
        <v>0</v>
      </c>
      <c r="L1009" s="255">
        <f t="shared" si="219"/>
        <v>0</v>
      </c>
      <c r="M1009" s="255">
        <f t="shared" si="219"/>
        <v>0</v>
      </c>
      <c r="N1009" s="255">
        <f t="shared" si="219"/>
        <v>0</v>
      </c>
      <c r="O1009" s="255">
        <f t="shared" si="219"/>
        <v>0</v>
      </c>
      <c r="P1009" s="255">
        <f t="shared" si="219"/>
        <v>0</v>
      </c>
      <c r="Q1009" s="255">
        <f t="shared" si="219"/>
        <v>0</v>
      </c>
      <c r="R1009" s="210"/>
    </row>
    <row r="1010" spans="1:18" s="42" customFormat="1" ht="38.25" customHeight="1">
      <c r="A1010" s="239" t="s">
        <v>96</v>
      </c>
      <c r="B1010" s="248"/>
      <c r="C1010" s="248">
        <v>3132</v>
      </c>
      <c r="D1010" s="243">
        <f>+D1011</f>
        <v>-5000000</v>
      </c>
      <c r="E1010" s="243">
        <f t="shared" si="218"/>
        <v>0</v>
      </c>
      <c r="F1010" s="243">
        <f t="shared" si="218"/>
        <v>0</v>
      </c>
      <c r="G1010" s="243">
        <f t="shared" si="218"/>
        <v>0</v>
      </c>
      <c r="H1010" s="243">
        <f t="shared" si="218"/>
        <v>0</v>
      </c>
      <c r="I1010" s="243">
        <f t="shared" si="218"/>
        <v>0</v>
      </c>
      <c r="J1010" s="243">
        <f t="shared" si="218"/>
        <v>-5000000</v>
      </c>
      <c r="K1010" s="243">
        <f t="shared" si="218"/>
        <v>0</v>
      </c>
      <c r="L1010" s="243">
        <f t="shared" si="218"/>
        <v>0</v>
      </c>
      <c r="M1010" s="243">
        <f t="shared" si="218"/>
        <v>0</v>
      </c>
      <c r="N1010" s="243">
        <f t="shared" si="218"/>
        <v>0</v>
      </c>
      <c r="O1010" s="243">
        <f t="shared" si="218"/>
        <v>0</v>
      </c>
      <c r="P1010" s="243">
        <f t="shared" si="218"/>
        <v>0</v>
      </c>
      <c r="Q1010" s="243">
        <f t="shared" si="218"/>
        <v>0</v>
      </c>
      <c r="R1010" s="210"/>
    </row>
    <row r="1011" spans="1:18" s="42" customFormat="1" ht="31.5">
      <c r="A1011" s="4" t="s">
        <v>829</v>
      </c>
      <c r="B1011" s="128"/>
      <c r="C1011" s="128"/>
      <c r="D1011" s="180">
        <f>+F1011+G1011+H1011+I1011+J1011+K1011+L1011+M1011+N1011+O1011+P1011+Q1011</f>
        <v>-5000000</v>
      </c>
      <c r="E1011" s="149"/>
      <c r="F1011" s="149"/>
      <c r="G1011" s="149"/>
      <c r="H1011" s="149"/>
      <c r="I1011" s="149"/>
      <c r="J1011" s="149">
        <v>-5000000</v>
      </c>
      <c r="K1011" s="149"/>
      <c r="L1011" s="149"/>
      <c r="M1011" s="149"/>
      <c r="N1011" s="149"/>
      <c r="O1011" s="149"/>
      <c r="P1011" s="149"/>
      <c r="Q1011" s="149"/>
      <c r="R1011" s="303"/>
    </row>
    <row r="1012" spans="1:18" s="42" customFormat="1" ht="31.5">
      <c r="A1012" s="239" t="s">
        <v>8</v>
      </c>
      <c r="B1012" s="248"/>
      <c r="C1012" s="248">
        <v>3142</v>
      </c>
      <c r="D1012" s="243">
        <f>+F1012+G1012+H1012+I1012+J1012+K1012+L1012+M1012+N1012+O1012+P1012+Q1012</f>
        <v>5000000</v>
      </c>
      <c r="E1012" s="243"/>
      <c r="F1012" s="243">
        <f>F1013</f>
        <v>0</v>
      </c>
      <c r="G1012" s="243">
        <f aca="true" t="shared" si="220" ref="G1012:Q1012">G1013</f>
        <v>0</v>
      </c>
      <c r="H1012" s="243">
        <f t="shared" si="220"/>
        <v>0</v>
      </c>
      <c r="I1012" s="243">
        <f t="shared" si="220"/>
        <v>0</v>
      </c>
      <c r="J1012" s="243">
        <f t="shared" si="220"/>
        <v>5000000</v>
      </c>
      <c r="K1012" s="243">
        <f t="shared" si="220"/>
        <v>0</v>
      </c>
      <c r="L1012" s="243">
        <f t="shared" si="220"/>
        <v>0</v>
      </c>
      <c r="M1012" s="243">
        <f t="shared" si="220"/>
        <v>0</v>
      </c>
      <c r="N1012" s="243">
        <f t="shared" si="220"/>
        <v>0</v>
      </c>
      <c r="O1012" s="243">
        <f t="shared" si="220"/>
        <v>0</v>
      </c>
      <c r="P1012" s="243">
        <f t="shared" si="220"/>
        <v>0</v>
      </c>
      <c r="Q1012" s="243">
        <f t="shared" si="220"/>
        <v>0</v>
      </c>
      <c r="R1012" s="210"/>
    </row>
    <row r="1013" spans="1:18" s="42" customFormat="1" ht="31.5">
      <c r="A1013" s="100" t="s">
        <v>856</v>
      </c>
      <c r="B1013" s="159"/>
      <c r="C1013" s="159"/>
      <c r="D1013" s="180">
        <f>+F1013+G1013+H1013+I1013+J1013+K1013+L1013+M1013+N1013+O1013+P1013+Q1013</f>
        <v>5000000</v>
      </c>
      <c r="E1013" s="149"/>
      <c r="F1013" s="149"/>
      <c r="G1013" s="149"/>
      <c r="H1013" s="149"/>
      <c r="I1013" s="149"/>
      <c r="J1013" s="149">
        <v>5000000</v>
      </c>
      <c r="K1013" s="149"/>
      <c r="L1013" s="149"/>
      <c r="M1013" s="149"/>
      <c r="N1013" s="149"/>
      <c r="O1013" s="149"/>
      <c r="P1013" s="149"/>
      <c r="Q1013" s="149"/>
      <c r="R1013" s="210"/>
    </row>
    <row r="1014" spans="1:18" s="42" customFormat="1" ht="26.25" customHeight="1" hidden="1">
      <c r="A1014" s="4"/>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210"/>
    </row>
    <row r="1015" spans="1:18" s="3" customFormat="1" ht="51" customHeight="1" hidden="1">
      <c r="A1015" s="23" t="s">
        <v>166</v>
      </c>
      <c r="B1015" s="24">
        <v>91101</v>
      </c>
      <c r="D1015" s="118">
        <f t="shared" si="207"/>
        <v>0</v>
      </c>
      <c r="E1015" s="151">
        <f aca="true" t="shared" si="221" ref="E1015:Q1016">+E1016</f>
        <v>0</v>
      </c>
      <c r="F1015" s="151">
        <f t="shared" si="221"/>
        <v>0</v>
      </c>
      <c r="G1015" s="151">
        <f t="shared" si="221"/>
        <v>0</v>
      </c>
      <c r="H1015" s="151">
        <f t="shared" si="221"/>
        <v>0</v>
      </c>
      <c r="I1015" s="151">
        <f t="shared" si="221"/>
        <v>0</v>
      </c>
      <c r="J1015" s="151">
        <f t="shared" si="221"/>
        <v>0</v>
      </c>
      <c r="K1015" s="151">
        <f t="shared" si="221"/>
        <v>0</v>
      </c>
      <c r="L1015" s="151">
        <f t="shared" si="221"/>
        <v>0</v>
      </c>
      <c r="M1015" s="151">
        <f t="shared" si="221"/>
        <v>0</v>
      </c>
      <c r="N1015" s="151">
        <f t="shared" si="221"/>
        <v>0</v>
      </c>
      <c r="O1015" s="151">
        <f t="shared" si="221"/>
        <v>0</v>
      </c>
      <c r="P1015" s="151">
        <f t="shared" si="221"/>
        <v>0</v>
      </c>
      <c r="Q1015" s="151">
        <f t="shared" si="221"/>
        <v>0</v>
      </c>
      <c r="R1015" s="271"/>
    </row>
    <row r="1016" spans="1:21" s="1" customFormat="1" ht="59.25" customHeight="1" hidden="1">
      <c r="A1016" s="89" t="s">
        <v>119</v>
      </c>
      <c r="B1016" s="128"/>
      <c r="C1016" s="128">
        <v>3110</v>
      </c>
      <c r="D1016" s="180">
        <f>+D1017</f>
        <v>0</v>
      </c>
      <c r="E1016" s="180">
        <f t="shared" si="221"/>
        <v>0</v>
      </c>
      <c r="F1016" s="180">
        <f t="shared" si="221"/>
        <v>0</v>
      </c>
      <c r="G1016" s="180">
        <f t="shared" si="221"/>
        <v>0</v>
      </c>
      <c r="H1016" s="180">
        <f t="shared" si="221"/>
        <v>0</v>
      </c>
      <c r="I1016" s="180">
        <f t="shared" si="221"/>
        <v>0</v>
      </c>
      <c r="J1016" s="180">
        <f t="shared" si="221"/>
        <v>0</v>
      </c>
      <c r="K1016" s="180">
        <f t="shared" si="221"/>
        <v>0</v>
      </c>
      <c r="L1016" s="180">
        <f t="shared" si="221"/>
        <v>0</v>
      </c>
      <c r="M1016" s="180">
        <f t="shared" si="221"/>
        <v>0</v>
      </c>
      <c r="N1016" s="180">
        <f t="shared" si="221"/>
        <v>0</v>
      </c>
      <c r="O1016" s="180">
        <f t="shared" si="221"/>
        <v>0</v>
      </c>
      <c r="P1016" s="180">
        <f t="shared" si="221"/>
        <v>0</v>
      </c>
      <c r="Q1016" s="180">
        <f t="shared" si="221"/>
        <v>0</v>
      </c>
      <c r="R1016" s="210"/>
      <c r="S1016" s="42"/>
      <c r="T1016" s="42"/>
      <c r="U1016" s="42"/>
    </row>
    <row r="1017" spans="1:21" s="1" customFormat="1" ht="31.5" customHeight="1" hidden="1">
      <c r="A1017" s="4" t="s">
        <v>256</v>
      </c>
      <c r="B1017" s="128"/>
      <c r="C1017" s="128"/>
      <c r="D1017" s="180">
        <f>+F1017+G1017+H1017+I1017+K1017+J1017+L1017+M1017+N1017+O1017+P1017+Q1017</f>
        <v>0</v>
      </c>
      <c r="E1017" s="149"/>
      <c r="F1017" s="149"/>
      <c r="G1017" s="149"/>
      <c r="H1017" s="149"/>
      <c r="I1017" s="149"/>
      <c r="J1017" s="149"/>
      <c r="K1017" s="149"/>
      <c r="L1017" s="149"/>
      <c r="M1017" s="149"/>
      <c r="N1017" s="149"/>
      <c r="O1017" s="149"/>
      <c r="P1017" s="149"/>
      <c r="Q1017" s="149"/>
      <c r="R1017" s="210"/>
      <c r="S1017" s="42"/>
      <c r="T1017" s="42"/>
      <c r="U1017" s="42"/>
    </row>
    <row r="1018" spans="1:21" s="1" customFormat="1" ht="129.75" customHeight="1" hidden="1">
      <c r="A1018" s="4" t="s">
        <v>168</v>
      </c>
      <c r="B1018" s="159">
        <v>250913</v>
      </c>
      <c r="C1018" s="159"/>
      <c r="D1018" s="180">
        <f t="shared" si="207"/>
        <v>0</v>
      </c>
      <c r="E1018" s="149">
        <f aca="true" t="shared" si="222" ref="E1018:Q1018">+E1019</f>
        <v>0</v>
      </c>
      <c r="F1018" s="149">
        <f t="shared" si="222"/>
        <v>0</v>
      </c>
      <c r="G1018" s="149">
        <f t="shared" si="222"/>
        <v>0</v>
      </c>
      <c r="H1018" s="149">
        <f t="shared" si="222"/>
        <v>0</v>
      </c>
      <c r="I1018" s="149">
        <f t="shared" si="222"/>
        <v>0</v>
      </c>
      <c r="J1018" s="149">
        <f t="shared" si="222"/>
        <v>0</v>
      </c>
      <c r="K1018" s="149">
        <f t="shared" si="222"/>
        <v>0</v>
      </c>
      <c r="L1018" s="149">
        <f t="shared" si="222"/>
        <v>0</v>
      </c>
      <c r="M1018" s="149">
        <f t="shared" si="222"/>
        <v>0</v>
      </c>
      <c r="N1018" s="149">
        <f t="shared" si="222"/>
        <v>0</v>
      </c>
      <c r="O1018" s="149">
        <f t="shared" si="222"/>
        <v>0</v>
      </c>
      <c r="P1018" s="149">
        <f t="shared" si="222"/>
        <v>0</v>
      </c>
      <c r="Q1018" s="149">
        <f t="shared" si="222"/>
        <v>0</v>
      </c>
      <c r="R1018" s="210"/>
      <c r="S1018" s="42"/>
      <c r="T1018" s="42"/>
      <c r="U1018" s="42"/>
    </row>
    <row r="1019" spans="1:21" s="1" customFormat="1" ht="68.25" customHeight="1" hidden="1">
      <c r="A1019" s="83" t="s">
        <v>169</v>
      </c>
      <c r="B1019" s="159"/>
      <c r="C1019" s="159">
        <v>2282</v>
      </c>
      <c r="D1019" s="180">
        <f t="shared" si="207"/>
        <v>0</v>
      </c>
      <c r="E1019" s="149"/>
      <c r="F1019" s="149"/>
      <c r="G1019" s="149"/>
      <c r="H1019" s="149"/>
      <c r="I1019" s="149"/>
      <c r="J1019" s="149"/>
      <c r="K1019" s="149"/>
      <c r="L1019" s="149"/>
      <c r="M1019" s="149"/>
      <c r="N1019" s="149"/>
      <c r="O1019" s="149"/>
      <c r="P1019" s="149"/>
      <c r="Q1019" s="149"/>
      <c r="R1019" s="210"/>
      <c r="S1019" s="42"/>
      <c r="T1019" s="42"/>
      <c r="U1019" s="42"/>
    </row>
    <row r="1020" spans="1:18" s="43" customFormat="1" ht="18.75">
      <c r="A1020" s="256" t="s">
        <v>153</v>
      </c>
      <c r="B1020" s="237"/>
      <c r="C1020" s="237"/>
      <c r="D1020" s="241">
        <f>+F1020+G1020+H1020+I1020+J1020+K1020+L1020+M1020+N1020+O1020+Q1020+P1020</f>
        <v>1250880</v>
      </c>
      <c r="E1020" s="241">
        <f>+E1045+E1167+E1036+E1029</f>
        <v>0</v>
      </c>
      <c r="F1020" s="241">
        <f>+F1045+F1167+F1036+F1029+F1354+F1021+F1025+F1033</f>
        <v>0</v>
      </c>
      <c r="G1020" s="241">
        <f>+G1045+G1167+G1036+G1029+G1354+G1021+G1025+G1033</f>
        <v>0</v>
      </c>
      <c r="H1020" s="241">
        <f aca="true" t="shared" si="223" ref="H1020:Q1020">+H1045+H1167+H1036+H1029+H1354+H1021+H1025+H1033</f>
        <v>2775786</v>
      </c>
      <c r="I1020" s="241">
        <f t="shared" si="223"/>
        <v>0</v>
      </c>
      <c r="J1020" s="241">
        <f t="shared" si="223"/>
        <v>-1524906</v>
      </c>
      <c r="K1020" s="241">
        <f t="shared" si="223"/>
        <v>0</v>
      </c>
      <c r="L1020" s="241">
        <f t="shared" si="223"/>
        <v>0</v>
      </c>
      <c r="M1020" s="241">
        <f t="shared" si="223"/>
        <v>0</v>
      </c>
      <c r="N1020" s="241">
        <f t="shared" si="223"/>
        <v>0</v>
      </c>
      <c r="O1020" s="241">
        <f t="shared" si="223"/>
        <v>0</v>
      </c>
      <c r="P1020" s="241">
        <f t="shared" si="223"/>
        <v>0</v>
      </c>
      <c r="Q1020" s="241">
        <f t="shared" si="223"/>
        <v>0</v>
      </c>
      <c r="R1020" s="279"/>
    </row>
    <row r="1021" spans="1:18" s="43" customFormat="1" ht="31.5" hidden="1">
      <c r="A1021" s="23" t="s">
        <v>87</v>
      </c>
      <c r="B1021" s="128">
        <v>10116</v>
      </c>
      <c r="C1021" s="128"/>
      <c r="D1021" s="151">
        <f t="shared" si="207"/>
        <v>0</v>
      </c>
      <c r="E1021" s="191"/>
      <c r="F1021" s="151">
        <f>F1022</f>
        <v>0</v>
      </c>
      <c r="G1021" s="151">
        <f aca="true" t="shared" si="224" ref="G1021:Q1021">G1022</f>
        <v>0</v>
      </c>
      <c r="H1021" s="151">
        <f t="shared" si="224"/>
        <v>0</v>
      </c>
      <c r="I1021" s="151">
        <f t="shared" si="224"/>
        <v>0</v>
      </c>
      <c r="J1021" s="151">
        <f t="shared" si="224"/>
        <v>0</v>
      </c>
      <c r="K1021" s="151">
        <f t="shared" si="224"/>
        <v>0</v>
      </c>
      <c r="L1021" s="151">
        <f t="shared" si="224"/>
        <v>0</v>
      </c>
      <c r="M1021" s="151">
        <f t="shared" si="224"/>
        <v>0</v>
      </c>
      <c r="N1021" s="151">
        <f t="shared" si="224"/>
        <v>0</v>
      </c>
      <c r="O1021" s="151">
        <f t="shared" si="224"/>
        <v>0</v>
      </c>
      <c r="P1021" s="151">
        <f t="shared" si="224"/>
        <v>0</v>
      </c>
      <c r="Q1021" s="151">
        <f t="shared" si="224"/>
        <v>0</v>
      </c>
      <c r="R1021" s="279"/>
    </row>
    <row r="1022" spans="1:18" s="43" customFormat="1" ht="47.25" hidden="1">
      <c r="A1022" s="89" t="s">
        <v>98</v>
      </c>
      <c r="B1022" s="128"/>
      <c r="C1022" s="128">
        <v>3110</v>
      </c>
      <c r="D1022" s="151">
        <f t="shared" si="207"/>
        <v>0</v>
      </c>
      <c r="E1022" s="191"/>
      <c r="F1022" s="151">
        <f>F1023+F1024</f>
        <v>0</v>
      </c>
      <c r="G1022" s="151">
        <f aca="true" t="shared" si="225" ref="G1022:Q1022">G1023+G1024</f>
        <v>0</v>
      </c>
      <c r="H1022" s="151">
        <f t="shared" si="225"/>
        <v>0</v>
      </c>
      <c r="I1022" s="151">
        <f t="shared" si="225"/>
        <v>0</v>
      </c>
      <c r="J1022" s="151">
        <f t="shared" si="225"/>
        <v>0</v>
      </c>
      <c r="K1022" s="151">
        <f t="shared" si="225"/>
        <v>0</v>
      </c>
      <c r="L1022" s="151">
        <f t="shared" si="225"/>
        <v>0</v>
      </c>
      <c r="M1022" s="151">
        <f t="shared" si="225"/>
        <v>0</v>
      </c>
      <c r="N1022" s="151">
        <f t="shared" si="225"/>
        <v>0</v>
      </c>
      <c r="O1022" s="151">
        <f t="shared" si="225"/>
        <v>0</v>
      </c>
      <c r="P1022" s="151">
        <f t="shared" si="225"/>
        <v>0</v>
      </c>
      <c r="Q1022" s="151">
        <f t="shared" si="225"/>
        <v>0</v>
      </c>
      <c r="R1022" s="279"/>
    </row>
    <row r="1023" spans="1:18" s="43" customFormat="1" ht="47.25" hidden="1">
      <c r="A1023" s="198" t="s">
        <v>403</v>
      </c>
      <c r="B1023" s="128"/>
      <c r="C1023" s="128"/>
      <c r="D1023" s="151">
        <f t="shared" si="207"/>
        <v>0</v>
      </c>
      <c r="E1023" s="191"/>
      <c r="F1023" s="191"/>
      <c r="G1023" s="191"/>
      <c r="H1023" s="191"/>
      <c r="I1023" s="191"/>
      <c r="J1023" s="191"/>
      <c r="K1023" s="191"/>
      <c r="L1023" s="191"/>
      <c r="M1023" s="151"/>
      <c r="N1023" s="191"/>
      <c r="O1023" s="151"/>
      <c r="P1023" s="191"/>
      <c r="Q1023" s="191"/>
      <c r="R1023" s="279"/>
    </row>
    <row r="1024" spans="1:18" s="43" customFormat="1" ht="15.75" hidden="1">
      <c r="A1024" s="198"/>
      <c r="B1024" s="128"/>
      <c r="C1024" s="128"/>
      <c r="D1024" s="151">
        <f t="shared" si="207"/>
        <v>0</v>
      </c>
      <c r="E1024" s="191"/>
      <c r="F1024" s="191"/>
      <c r="G1024" s="191"/>
      <c r="H1024" s="191"/>
      <c r="I1024" s="191"/>
      <c r="J1024" s="191"/>
      <c r="K1024" s="191"/>
      <c r="L1024" s="191"/>
      <c r="M1024" s="151"/>
      <c r="N1024" s="191"/>
      <c r="O1024" s="191"/>
      <c r="P1024" s="191"/>
      <c r="Q1024" s="191"/>
      <c r="R1024" s="279"/>
    </row>
    <row r="1025" spans="1:18" s="43" customFormat="1" ht="15.75" hidden="1">
      <c r="A1025" s="23" t="s">
        <v>92</v>
      </c>
      <c r="B1025" s="128">
        <v>70802</v>
      </c>
      <c r="C1025" s="128"/>
      <c r="D1025" s="151">
        <f t="shared" si="207"/>
        <v>0</v>
      </c>
      <c r="E1025" s="191"/>
      <c r="F1025" s="191">
        <f>F1026</f>
        <v>0</v>
      </c>
      <c r="G1025" s="191">
        <f aca="true" t="shared" si="226" ref="G1025:Q1025">G1026</f>
        <v>0</v>
      </c>
      <c r="H1025" s="191">
        <f t="shared" si="226"/>
        <v>0</v>
      </c>
      <c r="I1025" s="191">
        <f t="shared" si="226"/>
        <v>0</v>
      </c>
      <c r="J1025" s="191">
        <f t="shared" si="226"/>
        <v>0</v>
      </c>
      <c r="K1025" s="191">
        <f t="shared" si="226"/>
        <v>0</v>
      </c>
      <c r="L1025" s="191">
        <f t="shared" si="226"/>
        <v>0</v>
      </c>
      <c r="M1025" s="191">
        <f t="shared" si="226"/>
        <v>0</v>
      </c>
      <c r="N1025" s="191">
        <f t="shared" si="226"/>
        <v>0</v>
      </c>
      <c r="O1025" s="191">
        <f t="shared" si="226"/>
        <v>0</v>
      </c>
      <c r="P1025" s="191">
        <f t="shared" si="226"/>
        <v>0</v>
      </c>
      <c r="Q1025" s="191">
        <f t="shared" si="226"/>
        <v>0</v>
      </c>
      <c r="R1025" s="279"/>
    </row>
    <row r="1026" spans="1:18" s="43" customFormat="1" ht="47.25" hidden="1">
      <c r="A1026" s="89" t="s">
        <v>119</v>
      </c>
      <c r="B1026" s="128"/>
      <c r="C1026" s="128">
        <v>3110</v>
      </c>
      <c r="D1026" s="151">
        <f t="shared" si="207"/>
        <v>0</v>
      </c>
      <c r="E1026" s="191"/>
      <c r="F1026" s="191">
        <f>SUM(F1027:F1028)</f>
        <v>0</v>
      </c>
      <c r="G1026" s="191">
        <f aca="true" t="shared" si="227" ref="G1026:Q1026">SUM(G1027:G1028)</f>
        <v>0</v>
      </c>
      <c r="H1026" s="191">
        <f t="shared" si="227"/>
        <v>0</v>
      </c>
      <c r="I1026" s="191">
        <f t="shared" si="227"/>
        <v>0</v>
      </c>
      <c r="J1026" s="191">
        <f t="shared" si="227"/>
        <v>0</v>
      </c>
      <c r="K1026" s="191">
        <f t="shared" si="227"/>
        <v>0</v>
      </c>
      <c r="L1026" s="191">
        <f t="shared" si="227"/>
        <v>0</v>
      </c>
      <c r="M1026" s="191">
        <f t="shared" si="227"/>
        <v>0</v>
      </c>
      <c r="N1026" s="191">
        <f t="shared" si="227"/>
        <v>0</v>
      </c>
      <c r="O1026" s="191">
        <f t="shared" si="227"/>
        <v>0</v>
      </c>
      <c r="P1026" s="191">
        <f t="shared" si="227"/>
        <v>0</v>
      </c>
      <c r="Q1026" s="191">
        <f t="shared" si="227"/>
        <v>0</v>
      </c>
      <c r="R1026" s="279"/>
    </row>
    <row r="1027" spans="1:18" s="43" customFormat="1" ht="63" hidden="1">
      <c r="A1027" s="198" t="s">
        <v>404</v>
      </c>
      <c r="B1027" s="128"/>
      <c r="C1027" s="128"/>
      <c r="D1027" s="151">
        <f t="shared" si="207"/>
        <v>0</v>
      </c>
      <c r="E1027" s="191"/>
      <c r="F1027" s="191"/>
      <c r="G1027" s="191"/>
      <c r="H1027" s="191"/>
      <c r="I1027" s="191"/>
      <c r="J1027" s="191"/>
      <c r="K1027" s="191"/>
      <c r="L1027" s="191"/>
      <c r="M1027" s="191"/>
      <c r="N1027" s="191"/>
      <c r="O1027" s="151"/>
      <c r="P1027" s="191"/>
      <c r="Q1027" s="191"/>
      <c r="R1027" s="279"/>
    </row>
    <row r="1028" spans="1:18" s="43" customFormat="1" ht="15.75" hidden="1">
      <c r="A1028" s="189"/>
      <c r="B1028" s="128"/>
      <c r="C1028" s="128"/>
      <c r="D1028" s="151">
        <f t="shared" si="207"/>
        <v>0</v>
      </c>
      <c r="E1028" s="191"/>
      <c r="F1028" s="191"/>
      <c r="G1028" s="191"/>
      <c r="H1028" s="191"/>
      <c r="I1028" s="191"/>
      <c r="J1028" s="191"/>
      <c r="K1028" s="191"/>
      <c r="L1028" s="191"/>
      <c r="M1028" s="191"/>
      <c r="N1028" s="191"/>
      <c r="O1028" s="191"/>
      <c r="P1028" s="191"/>
      <c r="Q1028" s="191"/>
      <c r="R1028" s="279"/>
    </row>
    <row r="1029" spans="1:18" s="43" customFormat="1" ht="42" customHeight="1" hidden="1">
      <c r="A1029" s="4" t="s">
        <v>447</v>
      </c>
      <c r="B1029" s="128">
        <v>1190</v>
      </c>
      <c r="C1029" s="128"/>
      <c r="D1029" s="151">
        <f t="shared" si="207"/>
        <v>0</v>
      </c>
      <c r="E1029" s="151">
        <f aca="true" t="shared" si="228" ref="E1029:Q1029">+E1030</f>
        <v>0</v>
      </c>
      <c r="F1029" s="151">
        <f t="shared" si="228"/>
        <v>0</v>
      </c>
      <c r="G1029" s="151">
        <f t="shared" si="228"/>
        <v>0</v>
      </c>
      <c r="H1029" s="151">
        <f t="shared" si="228"/>
        <v>0</v>
      </c>
      <c r="I1029" s="151">
        <f t="shared" si="228"/>
        <v>0</v>
      </c>
      <c r="J1029" s="151">
        <f t="shared" si="228"/>
        <v>0</v>
      </c>
      <c r="K1029" s="151">
        <f t="shared" si="228"/>
        <v>0</v>
      </c>
      <c r="L1029" s="151">
        <f t="shared" si="228"/>
        <v>0</v>
      </c>
      <c r="M1029" s="151">
        <f t="shared" si="228"/>
        <v>0</v>
      </c>
      <c r="N1029" s="151">
        <f t="shared" si="228"/>
        <v>0</v>
      </c>
      <c r="O1029" s="151">
        <f t="shared" si="228"/>
        <v>0</v>
      </c>
      <c r="P1029" s="151">
        <f t="shared" si="228"/>
        <v>0</v>
      </c>
      <c r="Q1029" s="151">
        <f t="shared" si="228"/>
        <v>0</v>
      </c>
      <c r="R1029" s="279"/>
    </row>
    <row r="1030" spans="1:18" s="43" customFormat="1" ht="47.25" hidden="1">
      <c r="A1030" s="89" t="s">
        <v>119</v>
      </c>
      <c r="B1030" s="128"/>
      <c r="C1030" s="128">
        <v>3110</v>
      </c>
      <c r="D1030" s="151">
        <f t="shared" si="207"/>
        <v>0</v>
      </c>
      <c r="E1030" s="151">
        <f>+E1032</f>
        <v>0</v>
      </c>
      <c r="F1030" s="151">
        <f>+F1032+F1031</f>
        <v>0</v>
      </c>
      <c r="G1030" s="151">
        <f aca="true" t="shared" si="229" ref="G1030:Q1030">+G1032+G1031</f>
        <v>0</v>
      </c>
      <c r="H1030" s="151">
        <f t="shared" si="229"/>
        <v>0</v>
      </c>
      <c r="I1030" s="151">
        <f t="shared" si="229"/>
        <v>0</v>
      </c>
      <c r="J1030" s="151">
        <f t="shared" si="229"/>
        <v>0</v>
      </c>
      <c r="K1030" s="151">
        <f t="shared" si="229"/>
        <v>0</v>
      </c>
      <c r="L1030" s="151">
        <f t="shared" si="229"/>
        <v>0</v>
      </c>
      <c r="M1030" s="151">
        <f t="shared" si="229"/>
        <v>0</v>
      </c>
      <c r="N1030" s="151">
        <f t="shared" si="229"/>
        <v>0</v>
      </c>
      <c r="O1030" s="151">
        <f t="shared" si="229"/>
        <v>0</v>
      </c>
      <c r="P1030" s="151">
        <f t="shared" si="229"/>
        <v>0</v>
      </c>
      <c r="Q1030" s="151">
        <f t="shared" si="229"/>
        <v>0</v>
      </c>
      <c r="R1030" s="279"/>
    </row>
    <row r="1031" spans="1:18" s="43" customFormat="1" ht="37.5" customHeight="1" hidden="1">
      <c r="A1031" s="198" t="s">
        <v>409</v>
      </c>
      <c r="B1031" s="128"/>
      <c r="C1031" s="128"/>
      <c r="D1031" s="180">
        <f t="shared" si="207"/>
        <v>0</v>
      </c>
      <c r="E1031" s="151"/>
      <c r="F1031" s="151"/>
      <c r="G1031" s="151"/>
      <c r="H1031" s="149"/>
      <c r="I1031" s="151"/>
      <c r="J1031" s="151"/>
      <c r="K1031" s="151"/>
      <c r="L1031" s="151"/>
      <c r="M1031" s="151"/>
      <c r="N1031" s="151"/>
      <c r="O1031" s="151"/>
      <c r="P1031" s="151"/>
      <c r="Q1031" s="151"/>
      <c r="R1031" s="279"/>
    </row>
    <row r="1032" spans="1:18" s="43" customFormat="1" ht="39.75" customHeight="1" hidden="1">
      <c r="A1032" s="126" t="s">
        <v>411</v>
      </c>
      <c r="B1032" s="190"/>
      <c r="C1032" s="190"/>
      <c r="D1032" s="180">
        <f t="shared" si="207"/>
        <v>0</v>
      </c>
      <c r="E1032" s="151"/>
      <c r="F1032" s="149"/>
      <c r="G1032" s="149"/>
      <c r="H1032" s="149"/>
      <c r="I1032" s="149"/>
      <c r="J1032" s="149"/>
      <c r="K1032" s="149"/>
      <c r="L1032" s="149"/>
      <c r="M1032" s="149"/>
      <c r="N1032" s="149"/>
      <c r="O1032" s="149"/>
      <c r="P1032" s="149"/>
      <c r="Q1032" s="149"/>
      <c r="R1032" s="279"/>
    </row>
    <row r="1033" spans="1:18" s="43" customFormat="1" ht="63" hidden="1">
      <c r="A1033" s="33" t="s">
        <v>452</v>
      </c>
      <c r="B1033" s="128">
        <v>1200</v>
      </c>
      <c r="C1033" s="190"/>
      <c r="D1033" s="180">
        <f t="shared" si="207"/>
        <v>0</v>
      </c>
      <c r="E1033" s="151"/>
      <c r="F1033" s="149">
        <f>F1034</f>
        <v>0</v>
      </c>
      <c r="G1033" s="149">
        <f aca="true" t="shared" si="230" ref="G1033:Q1034">G1034</f>
        <v>0</v>
      </c>
      <c r="H1033" s="149">
        <f t="shared" si="230"/>
        <v>0</v>
      </c>
      <c r="I1033" s="149">
        <f t="shared" si="230"/>
        <v>0</v>
      </c>
      <c r="J1033" s="149">
        <f t="shared" si="230"/>
        <v>0</v>
      </c>
      <c r="K1033" s="149">
        <f t="shared" si="230"/>
        <v>0</v>
      </c>
      <c r="L1033" s="149">
        <f t="shared" si="230"/>
        <v>0</v>
      </c>
      <c r="M1033" s="149">
        <f t="shared" si="230"/>
        <v>0</v>
      </c>
      <c r="N1033" s="149">
        <f t="shared" si="230"/>
        <v>0</v>
      </c>
      <c r="O1033" s="149">
        <f t="shared" si="230"/>
        <v>0</v>
      </c>
      <c r="P1033" s="149">
        <f t="shared" si="230"/>
        <v>0</v>
      </c>
      <c r="Q1033" s="149">
        <f t="shared" si="230"/>
        <v>0</v>
      </c>
      <c r="R1033" s="279"/>
    </row>
    <row r="1034" spans="1:18" s="43" customFormat="1" ht="47.25" hidden="1">
      <c r="A1034" s="89" t="s">
        <v>119</v>
      </c>
      <c r="B1034" s="190"/>
      <c r="C1034" s="128">
        <v>3110</v>
      </c>
      <c r="D1034" s="180">
        <f t="shared" si="207"/>
        <v>0</v>
      </c>
      <c r="E1034" s="151"/>
      <c r="F1034" s="149">
        <f>F1035</f>
        <v>0</v>
      </c>
      <c r="G1034" s="149">
        <f t="shared" si="230"/>
        <v>0</v>
      </c>
      <c r="H1034" s="149">
        <f t="shared" si="230"/>
        <v>0</v>
      </c>
      <c r="I1034" s="149">
        <f t="shared" si="230"/>
        <v>0</v>
      </c>
      <c r="J1034" s="149">
        <f t="shared" si="230"/>
        <v>0</v>
      </c>
      <c r="K1034" s="149">
        <f t="shared" si="230"/>
        <v>0</v>
      </c>
      <c r="L1034" s="149">
        <f t="shared" si="230"/>
        <v>0</v>
      </c>
      <c r="M1034" s="149">
        <f t="shared" si="230"/>
        <v>0</v>
      </c>
      <c r="N1034" s="149">
        <f t="shared" si="230"/>
        <v>0</v>
      </c>
      <c r="O1034" s="149">
        <f t="shared" si="230"/>
        <v>0</v>
      </c>
      <c r="P1034" s="149">
        <f t="shared" si="230"/>
        <v>0</v>
      </c>
      <c r="Q1034" s="149">
        <f t="shared" si="230"/>
        <v>0</v>
      </c>
      <c r="R1034" s="279"/>
    </row>
    <row r="1035" spans="1:18" s="43" customFormat="1" ht="63" hidden="1">
      <c r="A1035" s="198" t="s">
        <v>429</v>
      </c>
      <c r="B1035" s="190"/>
      <c r="C1035" s="190"/>
      <c r="D1035" s="180">
        <f t="shared" si="207"/>
        <v>0</v>
      </c>
      <c r="E1035" s="151"/>
      <c r="F1035" s="149"/>
      <c r="G1035" s="149"/>
      <c r="H1035" s="149"/>
      <c r="I1035" s="149"/>
      <c r="J1035" s="149"/>
      <c r="K1035" s="149"/>
      <c r="L1035" s="149"/>
      <c r="M1035" s="149"/>
      <c r="N1035" s="149"/>
      <c r="O1035" s="149"/>
      <c r="P1035" s="149"/>
      <c r="Q1035" s="149"/>
      <c r="R1035" s="279"/>
    </row>
    <row r="1036" spans="1:18" s="81" customFormat="1" ht="47.25">
      <c r="A1036" s="230" t="s">
        <v>75</v>
      </c>
      <c r="B1036" s="240">
        <v>5031</v>
      </c>
      <c r="C1036" s="342"/>
      <c r="D1036" s="255">
        <f>+F1036+G1036+H1036+I1036+J1036+K1036+L1036+M1036+N1036+O1036+Q1036+P1036</f>
        <v>192588</v>
      </c>
      <c r="E1036" s="255">
        <f>+E1037</f>
        <v>0</v>
      </c>
      <c r="F1036" s="255">
        <f>+F1037+F1041</f>
        <v>0</v>
      </c>
      <c r="G1036" s="255">
        <f aca="true" t="shared" si="231" ref="G1036:Q1036">+G1037+G1041</f>
        <v>0</v>
      </c>
      <c r="H1036" s="255">
        <f t="shared" si="231"/>
        <v>192588</v>
      </c>
      <c r="I1036" s="255">
        <f t="shared" si="231"/>
        <v>0</v>
      </c>
      <c r="J1036" s="255">
        <f t="shared" si="231"/>
        <v>0</v>
      </c>
      <c r="K1036" s="255">
        <f t="shared" si="231"/>
        <v>0</v>
      </c>
      <c r="L1036" s="255">
        <f t="shared" si="231"/>
        <v>0</v>
      </c>
      <c r="M1036" s="255">
        <f t="shared" si="231"/>
        <v>0</v>
      </c>
      <c r="N1036" s="255">
        <f t="shared" si="231"/>
        <v>0</v>
      </c>
      <c r="O1036" s="255">
        <f t="shared" si="231"/>
        <v>0</v>
      </c>
      <c r="P1036" s="255">
        <f t="shared" si="231"/>
        <v>0</v>
      </c>
      <c r="Q1036" s="255">
        <f t="shared" si="231"/>
        <v>0</v>
      </c>
      <c r="R1036" s="303"/>
    </row>
    <row r="1037" spans="1:18" s="43" customFormat="1" ht="47.25" hidden="1">
      <c r="A1037" s="119" t="s">
        <v>119</v>
      </c>
      <c r="B1037" s="128"/>
      <c r="C1037" s="128">
        <v>3110</v>
      </c>
      <c r="D1037" s="121">
        <f t="shared" si="207"/>
        <v>0</v>
      </c>
      <c r="E1037" s="151">
        <f aca="true" t="shared" si="232" ref="E1037:Q1037">+E1038+E1039+E1040</f>
        <v>0</v>
      </c>
      <c r="F1037" s="151">
        <f t="shared" si="232"/>
        <v>0</v>
      </c>
      <c r="G1037" s="151">
        <f t="shared" si="232"/>
        <v>0</v>
      </c>
      <c r="H1037" s="151">
        <f t="shared" si="232"/>
        <v>0</v>
      </c>
      <c r="I1037" s="151">
        <f t="shared" si="232"/>
        <v>0</v>
      </c>
      <c r="J1037" s="151">
        <f t="shared" si="232"/>
        <v>0</v>
      </c>
      <c r="K1037" s="151">
        <f t="shared" si="232"/>
        <v>0</v>
      </c>
      <c r="L1037" s="151">
        <f t="shared" si="232"/>
        <v>0</v>
      </c>
      <c r="M1037" s="151">
        <f t="shared" si="232"/>
        <v>0</v>
      </c>
      <c r="N1037" s="151">
        <f t="shared" si="232"/>
        <v>0</v>
      </c>
      <c r="O1037" s="151">
        <f t="shared" si="232"/>
        <v>0</v>
      </c>
      <c r="P1037" s="151">
        <f t="shared" si="232"/>
        <v>0</v>
      </c>
      <c r="Q1037" s="151">
        <f t="shared" si="232"/>
        <v>0</v>
      </c>
      <c r="R1037" s="279"/>
    </row>
    <row r="1038" spans="1:18" s="43" customFormat="1" ht="31.5" hidden="1">
      <c r="A1038" s="4" t="s">
        <v>257</v>
      </c>
      <c r="B1038" s="190"/>
      <c r="C1038" s="190"/>
      <c r="D1038" s="121">
        <f t="shared" si="207"/>
        <v>0</v>
      </c>
      <c r="E1038" s="151"/>
      <c r="F1038" s="151"/>
      <c r="G1038" s="151"/>
      <c r="H1038" s="129"/>
      <c r="I1038" s="129"/>
      <c r="J1038" s="129"/>
      <c r="K1038" s="129"/>
      <c r="L1038" s="129"/>
      <c r="M1038" s="151"/>
      <c r="N1038" s="151"/>
      <c r="O1038" s="151"/>
      <c r="P1038" s="151"/>
      <c r="Q1038" s="191"/>
      <c r="R1038" s="279"/>
    </row>
    <row r="1039" spans="1:18" s="43" customFormat="1" ht="43.5" customHeight="1" hidden="1">
      <c r="A1039" s="4" t="s">
        <v>239</v>
      </c>
      <c r="B1039" s="190"/>
      <c r="C1039" s="190"/>
      <c r="D1039" s="121">
        <f t="shared" si="207"/>
        <v>0</v>
      </c>
      <c r="E1039" s="151"/>
      <c r="F1039" s="151"/>
      <c r="G1039" s="173"/>
      <c r="H1039" s="129"/>
      <c r="I1039" s="129"/>
      <c r="J1039" s="129"/>
      <c r="K1039" s="129"/>
      <c r="L1039" s="129"/>
      <c r="M1039" s="151"/>
      <c r="N1039" s="151"/>
      <c r="O1039" s="151"/>
      <c r="P1039" s="151"/>
      <c r="Q1039" s="191"/>
      <c r="R1039" s="279"/>
    </row>
    <row r="1040" spans="1:18" s="43" customFormat="1" ht="47.25" customHeight="1" hidden="1">
      <c r="A1040" s="4" t="s">
        <v>240</v>
      </c>
      <c r="B1040" s="190"/>
      <c r="C1040" s="190"/>
      <c r="D1040" s="121">
        <f t="shared" si="207"/>
        <v>0</v>
      </c>
      <c r="E1040" s="151"/>
      <c r="F1040" s="151"/>
      <c r="G1040" s="173"/>
      <c r="H1040" s="129"/>
      <c r="I1040" s="129"/>
      <c r="J1040" s="129"/>
      <c r="K1040" s="129"/>
      <c r="L1040" s="129"/>
      <c r="M1040" s="151"/>
      <c r="N1040" s="151"/>
      <c r="O1040" s="151"/>
      <c r="P1040" s="151"/>
      <c r="Q1040" s="191"/>
      <c r="R1040" s="279"/>
    </row>
    <row r="1041" spans="1:18" s="43" customFormat="1" ht="31.5">
      <c r="A1041" s="239" t="s">
        <v>120</v>
      </c>
      <c r="B1041" s="248"/>
      <c r="C1041" s="248">
        <v>3132</v>
      </c>
      <c r="D1041" s="243">
        <f t="shared" si="207"/>
        <v>192588</v>
      </c>
      <c r="E1041" s="243"/>
      <c r="F1041" s="243">
        <f>F1042+F1044+F1043</f>
        <v>0</v>
      </c>
      <c r="G1041" s="243">
        <f aca="true" t="shared" si="233" ref="G1041:Q1041">G1042+G1044+G1043</f>
        <v>0</v>
      </c>
      <c r="H1041" s="243">
        <f t="shared" si="233"/>
        <v>192588</v>
      </c>
      <c r="I1041" s="243">
        <f t="shared" si="233"/>
        <v>0</v>
      </c>
      <c r="J1041" s="243">
        <f t="shared" si="233"/>
        <v>0</v>
      </c>
      <c r="K1041" s="243">
        <f t="shared" si="233"/>
        <v>0</v>
      </c>
      <c r="L1041" s="243">
        <f t="shared" si="233"/>
        <v>0</v>
      </c>
      <c r="M1041" s="243">
        <f t="shared" si="233"/>
        <v>0</v>
      </c>
      <c r="N1041" s="243">
        <f t="shared" si="233"/>
        <v>0</v>
      </c>
      <c r="O1041" s="243">
        <f t="shared" si="233"/>
        <v>0</v>
      </c>
      <c r="P1041" s="243">
        <f t="shared" si="233"/>
        <v>0</v>
      </c>
      <c r="Q1041" s="243">
        <f t="shared" si="233"/>
        <v>0</v>
      </c>
      <c r="R1041" s="279"/>
    </row>
    <row r="1042" spans="1:18" s="43" customFormat="1" ht="110.25">
      <c r="A1042" s="234" t="s">
        <v>867</v>
      </c>
      <c r="B1042" s="190"/>
      <c r="C1042" s="190"/>
      <c r="D1042" s="180">
        <f t="shared" si="207"/>
        <v>192588</v>
      </c>
      <c r="E1042" s="151"/>
      <c r="F1042" s="151"/>
      <c r="G1042" s="173"/>
      <c r="H1042" s="147">
        <v>192588</v>
      </c>
      <c r="I1042" s="147"/>
      <c r="J1042" s="147"/>
      <c r="K1042" s="147"/>
      <c r="L1042" s="147"/>
      <c r="M1042" s="151"/>
      <c r="N1042" s="151"/>
      <c r="O1042" s="151"/>
      <c r="P1042" s="151"/>
      <c r="Q1042" s="191"/>
      <c r="R1042" s="279"/>
    </row>
    <row r="1043" spans="1:18" s="43" customFormat="1" ht="126" hidden="1">
      <c r="A1043" s="126" t="s">
        <v>296</v>
      </c>
      <c r="B1043" s="190"/>
      <c r="C1043" s="190"/>
      <c r="D1043" s="180">
        <f t="shared" si="207"/>
        <v>0</v>
      </c>
      <c r="E1043" s="151"/>
      <c r="F1043" s="151"/>
      <c r="G1043" s="173"/>
      <c r="H1043" s="147"/>
      <c r="I1043" s="147"/>
      <c r="J1043" s="147"/>
      <c r="K1043" s="147"/>
      <c r="L1043" s="147"/>
      <c r="M1043" s="151"/>
      <c r="N1043" s="151"/>
      <c r="O1043" s="151"/>
      <c r="P1043" s="151"/>
      <c r="Q1043" s="191"/>
      <c r="R1043" s="279"/>
    </row>
    <row r="1044" spans="1:18" s="43" customFormat="1" ht="110.25" hidden="1">
      <c r="A1044" s="126" t="s">
        <v>297</v>
      </c>
      <c r="B1044" s="190"/>
      <c r="C1044" s="190"/>
      <c r="D1044" s="180">
        <f t="shared" si="207"/>
        <v>0</v>
      </c>
      <c r="E1044" s="151"/>
      <c r="F1044" s="151"/>
      <c r="G1044" s="173"/>
      <c r="H1044" s="147"/>
      <c r="I1044" s="147"/>
      <c r="J1044" s="147"/>
      <c r="K1044" s="147"/>
      <c r="L1044" s="147"/>
      <c r="M1044" s="151"/>
      <c r="N1044" s="151"/>
      <c r="O1044" s="151"/>
      <c r="P1044" s="151"/>
      <c r="Q1044" s="191"/>
      <c r="R1044" s="279"/>
    </row>
    <row r="1045" spans="1:18" s="42" customFormat="1" ht="48.75" customHeight="1">
      <c r="A1045" s="230" t="s">
        <v>468</v>
      </c>
      <c r="B1045" s="238">
        <v>1020</v>
      </c>
      <c r="C1045" s="238"/>
      <c r="D1045" s="242">
        <f t="shared" si="207"/>
        <v>61017</v>
      </c>
      <c r="E1045" s="242">
        <f aca="true" t="shared" si="234" ref="E1045:Q1045">E1127+E1131+E1046</f>
        <v>0</v>
      </c>
      <c r="F1045" s="242">
        <f t="shared" si="234"/>
        <v>0</v>
      </c>
      <c r="G1045" s="242">
        <f>G1127+G1131+G1046</f>
        <v>0</v>
      </c>
      <c r="H1045" s="242">
        <f t="shared" si="234"/>
        <v>1585923</v>
      </c>
      <c r="I1045" s="242">
        <f t="shared" si="234"/>
        <v>0</v>
      </c>
      <c r="J1045" s="242">
        <f t="shared" si="234"/>
        <v>-1524906</v>
      </c>
      <c r="K1045" s="242">
        <f t="shared" si="234"/>
        <v>0</v>
      </c>
      <c r="L1045" s="242">
        <f t="shared" si="234"/>
        <v>0</v>
      </c>
      <c r="M1045" s="242">
        <f t="shared" si="234"/>
        <v>0</v>
      </c>
      <c r="N1045" s="242">
        <f t="shared" si="234"/>
        <v>0</v>
      </c>
      <c r="O1045" s="242">
        <f t="shared" si="234"/>
        <v>0</v>
      </c>
      <c r="P1045" s="242">
        <f t="shared" si="234"/>
        <v>0</v>
      </c>
      <c r="Q1045" s="242">
        <f t="shared" si="234"/>
        <v>0</v>
      </c>
      <c r="R1045" s="210"/>
    </row>
    <row r="1046" spans="1:18" s="42" customFormat="1" ht="47.25" hidden="1">
      <c r="A1046" s="239" t="s">
        <v>119</v>
      </c>
      <c r="B1046" s="248"/>
      <c r="C1046" s="248">
        <v>3110</v>
      </c>
      <c r="D1046" s="252">
        <f t="shared" si="207"/>
        <v>0</v>
      </c>
      <c r="E1046" s="252">
        <f>+E1121+E1124</f>
        <v>0</v>
      </c>
      <c r="F1046" s="252">
        <f>SUM(F1047:F1126)</f>
        <v>0</v>
      </c>
      <c r="G1046" s="252">
        <f aca="true" t="shared" si="235" ref="G1046:Q1046">SUM(G1047:G1126)</f>
        <v>0</v>
      </c>
      <c r="H1046" s="252">
        <f t="shared" si="235"/>
        <v>0</v>
      </c>
      <c r="I1046" s="252">
        <f t="shared" si="235"/>
        <v>0</v>
      </c>
      <c r="J1046" s="252">
        <f t="shared" si="235"/>
        <v>0</v>
      </c>
      <c r="K1046" s="252">
        <f t="shared" si="235"/>
        <v>0</v>
      </c>
      <c r="L1046" s="252">
        <f t="shared" si="235"/>
        <v>0</v>
      </c>
      <c r="M1046" s="252">
        <f t="shared" si="235"/>
        <v>0</v>
      </c>
      <c r="N1046" s="252">
        <f t="shared" si="235"/>
        <v>0</v>
      </c>
      <c r="O1046" s="252">
        <f t="shared" si="235"/>
        <v>0</v>
      </c>
      <c r="P1046" s="252">
        <f t="shared" si="235"/>
        <v>0</v>
      </c>
      <c r="Q1046" s="252">
        <f t="shared" si="235"/>
        <v>0</v>
      </c>
      <c r="R1046" s="210"/>
    </row>
    <row r="1047" spans="1:18" s="42" customFormat="1" ht="54" customHeight="1" hidden="1">
      <c r="A1047" s="200" t="s">
        <v>558</v>
      </c>
      <c r="B1047" s="128"/>
      <c r="C1047" s="128"/>
      <c r="D1047" s="151">
        <f t="shared" si="207"/>
        <v>0</v>
      </c>
      <c r="E1047" s="151"/>
      <c r="F1047" s="151"/>
      <c r="G1047" s="151"/>
      <c r="H1047" s="151"/>
      <c r="I1047" s="151"/>
      <c r="J1047" s="151"/>
      <c r="K1047" s="151"/>
      <c r="L1047" s="151"/>
      <c r="M1047" s="151"/>
      <c r="N1047" s="151"/>
      <c r="O1047" s="151"/>
      <c r="P1047" s="151"/>
      <c r="Q1047" s="151"/>
      <c r="R1047" s="210"/>
    </row>
    <row r="1048" spans="1:18" s="42" customFormat="1" ht="47.25" hidden="1">
      <c r="A1048" s="200" t="s">
        <v>559</v>
      </c>
      <c r="B1048" s="128"/>
      <c r="C1048" s="128"/>
      <c r="D1048" s="151">
        <f t="shared" si="207"/>
        <v>0</v>
      </c>
      <c r="E1048" s="151"/>
      <c r="F1048" s="151"/>
      <c r="G1048" s="151"/>
      <c r="H1048" s="151"/>
      <c r="I1048" s="151"/>
      <c r="J1048" s="151"/>
      <c r="K1048" s="151"/>
      <c r="L1048" s="151"/>
      <c r="M1048" s="151"/>
      <c r="N1048" s="151"/>
      <c r="O1048" s="151"/>
      <c r="P1048" s="151"/>
      <c r="Q1048" s="151"/>
      <c r="R1048" s="210"/>
    </row>
    <row r="1049" spans="1:18" s="42" customFormat="1" ht="47.25" hidden="1">
      <c r="A1049" s="233" t="s">
        <v>583</v>
      </c>
      <c r="B1049" s="128"/>
      <c r="C1049" s="128"/>
      <c r="D1049" s="151">
        <f t="shared" si="207"/>
        <v>0</v>
      </c>
      <c r="E1049" s="151"/>
      <c r="F1049" s="151"/>
      <c r="G1049" s="151"/>
      <c r="H1049" s="151"/>
      <c r="I1049" s="151"/>
      <c r="J1049" s="151"/>
      <c r="K1049" s="151"/>
      <c r="L1049" s="151"/>
      <c r="M1049" s="151"/>
      <c r="N1049" s="151"/>
      <c r="O1049" s="151"/>
      <c r="P1049" s="151"/>
      <c r="Q1049" s="151"/>
      <c r="R1049" s="210"/>
    </row>
    <row r="1050" spans="1:18" s="42" customFormat="1" ht="51.75" customHeight="1" hidden="1">
      <c r="A1050" s="198" t="s">
        <v>659</v>
      </c>
      <c r="B1050" s="128"/>
      <c r="C1050" s="128"/>
      <c r="D1050" s="151">
        <f t="shared" si="207"/>
        <v>0</v>
      </c>
      <c r="E1050" s="151"/>
      <c r="F1050" s="151"/>
      <c r="G1050" s="151"/>
      <c r="H1050" s="151"/>
      <c r="I1050" s="151"/>
      <c r="J1050" s="151"/>
      <c r="K1050" s="151"/>
      <c r="L1050" s="151"/>
      <c r="M1050" s="151"/>
      <c r="N1050" s="151"/>
      <c r="O1050" s="151"/>
      <c r="P1050" s="151"/>
      <c r="Q1050" s="151"/>
      <c r="R1050" s="210"/>
    </row>
    <row r="1051" spans="1:18" s="42" customFormat="1" ht="299.25" hidden="1">
      <c r="A1051" s="198" t="s">
        <v>779</v>
      </c>
      <c r="B1051" s="128"/>
      <c r="C1051" s="128"/>
      <c r="D1051" s="151">
        <f t="shared" si="207"/>
        <v>0</v>
      </c>
      <c r="E1051" s="151"/>
      <c r="F1051" s="151"/>
      <c r="G1051" s="151"/>
      <c r="H1051" s="151"/>
      <c r="I1051" s="151"/>
      <c r="J1051" s="151"/>
      <c r="K1051" s="151"/>
      <c r="L1051" s="151"/>
      <c r="M1051" s="151"/>
      <c r="N1051" s="151"/>
      <c r="O1051" s="151"/>
      <c r="P1051" s="151"/>
      <c r="Q1051" s="151"/>
      <c r="R1051" s="210"/>
    </row>
    <row r="1052" spans="1:18" s="42" customFormat="1" ht="246.75" hidden="1">
      <c r="A1052" s="198" t="s">
        <v>780</v>
      </c>
      <c r="B1052" s="128"/>
      <c r="C1052" s="128"/>
      <c r="D1052" s="151">
        <f t="shared" si="207"/>
        <v>0</v>
      </c>
      <c r="E1052" s="151"/>
      <c r="F1052" s="151"/>
      <c r="G1052" s="151"/>
      <c r="H1052" s="151"/>
      <c r="I1052" s="151"/>
      <c r="J1052" s="151"/>
      <c r="K1052" s="151"/>
      <c r="L1052" s="151"/>
      <c r="M1052" s="151"/>
      <c r="N1052" s="151"/>
      <c r="O1052" s="151"/>
      <c r="P1052" s="151"/>
      <c r="Q1052" s="151"/>
      <c r="R1052" s="210"/>
    </row>
    <row r="1053" spans="1:18" s="42" customFormat="1" ht="63" hidden="1">
      <c r="A1053" s="198" t="s">
        <v>781</v>
      </c>
      <c r="B1053" s="128"/>
      <c r="C1053" s="128"/>
      <c r="D1053" s="151">
        <f t="shared" si="207"/>
        <v>0</v>
      </c>
      <c r="E1053" s="151"/>
      <c r="F1053" s="151"/>
      <c r="G1053" s="151"/>
      <c r="H1053" s="151"/>
      <c r="I1053" s="151"/>
      <c r="J1053" s="151"/>
      <c r="K1053" s="151"/>
      <c r="L1053" s="151"/>
      <c r="M1053" s="151"/>
      <c r="N1053" s="151"/>
      <c r="O1053" s="151"/>
      <c r="P1053" s="151"/>
      <c r="Q1053" s="151"/>
      <c r="R1053" s="210"/>
    </row>
    <row r="1054" spans="1:18" s="42" customFormat="1" ht="47.25" hidden="1">
      <c r="A1054" s="198" t="s">
        <v>782</v>
      </c>
      <c r="B1054" s="128"/>
      <c r="C1054" s="128"/>
      <c r="D1054" s="151">
        <f t="shared" si="207"/>
        <v>0</v>
      </c>
      <c r="E1054" s="151"/>
      <c r="F1054" s="151"/>
      <c r="G1054" s="151"/>
      <c r="H1054" s="151"/>
      <c r="I1054" s="151"/>
      <c r="J1054" s="151"/>
      <c r="K1054" s="151"/>
      <c r="L1054" s="151"/>
      <c r="M1054" s="151"/>
      <c r="N1054" s="151"/>
      <c r="O1054" s="151"/>
      <c r="P1054" s="151"/>
      <c r="Q1054" s="151"/>
      <c r="R1054" s="210"/>
    </row>
    <row r="1055" spans="1:18" s="42" customFormat="1" ht="47.25" hidden="1">
      <c r="A1055" s="198" t="s">
        <v>783</v>
      </c>
      <c r="B1055" s="128"/>
      <c r="C1055" s="128"/>
      <c r="D1055" s="151">
        <f t="shared" si="207"/>
        <v>0</v>
      </c>
      <c r="E1055" s="151"/>
      <c r="F1055" s="151"/>
      <c r="G1055" s="151"/>
      <c r="H1055" s="151"/>
      <c r="I1055" s="151"/>
      <c r="J1055" s="151"/>
      <c r="K1055" s="151"/>
      <c r="L1055" s="151"/>
      <c r="M1055" s="151"/>
      <c r="N1055" s="151"/>
      <c r="O1055" s="151"/>
      <c r="P1055" s="151"/>
      <c r="Q1055" s="151"/>
      <c r="R1055" s="210"/>
    </row>
    <row r="1056" spans="1:18" s="42" customFormat="1" ht="15.75" hidden="1">
      <c r="A1056" s="200"/>
      <c r="B1056" s="128"/>
      <c r="C1056" s="128"/>
      <c r="D1056" s="151">
        <f t="shared" si="207"/>
        <v>0</v>
      </c>
      <c r="E1056" s="151"/>
      <c r="F1056" s="151"/>
      <c r="G1056" s="151"/>
      <c r="H1056" s="151"/>
      <c r="I1056" s="151"/>
      <c r="J1056" s="151"/>
      <c r="K1056" s="151"/>
      <c r="L1056" s="151"/>
      <c r="M1056" s="151"/>
      <c r="N1056" s="151"/>
      <c r="O1056" s="151"/>
      <c r="P1056" s="151"/>
      <c r="Q1056" s="151"/>
      <c r="R1056" s="210"/>
    </row>
    <row r="1057" spans="1:18" s="42" customFormat="1" ht="15.75" hidden="1">
      <c r="A1057" s="200"/>
      <c r="B1057" s="128"/>
      <c r="C1057" s="128"/>
      <c r="D1057" s="151">
        <f t="shared" si="207"/>
        <v>0</v>
      </c>
      <c r="E1057" s="151"/>
      <c r="F1057" s="151"/>
      <c r="G1057" s="151"/>
      <c r="H1057" s="151"/>
      <c r="I1057" s="151"/>
      <c r="J1057" s="151"/>
      <c r="K1057" s="151"/>
      <c r="L1057" s="151"/>
      <c r="M1057" s="151"/>
      <c r="N1057" s="151"/>
      <c r="O1057" s="151"/>
      <c r="P1057" s="151"/>
      <c r="Q1057" s="151"/>
      <c r="R1057" s="210"/>
    </row>
    <row r="1058" spans="1:18" s="42" customFormat="1" ht="15.75" hidden="1">
      <c r="A1058" s="200"/>
      <c r="B1058" s="128"/>
      <c r="C1058" s="128"/>
      <c r="D1058" s="151">
        <f t="shared" si="207"/>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7"/>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7"/>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7"/>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7"/>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7"/>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7"/>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7"/>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7"/>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7"/>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7"/>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7"/>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7"/>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7"/>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7"/>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7"/>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7"/>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7"/>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7"/>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7"/>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7"/>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7"/>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7"/>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7"/>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7"/>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7"/>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7"/>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7"/>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7"/>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7"/>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7"/>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7"/>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7"/>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7"/>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7"/>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7"/>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7"/>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7"/>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7"/>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7"/>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7"/>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7"/>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7"/>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7"/>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7"/>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7"/>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7"/>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7"/>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7"/>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7"/>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7"/>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7"/>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7"/>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7"/>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7"/>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7"/>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7"/>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7"/>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7"/>
        <v>0</v>
      </c>
      <c r="E1116" s="151"/>
      <c r="F1116" s="151"/>
      <c r="G1116" s="151"/>
      <c r="H1116" s="151"/>
      <c r="I1116" s="151"/>
      <c r="J1116" s="151"/>
      <c r="K1116" s="151"/>
      <c r="L1116" s="151"/>
      <c r="M1116" s="151"/>
      <c r="N1116" s="151"/>
      <c r="O1116" s="151"/>
      <c r="P1116" s="151"/>
      <c r="Q1116" s="151"/>
      <c r="R1116" s="210"/>
    </row>
    <row r="1117" spans="1:18" s="42" customFormat="1" ht="15.75" hidden="1">
      <c r="A1117" s="89"/>
      <c r="B1117" s="128"/>
      <c r="C1117" s="128"/>
      <c r="D1117" s="151">
        <f t="shared" si="207"/>
        <v>0</v>
      </c>
      <c r="E1117" s="151"/>
      <c r="F1117" s="151"/>
      <c r="G1117" s="151"/>
      <c r="H1117" s="151"/>
      <c r="I1117" s="151"/>
      <c r="J1117" s="151"/>
      <c r="K1117" s="151"/>
      <c r="L1117" s="151"/>
      <c r="M1117" s="151"/>
      <c r="N1117" s="151"/>
      <c r="O1117" s="151"/>
      <c r="P1117" s="151"/>
      <c r="Q1117" s="151"/>
      <c r="R1117" s="210"/>
    </row>
    <row r="1118" spans="1:18" s="42" customFormat="1" ht="15.75" hidden="1">
      <c r="A1118" s="89"/>
      <c r="B1118" s="128"/>
      <c r="C1118" s="128"/>
      <c r="D1118" s="151">
        <f t="shared" si="207"/>
        <v>0</v>
      </c>
      <c r="E1118" s="151"/>
      <c r="F1118" s="151"/>
      <c r="G1118" s="151"/>
      <c r="H1118" s="151"/>
      <c r="I1118" s="151"/>
      <c r="J1118" s="151"/>
      <c r="K1118" s="151"/>
      <c r="L1118" s="151"/>
      <c r="M1118" s="151"/>
      <c r="N1118" s="151"/>
      <c r="O1118" s="151"/>
      <c r="P1118" s="151"/>
      <c r="Q1118" s="151"/>
      <c r="R1118" s="210"/>
    </row>
    <row r="1119" spans="1:18" s="42" customFormat="1" ht="15.75" hidden="1">
      <c r="A1119" s="89"/>
      <c r="B1119" s="128"/>
      <c r="C1119" s="128"/>
      <c r="D1119" s="151">
        <f t="shared" si="207"/>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7"/>
        <v>0</v>
      </c>
      <c r="E1120" s="151"/>
      <c r="F1120" s="151"/>
      <c r="G1120" s="151"/>
      <c r="H1120" s="151"/>
      <c r="I1120" s="151"/>
      <c r="J1120" s="151"/>
      <c r="K1120" s="151"/>
      <c r="L1120" s="151"/>
      <c r="M1120" s="151"/>
      <c r="N1120" s="151"/>
      <c r="O1120" s="151"/>
      <c r="P1120" s="151"/>
      <c r="Q1120" s="151"/>
      <c r="R1120" s="210"/>
    </row>
    <row r="1121" spans="1:18" s="1" customFormat="1" ht="99" customHeight="1" hidden="1">
      <c r="A1121" s="198" t="s">
        <v>427</v>
      </c>
      <c r="B1121" s="148"/>
      <c r="C1121" s="148"/>
      <c r="D1121" s="180">
        <f t="shared" si="207"/>
        <v>0</v>
      </c>
      <c r="E1121" s="147"/>
      <c r="F1121" s="147"/>
      <c r="G1121" s="147"/>
      <c r="H1121" s="147"/>
      <c r="I1121" s="147"/>
      <c r="J1121" s="147"/>
      <c r="K1121" s="147"/>
      <c r="L1121" s="147"/>
      <c r="M1121" s="318"/>
      <c r="N1121" s="147"/>
      <c r="O1121" s="147"/>
      <c r="P1121" s="147"/>
      <c r="Q1121" s="147"/>
      <c r="R1121" s="299"/>
    </row>
    <row r="1122" spans="1:18" s="1" customFormat="1" ht="94.5" hidden="1">
      <c r="A1122" s="198" t="s">
        <v>428</v>
      </c>
      <c r="B1122" s="148"/>
      <c r="C1122" s="148"/>
      <c r="D1122" s="180">
        <f t="shared" si="207"/>
        <v>0</v>
      </c>
      <c r="E1122" s="147"/>
      <c r="F1122" s="147"/>
      <c r="G1122" s="147"/>
      <c r="H1122" s="147"/>
      <c r="I1122" s="147"/>
      <c r="J1122" s="147"/>
      <c r="K1122" s="147"/>
      <c r="L1122" s="147"/>
      <c r="M1122" s="318"/>
      <c r="N1122" s="147"/>
      <c r="O1122" s="147"/>
      <c r="P1122" s="147"/>
      <c r="Q1122" s="147"/>
      <c r="R1122" s="299"/>
    </row>
    <row r="1123" spans="1:18" s="1" customFormat="1" ht="101.25" customHeight="1" hidden="1">
      <c r="A1123" s="198" t="s">
        <v>368</v>
      </c>
      <c r="B1123" s="148"/>
      <c r="C1123" s="148"/>
      <c r="D1123" s="180">
        <f t="shared" si="207"/>
        <v>0</v>
      </c>
      <c r="E1123" s="147"/>
      <c r="F1123" s="147"/>
      <c r="G1123" s="147"/>
      <c r="H1123" s="147"/>
      <c r="I1123" s="147"/>
      <c r="J1123" s="147"/>
      <c r="K1123" s="147"/>
      <c r="L1123" s="147"/>
      <c r="M1123" s="318"/>
      <c r="N1123" s="147"/>
      <c r="O1123" s="147"/>
      <c r="P1123" s="147"/>
      <c r="Q1123" s="147"/>
      <c r="R1123" s="299"/>
    </row>
    <row r="1124" spans="1:18" s="1" customFormat="1" ht="75.75" customHeight="1" hidden="1">
      <c r="A1124" s="126" t="s">
        <v>358</v>
      </c>
      <c r="B1124" s="148"/>
      <c r="C1124" s="148"/>
      <c r="D1124" s="180">
        <f t="shared" si="207"/>
        <v>0</v>
      </c>
      <c r="E1124" s="147"/>
      <c r="F1124" s="147"/>
      <c r="G1124" s="147"/>
      <c r="H1124" s="147"/>
      <c r="I1124" s="129"/>
      <c r="J1124" s="129"/>
      <c r="K1124" s="129"/>
      <c r="L1124" s="129"/>
      <c r="M1124" s="326"/>
      <c r="N1124" s="129"/>
      <c r="O1124" s="129"/>
      <c r="P1124" s="129"/>
      <c r="Q1124" s="129"/>
      <c r="R1124" s="299"/>
    </row>
    <row r="1125" spans="1:18" s="1" customFormat="1" ht="31.5" hidden="1">
      <c r="A1125" s="315" t="s">
        <v>363</v>
      </c>
      <c r="B1125" s="148"/>
      <c r="C1125" s="148"/>
      <c r="D1125" s="180">
        <f t="shared" si="207"/>
        <v>0</v>
      </c>
      <c r="E1125" s="147"/>
      <c r="F1125" s="147"/>
      <c r="G1125" s="147"/>
      <c r="H1125" s="147"/>
      <c r="I1125" s="129"/>
      <c r="J1125" s="129"/>
      <c r="K1125" s="129"/>
      <c r="L1125" s="129"/>
      <c r="M1125" s="326"/>
      <c r="N1125" s="129"/>
      <c r="O1125" s="129"/>
      <c r="P1125" s="129"/>
      <c r="Q1125" s="129"/>
      <c r="R1125" s="299"/>
    </row>
    <row r="1126" spans="1:18" s="1" customFormat="1" ht="78.75" hidden="1">
      <c r="A1126" s="315" t="s">
        <v>838</v>
      </c>
      <c r="B1126" s="148"/>
      <c r="C1126" s="148"/>
      <c r="D1126" s="180">
        <f t="shared" si="207"/>
        <v>0</v>
      </c>
      <c r="E1126" s="147"/>
      <c r="F1126" s="147"/>
      <c r="G1126" s="147"/>
      <c r="H1126" s="147"/>
      <c r="I1126" s="129"/>
      <c r="J1126" s="129"/>
      <c r="K1126" s="129"/>
      <c r="L1126" s="129"/>
      <c r="M1126" s="326"/>
      <c r="N1126" s="129"/>
      <c r="O1126" s="129"/>
      <c r="P1126" s="129"/>
      <c r="Q1126" s="129"/>
      <c r="R1126" s="299"/>
    </row>
    <row r="1127" spans="1:18" s="3" customFormat="1" ht="31.5" hidden="1">
      <c r="A1127" s="89" t="s">
        <v>165</v>
      </c>
      <c r="B1127" s="128"/>
      <c r="C1127" s="128">
        <v>3122</v>
      </c>
      <c r="D1127" s="121">
        <f t="shared" si="207"/>
        <v>0</v>
      </c>
      <c r="E1127" s="151">
        <f aca="true" t="shared" si="236" ref="E1127:Q1127">E1128+E1129</f>
        <v>0</v>
      </c>
      <c r="F1127" s="151">
        <f t="shared" si="236"/>
        <v>0</v>
      </c>
      <c r="G1127" s="151">
        <f t="shared" si="236"/>
        <v>0</v>
      </c>
      <c r="H1127" s="151">
        <f t="shared" si="236"/>
        <v>0</v>
      </c>
      <c r="I1127" s="151">
        <f t="shared" si="236"/>
        <v>0</v>
      </c>
      <c r="J1127" s="151">
        <f t="shared" si="236"/>
        <v>0</v>
      </c>
      <c r="K1127" s="151">
        <f t="shared" si="236"/>
        <v>0</v>
      </c>
      <c r="L1127" s="151">
        <f t="shared" si="236"/>
        <v>0</v>
      </c>
      <c r="M1127" s="151">
        <f t="shared" si="236"/>
        <v>0</v>
      </c>
      <c r="N1127" s="151">
        <f t="shared" si="236"/>
        <v>0</v>
      </c>
      <c r="O1127" s="151">
        <f t="shared" si="236"/>
        <v>0</v>
      </c>
      <c r="P1127" s="151">
        <f t="shared" si="236"/>
        <v>0</v>
      </c>
      <c r="Q1127" s="151">
        <f t="shared" si="236"/>
        <v>0</v>
      </c>
      <c r="R1127" s="271"/>
    </row>
    <row r="1128" spans="1:18" s="1" customFormat="1" ht="77.25" customHeight="1" hidden="1">
      <c r="A1128" s="192" t="s">
        <v>258</v>
      </c>
      <c r="B1128" s="148"/>
      <c r="C1128" s="148"/>
      <c r="D1128" s="121">
        <f t="shared" si="207"/>
        <v>0</v>
      </c>
      <c r="E1128" s="129"/>
      <c r="F1128" s="129"/>
      <c r="G1128" s="129"/>
      <c r="H1128" s="129"/>
      <c r="I1128" s="129"/>
      <c r="J1128" s="129"/>
      <c r="K1128" s="129"/>
      <c r="L1128" s="129"/>
      <c r="M1128" s="129"/>
      <c r="N1128" s="129"/>
      <c r="O1128" s="129"/>
      <c r="P1128" s="129"/>
      <c r="Q1128" s="129"/>
      <c r="R1128" s="299"/>
    </row>
    <row r="1129" spans="1:18" s="45" customFormat="1" ht="60.75" customHeight="1" hidden="1">
      <c r="A1129" s="192" t="s">
        <v>259</v>
      </c>
      <c r="B1129" s="193"/>
      <c r="C1129" s="193"/>
      <c r="D1129" s="121">
        <f t="shared" si="207"/>
        <v>0</v>
      </c>
      <c r="E1129" s="194"/>
      <c r="F1129" s="129"/>
      <c r="G1129" s="194"/>
      <c r="H1129" s="194"/>
      <c r="I1129" s="194"/>
      <c r="J1129" s="194"/>
      <c r="K1129" s="194"/>
      <c r="L1129" s="194"/>
      <c r="M1129" s="129"/>
      <c r="N1129" s="194"/>
      <c r="O1129" s="194"/>
      <c r="P1129" s="194"/>
      <c r="Q1129" s="194"/>
      <c r="R1129" s="304"/>
    </row>
    <row r="1130" spans="1:18" s="43" customFormat="1" ht="15.75" hidden="1">
      <c r="A1130" s="189"/>
      <c r="B1130" s="190"/>
      <c r="C1130" s="190"/>
      <c r="D1130" s="121">
        <f t="shared" si="207"/>
        <v>0</v>
      </c>
      <c r="E1130" s="191"/>
      <c r="F1130" s="191"/>
      <c r="G1130" s="191"/>
      <c r="H1130" s="191"/>
      <c r="I1130" s="191"/>
      <c r="J1130" s="191"/>
      <c r="K1130" s="191"/>
      <c r="L1130" s="191"/>
      <c r="M1130" s="191"/>
      <c r="N1130" s="191"/>
      <c r="O1130" s="191"/>
      <c r="P1130" s="191"/>
      <c r="Q1130" s="191"/>
      <c r="R1130" s="279"/>
    </row>
    <row r="1131" spans="1:18" s="3" customFormat="1" ht="31.5">
      <c r="A1131" s="239" t="s">
        <v>120</v>
      </c>
      <c r="B1131" s="248"/>
      <c r="C1131" s="248">
        <v>3132</v>
      </c>
      <c r="D1131" s="253">
        <f>+F1131+G1131+H1131+I1131+J1131+K1131+L1131+M1131+N1131+O1131+Q1131+P1131</f>
        <v>61017</v>
      </c>
      <c r="E1131" s="252">
        <f>SUM(E1133:E1166)</f>
        <v>0</v>
      </c>
      <c r="F1131" s="252">
        <f aca="true" t="shared" si="237" ref="F1131:Q1131">SUM(F1132:F1166)</f>
        <v>0</v>
      </c>
      <c r="G1131" s="252">
        <f t="shared" si="237"/>
        <v>0</v>
      </c>
      <c r="H1131" s="252">
        <f t="shared" si="237"/>
        <v>1585923</v>
      </c>
      <c r="I1131" s="252">
        <f t="shared" si="237"/>
        <v>0</v>
      </c>
      <c r="J1131" s="252">
        <f t="shared" si="237"/>
        <v>-1524906</v>
      </c>
      <c r="K1131" s="252">
        <f t="shared" si="237"/>
        <v>0</v>
      </c>
      <c r="L1131" s="252">
        <f t="shared" si="237"/>
        <v>0</v>
      </c>
      <c r="M1131" s="252">
        <f t="shared" si="237"/>
        <v>0</v>
      </c>
      <c r="N1131" s="252">
        <f t="shared" si="237"/>
        <v>0</v>
      </c>
      <c r="O1131" s="252">
        <f t="shared" si="237"/>
        <v>0</v>
      </c>
      <c r="P1131" s="252">
        <f t="shared" si="237"/>
        <v>0</v>
      </c>
      <c r="Q1131" s="252">
        <f t="shared" si="237"/>
        <v>0</v>
      </c>
      <c r="R1131" s="271"/>
    </row>
    <row r="1132" spans="1:18" s="3" customFormat="1" ht="104.25" customHeight="1" hidden="1">
      <c r="A1132" s="200" t="s">
        <v>560</v>
      </c>
      <c r="B1132" s="128"/>
      <c r="C1132" s="128"/>
      <c r="D1132" s="180">
        <f>+F1132+G1132+H1132+I1132+J1132+K1132+L1132+M1132+N1132+O1132+Q1132+P1132</f>
        <v>0</v>
      </c>
      <c r="E1132" s="151"/>
      <c r="F1132" s="151"/>
      <c r="G1132" s="151"/>
      <c r="H1132" s="149"/>
      <c r="I1132" s="151"/>
      <c r="J1132" s="151"/>
      <c r="K1132" s="151"/>
      <c r="L1132" s="151"/>
      <c r="M1132" s="151"/>
      <c r="N1132" s="151"/>
      <c r="O1132" s="151"/>
      <c r="P1132" s="151"/>
      <c r="Q1132" s="151"/>
      <c r="R1132" s="271"/>
    </row>
    <row r="1133" spans="1:18" s="41" customFormat="1" ht="139.5" customHeight="1">
      <c r="A1133" s="200" t="s">
        <v>561</v>
      </c>
      <c r="B1133" s="195"/>
      <c r="C1133" s="195"/>
      <c r="D1133" s="180">
        <f>+F1133+G1133+H1133+I1133+J1133+K1133+L1133+M1133+N1133+O1133+Q1133+P1133</f>
        <v>0</v>
      </c>
      <c r="E1133" s="129"/>
      <c r="F1133" s="129"/>
      <c r="G1133" s="129"/>
      <c r="H1133" s="129">
        <v>560095</v>
      </c>
      <c r="I1133" s="129"/>
      <c r="J1133" s="129">
        <v>-560095</v>
      </c>
      <c r="K1133" s="129"/>
      <c r="L1133" s="129"/>
      <c r="M1133" s="318"/>
      <c r="N1133" s="129"/>
      <c r="O1133" s="151"/>
      <c r="P1133" s="129"/>
      <c r="Q1133" s="147"/>
      <c r="R1133" s="298"/>
    </row>
    <row r="1134" spans="1:18" s="1" customFormat="1" ht="110.25" customHeight="1" hidden="1">
      <c r="A1134" s="200" t="s">
        <v>562</v>
      </c>
      <c r="B1134" s="148"/>
      <c r="C1134" s="148"/>
      <c r="D1134" s="180">
        <f t="shared" si="207"/>
        <v>0</v>
      </c>
      <c r="E1134" s="147"/>
      <c r="F1134" s="147"/>
      <c r="G1134" s="147"/>
      <c r="H1134" s="147"/>
      <c r="I1134" s="147"/>
      <c r="J1134" s="147"/>
      <c r="K1134" s="147"/>
      <c r="L1134" s="147"/>
      <c r="M1134" s="318"/>
      <c r="N1134" s="147"/>
      <c r="O1134" s="151"/>
      <c r="P1134" s="147"/>
      <c r="Q1134" s="147"/>
      <c r="R1134" s="299"/>
    </row>
    <row r="1135" spans="1:18" s="1" customFormat="1" ht="127.5" customHeight="1" hidden="1">
      <c r="A1135" s="200" t="s">
        <v>563</v>
      </c>
      <c r="B1135" s="148"/>
      <c r="C1135" s="148"/>
      <c r="D1135" s="180">
        <f t="shared" si="207"/>
        <v>0</v>
      </c>
      <c r="E1135" s="147"/>
      <c r="F1135" s="147"/>
      <c r="G1135" s="147"/>
      <c r="H1135" s="147"/>
      <c r="I1135" s="147"/>
      <c r="J1135" s="147"/>
      <c r="K1135" s="147"/>
      <c r="L1135" s="147"/>
      <c r="M1135" s="318"/>
      <c r="N1135" s="147"/>
      <c r="O1135" s="151"/>
      <c r="P1135" s="147"/>
      <c r="Q1135" s="147"/>
      <c r="R1135" s="299"/>
    </row>
    <row r="1136" spans="1:18" s="1" customFormat="1" ht="119.25" customHeight="1" hidden="1">
      <c r="A1136" s="200" t="s">
        <v>564</v>
      </c>
      <c r="B1136" s="148"/>
      <c r="C1136" s="148"/>
      <c r="D1136" s="180">
        <f t="shared" si="207"/>
        <v>0</v>
      </c>
      <c r="E1136" s="147"/>
      <c r="F1136" s="147"/>
      <c r="G1136" s="113"/>
      <c r="H1136" s="113"/>
      <c r="I1136" s="147"/>
      <c r="J1136" s="113"/>
      <c r="K1136" s="147"/>
      <c r="L1136" s="147"/>
      <c r="M1136" s="318"/>
      <c r="N1136" s="147"/>
      <c r="O1136" s="147"/>
      <c r="P1136" s="147"/>
      <c r="Q1136" s="147"/>
      <c r="R1136" s="299"/>
    </row>
    <row r="1137" spans="1:18" s="1" customFormat="1" ht="134.25" customHeight="1" hidden="1">
      <c r="A1137" s="200" t="s">
        <v>565</v>
      </c>
      <c r="B1137" s="148"/>
      <c r="C1137" s="148"/>
      <c r="D1137" s="180">
        <f t="shared" si="207"/>
        <v>0</v>
      </c>
      <c r="E1137" s="147"/>
      <c r="F1137" s="147"/>
      <c r="G1137" s="113"/>
      <c r="H1137" s="147"/>
      <c r="I1137" s="147"/>
      <c r="J1137" s="113"/>
      <c r="K1137" s="147"/>
      <c r="L1137" s="147"/>
      <c r="M1137" s="318"/>
      <c r="N1137" s="147"/>
      <c r="O1137" s="147"/>
      <c r="P1137" s="147"/>
      <c r="Q1137" s="147"/>
      <c r="R1137" s="299"/>
    </row>
    <row r="1138" spans="1:18" s="1" customFormat="1" ht="121.5" customHeight="1" hidden="1">
      <c r="A1138" s="200" t="s">
        <v>566</v>
      </c>
      <c r="B1138" s="148"/>
      <c r="C1138" s="148"/>
      <c r="D1138" s="180">
        <f t="shared" si="207"/>
        <v>0</v>
      </c>
      <c r="E1138" s="147"/>
      <c r="F1138" s="147"/>
      <c r="G1138" s="113"/>
      <c r="H1138" s="147"/>
      <c r="I1138" s="147"/>
      <c r="J1138" s="113"/>
      <c r="K1138" s="147"/>
      <c r="L1138" s="147"/>
      <c r="M1138" s="318"/>
      <c r="N1138" s="147"/>
      <c r="O1138" s="147"/>
      <c r="P1138" s="147"/>
      <c r="Q1138" s="147"/>
      <c r="R1138" s="299"/>
    </row>
    <row r="1139" spans="1:18" s="1" customFormat="1" ht="122.25" customHeight="1" hidden="1">
      <c r="A1139" s="200" t="s">
        <v>567</v>
      </c>
      <c r="B1139" s="148"/>
      <c r="C1139" s="148"/>
      <c r="D1139" s="180">
        <f t="shared" si="207"/>
        <v>0</v>
      </c>
      <c r="E1139" s="147"/>
      <c r="F1139" s="147"/>
      <c r="G1139" s="113"/>
      <c r="H1139" s="147"/>
      <c r="I1139" s="147"/>
      <c r="J1139" s="113"/>
      <c r="K1139" s="147"/>
      <c r="L1139" s="147"/>
      <c r="M1139" s="318"/>
      <c r="N1139" s="147"/>
      <c r="O1139" s="147"/>
      <c r="P1139" s="147"/>
      <c r="Q1139" s="147"/>
      <c r="R1139" s="299"/>
    </row>
    <row r="1140" spans="1:18" s="1" customFormat="1" ht="120.75" customHeight="1">
      <c r="A1140" s="200" t="s">
        <v>568</v>
      </c>
      <c r="B1140" s="148"/>
      <c r="C1140" s="148"/>
      <c r="D1140" s="180">
        <f t="shared" si="207"/>
        <v>0</v>
      </c>
      <c r="E1140" s="147"/>
      <c r="F1140" s="147"/>
      <c r="G1140" s="113"/>
      <c r="H1140" s="113">
        <v>95000</v>
      </c>
      <c r="I1140" s="147"/>
      <c r="J1140" s="113">
        <v>-95000</v>
      </c>
      <c r="K1140" s="147"/>
      <c r="L1140" s="147"/>
      <c r="M1140" s="318"/>
      <c r="N1140" s="147"/>
      <c r="O1140" s="147"/>
      <c r="P1140" s="147"/>
      <c r="Q1140" s="147"/>
      <c r="R1140" s="299"/>
    </row>
    <row r="1141" spans="1:18" s="1" customFormat="1" ht="108.75" customHeight="1" hidden="1">
      <c r="A1141" s="200" t="s">
        <v>569</v>
      </c>
      <c r="B1141" s="148"/>
      <c r="C1141" s="148"/>
      <c r="D1141" s="180">
        <f t="shared" si="207"/>
        <v>0</v>
      </c>
      <c r="E1141" s="147"/>
      <c r="F1141" s="147"/>
      <c r="G1141" s="113"/>
      <c r="H1141" s="147"/>
      <c r="I1141" s="147"/>
      <c r="J1141" s="113"/>
      <c r="K1141" s="147"/>
      <c r="L1141" s="147"/>
      <c r="M1141" s="318"/>
      <c r="N1141" s="147"/>
      <c r="O1141" s="147"/>
      <c r="P1141" s="147"/>
      <c r="Q1141" s="147"/>
      <c r="R1141" s="299"/>
    </row>
    <row r="1142" spans="1:18" s="1" customFormat="1" ht="126" hidden="1">
      <c r="A1142" s="200" t="s">
        <v>570</v>
      </c>
      <c r="B1142" s="148"/>
      <c r="C1142" s="148"/>
      <c r="D1142" s="180">
        <f t="shared" si="207"/>
        <v>0</v>
      </c>
      <c r="E1142" s="147"/>
      <c r="F1142" s="147"/>
      <c r="G1142" s="113"/>
      <c r="H1142" s="147"/>
      <c r="I1142" s="147"/>
      <c r="J1142" s="113"/>
      <c r="K1142" s="147"/>
      <c r="L1142" s="147"/>
      <c r="M1142" s="318"/>
      <c r="N1142" s="147"/>
      <c r="O1142" s="147"/>
      <c r="P1142" s="147"/>
      <c r="Q1142" s="147"/>
      <c r="R1142" s="299"/>
    </row>
    <row r="1143" spans="1:18" s="1" customFormat="1" ht="126" hidden="1">
      <c r="A1143" s="200" t="s">
        <v>571</v>
      </c>
      <c r="B1143" s="148"/>
      <c r="C1143" s="148"/>
      <c r="D1143" s="180">
        <f t="shared" si="207"/>
        <v>0</v>
      </c>
      <c r="E1143" s="147"/>
      <c r="F1143" s="147"/>
      <c r="G1143" s="113"/>
      <c r="H1143" s="147"/>
      <c r="I1143" s="147"/>
      <c r="J1143" s="113"/>
      <c r="K1143" s="147"/>
      <c r="L1143" s="147"/>
      <c r="M1143" s="318"/>
      <c r="N1143" s="147"/>
      <c r="O1143" s="147"/>
      <c r="P1143" s="147"/>
      <c r="Q1143" s="147"/>
      <c r="R1143" s="299"/>
    </row>
    <row r="1144" spans="1:18" s="1" customFormat="1" ht="150.75" customHeight="1">
      <c r="A1144" s="200" t="s">
        <v>572</v>
      </c>
      <c r="B1144" s="148"/>
      <c r="C1144" s="148"/>
      <c r="D1144" s="180">
        <f t="shared" si="207"/>
        <v>0</v>
      </c>
      <c r="E1144" s="147"/>
      <c r="F1144" s="147"/>
      <c r="G1144" s="113"/>
      <c r="H1144" s="147">
        <v>485000</v>
      </c>
      <c r="I1144" s="147"/>
      <c r="J1144" s="113">
        <v>-485000</v>
      </c>
      <c r="K1144" s="147"/>
      <c r="L1144" s="147"/>
      <c r="M1144" s="318"/>
      <c r="N1144" s="147"/>
      <c r="O1144" s="147"/>
      <c r="P1144" s="147"/>
      <c r="Q1144" s="147"/>
      <c r="R1144" s="299"/>
    </row>
    <row r="1145" spans="1:18" s="1" customFormat="1" ht="103.5" customHeight="1" hidden="1">
      <c r="A1145" s="200" t="s">
        <v>573</v>
      </c>
      <c r="B1145" s="148"/>
      <c r="C1145" s="148"/>
      <c r="D1145" s="180">
        <f t="shared" si="207"/>
        <v>0</v>
      </c>
      <c r="E1145" s="147"/>
      <c r="F1145" s="147"/>
      <c r="G1145" s="113"/>
      <c r="H1145" s="147"/>
      <c r="I1145" s="147"/>
      <c r="J1145" s="113"/>
      <c r="K1145" s="147"/>
      <c r="L1145" s="147"/>
      <c r="M1145" s="318"/>
      <c r="N1145" s="147"/>
      <c r="O1145" s="147"/>
      <c r="P1145" s="147"/>
      <c r="Q1145" s="147"/>
      <c r="R1145" s="299"/>
    </row>
    <row r="1146" spans="1:18" s="1" customFormat="1" ht="122.25" customHeight="1" hidden="1">
      <c r="A1146" s="200" t="s">
        <v>574</v>
      </c>
      <c r="B1146" s="148"/>
      <c r="C1146" s="148"/>
      <c r="D1146" s="180">
        <f t="shared" si="207"/>
        <v>0</v>
      </c>
      <c r="E1146" s="147"/>
      <c r="F1146" s="147"/>
      <c r="G1146" s="113"/>
      <c r="H1146" s="147"/>
      <c r="I1146" s="147"/>
      <c r="J1146" s="113"/>
      <c r="K1146" s="147"/>
      <c r="L1146" s="147"/>
      <c r="M1146" s="318"/>
      <c r="N1146" s="147"/>
      <c r="O1146" s="147"/>
      <c r="P1146" s="147"/>
      <c r="Q1146" s="147"/>
      <c r="R1146" s="299"/>
    </row>
    <row r="1147" spans="1:18" s="1" customFormat="1" ht="135" customHeight="1" hidden="1">
      <c r="A1147" s="200" t="s">
        <v>575</v>
      </c>
      <c r="B1147" s="148"/>
      <c r="C1147" s="148"/>
      <c r="D1147" s="180">
        <f t="shared" si="207"/>
        <v>0</v>
      </c>
      <c r="E1147" s="147"/>
      <c r="F1147" s="147"/>
      <c r="G1147" s="113"/>
      <c r="H1147" s="147"/>
      <c r="I1147" s="147"/>
      <c r="J1147" s="113"/>
      <c r="K1147" s="147"/>
      <c r="L1147" s="147"/>
      <c r="M1147" s="318"/>
      <c r="N1147" s="147"/>
      <c r="O1147" s="147"/>
      <c r="P1147" s="147"/>
      <c r="Q1147" s="147"/>
      <c r="R1147" s="299"/>
    </row>
    <row r="1148" spans="1:18" s="1" customFormat="1" ht="153.75" customHeight="1" hidden="1">
      <c r="A1148" s="200" t="s">
        <v>576</v>
      </c>
      <c r="B1148" s="148"/>
      <c r="C1148" s="148"/>
      <c r="D1148" s="180">
        <f t="shared" si="207"/>
        <v>0</v>
      </c>
      <c r="E1148" s="147"/>
      <c r="F1148" s="147"/>
      <c r="G1148" s="113"/>
      <c r="H1148" s="147"/>
      <c r="I1148" s="147"/>
      <c r="J1148" s="113"/>
      <c r="K1148" s="147"/>
      <c r="L1148" s="147"/>
      <c r="M1148" s="318"/>
      <c r="N1148" s="147"/>
      <c r="O1148" s="147"/>
      <c r="P1148" s="147"/>
      <c r="Q1148" s="147"/>
      <c r="R1148" s="299"/>
    </row>
    <row r="1149" spans="1:18" s="1" customFormat="1" ht="139.5" customHeight="1" hidden="1">
      <c r="A1149" s="200" t="s">
        <v>577</v>
      </c>
      <c r="B1149" s="148"/>
      <c r="C1149" s="148"/>
      <c r="D1149" s="180">
        <f t="shared" si="207"/>
        <v>0</v>
      </c>
      <c r="E1149" s="147"/>
      <c r="F1149" s="147"/>
      <c r="G1149" s="113"/>
      <c r="H1149" s="147"/>
      <c r="I1149" s="147"/>
      <c r="J1149" s="113"/>
      <c r="K1149" s="147"/>
      <c r="L1149" s="147"/>
      <c r="M1149" s="318"/>
      <c r="N1149" s="147"/>
      <c r="O1149" s="147"/>
      <c r="P1149" s="147"/>
      <c r="Q1149" s="147"/>
      <c r="R1149" s="299"/>
    </row>
    <row r="1150" spans="1:18" s="1" customFormat="1" ht="126" hidden="1">
      <c r="A1150" s="200" t="s">
        <v>578</v>
      </c>
      <c r="B1150" s="148"/>
      <c r="C1150" s="148"/>
      <c r="D1150" s="180">
        <f t="shared" si="207"/>
        <v>0</v>
      </c>
      <c r="E1150" s="147"/>
      <c r="F1150" s="147"/>
      <c r="G1150" s="113"/>
      <c r="H1150" s="147"/>
      <c r="I1150" s="147"/>
      <c r="J1150" s="113"/>
      <c r="K1150" s="147"/>
      <c r="L1150" s="147"/>
      <c r="M1150" s="318"/>
      <c r="N1150" s="147"/>
      <c r="O1150" s="147"/>
      <c r="P1150" s="147"/>
      <c r="Q1150" s="147"/>
      <c r="R1150" s="299"/>
    </row>
    <row r="1151" spans="1:18" s="1" customFormat="1" ht="110.25" hidden="1">
      <c r="A1151" s="200" t="s">
        <v>579</v>
      </c>
      <c r="B1151" s="148"/>
      <c r="C1151" s="148"/>
      <c r="D1151" s="180">
        <f t="shared" si="207"/>
        <v>0</v>
      </c>
      <c r="E1151" s="147"/>
      <c r="F1151" s="147"/>
      <c r="G1151" s="113"/>
      <c r="H1151" s="147"/>
      <c r="I1151" s="147"/>
      <c r="J1151" s="113"/>
      <c r="K1151" s="147"/>
      <c r="L1151" s="147"/>
      <c r="M1151" s="318"/>
      <c r="N1151" s="147"/>
      <c r="O1151" s="147"/>
      <c r="P1151" s="147"/>
      <c r="Q1151" s="147"/>
      <c r="R1151" s="299"/>
    </row>
    <row r="1152" spans="1:18" s="1" customFormat="1" ht="110.25" hidden="1">
      <c r="A1152" s="200" t="s">
        <v>580</v>
      </c>
      <c r="B1152" s="148"/>
      <c r="C1152" s="148"/>
      <c r="D1152" s="180">
        <f t="shared" si="207"/>
        <v>0</v>
      </c>
      <c r="E1152" s="147"/>
      <c r="F1152" s="147"/>
      <c r="G1152" s="113"/>
      <c r="H1152" s="147"/>
      <c r="I1152" s="147"/>
      <c r="J1152" s="113"/>
      <c r="K1152" s="147"/>
      <c r="L1152" s="147"/>
      <c r="M1152" s="318"/>
      <c r="N1152" s="147"/>
      <c r="O1152" s="147"/>
      <c r="P1152" s="147"/>
      <c r="Q1152" s="147"/>
      <c r="R1152" s="299"/>
    </row>
    <row r="1153" spans="1:18" s="1" customFormat="1" ht="94.5" hidden="1">
      <c r="A1153" s="200" t="s">
        <v>581</v>
      </c>
      <c r="B1153" s="148"/>
      <c r="C1153" s="148"/>
      <c r="D1153" s="180">
        <f t="shared" si="207"/>
        <v>0</v>
      </c>
      <c r="E1153" s="147"/>
      <c r="F1153" s="147"/>
      <c r="G1153" s="113"/>
      <c r="H1153" s="147"/>
      <c r="I1153" s="147"/>
      <c r="J1153" s="113"/>
      <c r="K1153" s="147"/>
      <c r="L1153" s="147"/>
      <c r="M1153" s="318"/>
      <c r="N1153" s="147"/>
      <c r="O1153" s="147"/>
      <c r="P1153" s="147"/>
      <c r="Q1153" s="147"/>
      <c r="R1153" s="299"/>
    </row>
    <row r="1154" spans="1:18" s="1" customFormat="1" ht="157.5" hidden="1">
      <c r="A1154" s="198" t="s">
        <v>586</v>
      </c>
      <c r="B1154" s="148"/>
      <c r="C1154" s="148"/>
      <c r="D1154" s="180">
        <f t="shared" si="207"/>
        <v>0</v>
      </c>
      <c r="E1154" s="147"/>
      <c r="F1154" s="147"/>
      <c r="G1154" s="113"/>
      <c r="H1154" s="147"/>
      <c r="I1154" s="147"/>
      <c r="J1154" s="113"/>
      <c r="K1154" s="147"/>
      <c r="L1154" s="147"/>
      <c r="M1154" s="318"/>
      <c r="N1154" s="147"/>
      <c r="O1154" s="147"/>
      <c r="P1154" s="147"/>
      <c r="Q1154" s="147"/>
      <c r="R1154" s="299"/>
    </row>
    <row r="1155" spans="1:18" s="1" customFormat="1" ht="126" hidden="1">
      <c r="A1155" s="198" t="s">
        <v>784</v>
      </c>
      <c r="B1155" s="148"/>
      <c r="C1155" s="148"/>
      <c r="D1155" s="180">
        <f t="shared" si="207"/>
        <v>0</v>
      </c>
      <c r="E1155" s="147"/>
      <c r="F1155" s="147"/>
      <c r="G1155" s="113"/>
      <c r="H1155" s="147"/>
      <c r="I1155" s="147"/>
      <c r="J1155" s="113"/>
      <c r="K1155" s="147"/>
      <c r="L1155" s="147"/>
      <c r="M1155" s="318"/>
      <c r="N1155" s="147"/>
      <c r="O1155" s="147"/>
      <c r="P1155" s="147"/>
      <c r="Q1155" s="147"/>
      <c r="R1155" s="299"/>
    </row>
    <row r="1156" spans="1:18" s="1" customFormat="1" ht="110.25" hidden="1">
      <c r="A1156" s="198" t="s">
        <v>785</v>
      </c>
      <c r="B1156" s="148"/>
      <c r="C1156" s="148"/>
      <c r="D1156" s="180">
        <f t="shared" si="207"/>
        <v>0</v>
      </c>
      <c r="E1156" s="147"/>
      <c r="F1156" s="147"/>
      <c r="G1156" s="113"/>
      <c r="H1156" s="147"/>
      <c r="I1156" s="147"/>
      <c r="J1156" s="113"/>
      <c r="K1156" s="147"/>
      <c r="L1156" s="147"/>
      <c r="M1156" s="318"/>
      <c r="N1156" s="147"/>
      <c r="O1156" s="147"/>
      <c r="P1156" s="147"/>
      <c r="Q1156" s="147"/>
      <c r="R1156" s="299"/>
    </row>
    <row r="1157" spans="1:18" s="1" customFormat="1" ht="110.25" hidden="1">
      <c r="A1157" s="198" t="s">
        <v>786</v>
      </c>
      <c r="B1157" s="148"/>
      <c r="C1157" s="148"/>
      <c r="D1157" s="180">
        <f t="shared" si="207"/>
        <v>0</v>
      </c>
      <c r="E1157" s="147"/>
      <c r="F1157" s="147"/>
      <c r="G1157" s="113"/>
      <c r="H1157" s="147"/>
      <c r="I1157" s="147"/>
      <c r="J1157" s="113"/>
      <c r="K1157" s="147"/>
      <c r="L1157" s="147"/>
      <c r="M1157" s="318"/>
      <c r="N1157" s="147"/>
      <c r="O1157" s="147"/>
      <c r="P1157" s="147"/>
      <c r="Q1157" s="147"/>
      <c r="R1157" s="299"/>
    </row>
    <row r="1158" spans="1:18" s="1" customFormat="1" ht="94.5" hidden="1">
      <c r="A1158" s="198" t="s">
        <v>787</v>
      </c>
      <c r="B1158" s="148"/>
      <c r="C1158" s="148"/>
      <c r="D1158" s="180">
        <f t="shared" si="207"/>
        <v>0</v>
      </c>
      <c r="E1158" s="147"/>
      <c r="F1158" s="147"/>
      <c r="G1158" s="113"/>
      <c r="H1158" s="147"/>
      <c r="I1158" s="147"/>
      <c r="J1158" s="113"/>
      <c r="K1158" s="147"/>
      <c r="L1158" s="147"/>
      <c r="M1158" s="318"/>
      <c r="N1158" s="147"/>
      <c r="O1158" s="147"/>
      <c r="P1158" s="147"/>
      <c r="Q1158" s="147"/>
      <c r="R1158" s="299"/>
    </row>
    <row r="1159" spans="1:18" s="1" customFormat="1" ht="110.25" hidden="1">
      <c r="A1159" s="198" t="s">
        <v>788</v>
      </c>
      <c r="B1159" s="148"/>
      <c r="C1159" s="148"/>
      <c r="D1159" s="180">
        <f t="shared" si="207"/>
        <v>0</v>
      </c>
      <c r="E1159" s="147"/>
      <c r="F1159" s="147"/>
      <c r="G1159" s="113"/>
      <c r="H1159" s="147"/>
      <c r="I1159" s="147"/>
      <c r="J1159" s="113"/>
      <c r="K1159" s="147"/>
      <c r="L1159" s="147"/>
      <c r="M1159" s="318"/>
      <c r="N1159" s="147"/>
      <c r="O1159" s="147"/>
      <c r="P1159" s="147"/>
      <c r="Q1159" s="147"/>
      <c r="R1159" s="299"/>
    </row>
    <row r="1160" spans="1:18" s="1" customFormat="1" ht="136.5" customHeight="1" hidden="1">
      <c r="A1160" s="234" t="s">
        <v>662</v>
      </c>
      <c r="B1160" s="148"/>
      <c r="C1160" s="148"/>
      <c r="D1160" s="180">
        <f t="shared" si="207"/>
        <v>0</v>
      </c>
      <c r="E1160" s="147"/>
      <c r="F1160" s="147"/>
      <c r="G1160" s="113"/>
      <c r="H1160" s="147"/>
      <c r="I1160" s="147"/>
      <c r="J1160" s="113"/>
      <c r="K1160" s="147"/>
      <c r="L1160" s="147"/>
      <c r="M1160" s="318"/>
      <c r="N1160" s="147"/>
      <c r="O1160" s="147"/>
      <c r="P1160" s="147"/>
      <c r="Q1160" s="147"/>
      <c r="R1160" s="299"/>
    </row>
    <row r="1161" spans="1:18" s="1" customFormat="1" ht="126">
      <c r="A1161" s="234" t="s">
        <v>661</v>
      </c>
      <c r="B1161" s="148"/>
      <c r="C1161" s="148"/>
      <c r="D1161" s="180">
        <f t="shared" si="207"/>
        <v>0</v>
      </c>
      <c r="E1161" s="147"/>
      <c r="F1161" s="147"/>
      <c r="G1161" s="113"/>
      <c r="H1161" s="147">
        <v>384811</v>
      </c>
      <c r="I1161" s="147"/>
      <c r="J1161" s="113">
        <v>-384811</v>
      </c>
      <c r="K1161" s="147"/>
      <c r="L1161" s="147"/>
      <c r="M1161" s="318"/>
      <c r="N1161" s="147"/>
      <c r="O1161" s="147"/>
      <c r="P1161" s="147"/>
      <c r="Q1161" s="147"/>
      <c r="R1161" s="299"/>
    </row>
    <row r="1162" spans="1:18" s="1" customFormat="1" ht="94.5">
      <c r="A1162" s="234" t="s">
        <v>861</v>
      </c>
      <c r="B1162" s="148"/>
      <c r="C1162" s="148"/>
      <c r="D1162" s="180">
        <f t="shared" si="207"/>
        <v>61017</v>
      </c>
      <c r="E1162" s="147"/>
      <c r="F1162" s="147"/>
      <c r="G1162" s="113"/>
      <c r="H1162" s="147">
        <v>61017</v>
      </c>
      <c r="I1162" s="147"/>
      <c r="J1162" s="147"/>
      <c r="K1162" s="147"/>
      <c r="L1162" s="147"/>
      <c r="M1162" s="147"/>
      <c r="N1162" s="147"/>
      <c r="O1162" s="147"/>
      <c r="P1162" s="147"/>
      <c r="Q1162" s="147"/>
      <c r="R1162" s="299"/>
    </row>
    <row r="1163" spans="1:18" s="1" customFormat="1" ht="15.75" hidden="1">
      <c r="A1163" s="158"/>
      <c r="B1163" s="148"/>
      <c r="C1163" s="148"/>
      <c r="D1163" s="180">
        <f t="shared" si="207"/>
        <v>0</v>
      </c>
      <c r="E1163" s="147"/>
      <c r="F1163" s="147"/>
      <c r="G1163" s="113"/>
      <c r="H1163" s="147"/>
      <c r="I1163" s="147"/>
      <c r="J1163" s="147"/>
      <c r="K1163" s="147"/>
      <c r="L1163" s="147"/>
      <c r="M1163" s="147"/>
      <c r="N1163" s="147"/>
      <c r="O1163" s="147"/>
      <c r="P1163" s="147"/>
      <c r="Q1163" s="147"/>
      <c r="R1163" s="299"/>
    </row>
    <row r="1164" spans="1:18" s="1" customFormat="1" ht="15.75" hidden="1">
      <c r="A1164" s="158"/>
      <c r="B1164" s="148"/>
      <c r="C1164" s="148"/>
      <c r="D1164" s="180">
        <f t="shared" si="207"/>
        <v>0</v>
      </c>
      <c r="E1164" s="147"/>
      <c r="F1164" s="147"/>
      <c r="G1164" s="113"/>
      <c r="H1164" s="147"/>
      <c r="I1164" s="147"/>
      <c r="J1164" s="147"/>
      <c r="K1164" s="147"/>
      <c r="L1164" s="147"/>
      <c r="M1164" s="147"/>
      <c r="N1164" s="147"/>
      <c r="O1164" s="147"/>
      <c r="P1164" s="147"/>
      <c r="Q1164" s="147"/>
      <c r="R1164" s="299"/>
    </row>
    <row r="1165" spans="1:18" s="1" customFormat="1" ht="15.75" hidden="1">
      <c r="A1165" s="158"/>
      <c r="B1165" s="148"/>
      <c r="C1165" s="148"/>
      <c r="D1165" s="180">
        <f t="shared" si="207"/>
        <v>0</v>
      </c>
      <c r="E1165" s="147"/>
      <c r="F1165" s="147"/>
      <c r="G1165" s="113"/>
      <c r="H1165" s="147"/>
      <c r="I1165" s="147"/>
      <c r="J1165" s="147"/>
      <c r="K1165" s="147"/>
      <c r="L1165" s="147"/>
      <c r="M1165" s="147"/>
      <c r="N1165" s="147"/>
      <c r="O1165" s="147"/>
      <c r="P1165" s="147"/>
      <c r="Q1165" s="147"/>
      <c r="R1165" s="299"/>
    </row>
    <row r="1166" spans="1:18" s="1" customFormat="1" ht="15.75" hidden="1">
      <c r="A1166" s="158"/>
      <c r="B1166" s="148"/>
      <c r="C1166" s="148"/>
      <c r="D1166" s="180">
        <f t="shared" si="207"/>
        <v>0</v>
      </c>
      <c r="E1166" s="147"/>
      <c r="F1166" s="147"/>
      <c r="G1166" s="113"/>
      <c r="H1166" s="147"/>
      <c r="I1166" s="147"/>
      <c r="J1166" s="147"/>
      <c r="K1166" s="147"/>
      <c r="L1166" s="147"/>
      <c r="M1166" s="147"/>
      <c r="N1166" s="147"/>
      <c r="O1166" s="147"/>
      <c r="P1166" s="147"/>
      <c r="Q1166" s="147"/>
      <c r="R1166" s="299"/>
    </row>
    <row r="1167" spans="1:18" s="42" customFormat="1" ht="23.25" customHeight="1">
      <c r="A1167" s="235" t="s">
        <v>445</v>
      </c>
      <c r="B1167" s="238">
        <v>1010</v>
      </c>
      <c r="C1167" s="238"/>
      <c r="D1167" s="242">
        <f t="shared" si="207"/>
        <v>20060</v>
      </c>
      <c r="E1167" s="242">
        <f aca="true" t="shared" si="238" ref="E1167:Q1167">+E1169+E1187</f>
        <v>0</v>
      </c>
      <c r="F1167" s="242">
        <f>+F1169+F1187</f>
        <v>0</v>
      </c>
      <c r="G1167" s="242">
        <f t="shared" si="238"/>
        <v>0</v>
      </c>
      <c r="H1167" s="242">
        <f t="shared" si="238"/>
        <v>20060</v>
      </c>
      <c r="I1167" s="242">
        <f t="shared" si="238"/>
        <v>0</v>
      </c>
      <c r="J1167" s="242">
        <f t="shared" si="238"/>
        <v>0</v>
      </c>
      <c r="K1167" s="242">
        <f t="shared" si="238"/>
        <v>0</v>
      </c>
      <c r="L1167" s="242">
        <f t="shared" si="238"/>
        <v>0</v>
      </c>
      <c r="M1167" s="242">
        <f t="shared" si="238"/>
        <v>0</v>
      </c>
      <c r="N1167" s="242">
        <f t="shared" si="238"/>
        <v>0</v>
      </c>
      <c r="O1167" s="242">
        <f t="shared" si="238"/>
        <v>0</v>
      </c>
      <c r="P1167" s="242">
        <f t="shared" si="238"/>
        <v>0</v>
      </c>
      <c r="Q1167" s="242">
        <f t="shared" si="238"/>
        <v>0</v>
      </c>
      <c r="R1167" s="210"/>
    </row>
    <row r="1168" spans="1:18" s="42" customFormat="1" ht="34.5" customHeight="1" hidden="1">
      <c r="A1168" s="83" t="s">
        <v>14</v>
      </c>
      <c r="B1168" s="128"/>
      <c r="C1168" s="128">
        <v>3122</v>
      </c>
      <c r="D1168" s="151">
        <f t="shared" si="207"/>
        <v>0</v>
      </c>
      <c r="E1168" s="151"/>
      <c r="F1168" s="151"/>
      <c r="G1168" s="151"/>
      <c r="H1168" s="151"/>
      <c r="I1168" s="151"/>
      <c r="J1168" s="151"/>
      <c r="K1168" s="151"/>
      <c r="L1168" s="151"/>
      <c r="M1168" s="151"/>
      <c r="N1168" s="151"/>
      <c r="O1168" s="151"/>
      <c r="P1168" s="151"/>
      <c r="Q1168" s="151"/>
      <c r="R1168" s="210"/>
    </row>
    <row r="1169" spans="1:18" s="3" customFormat="1" ht="33" customHeight="1" hidden="1">
      <c r="A1169" s="239" t="s">
        <v>120</v>
      </c>
      <c r="B1169" s="248"/>
      <c r="C1169" s="248">
        <v>3132</v>
      </c>
      <c r="D1169" s="252">
        <f>+F1169+G1169+H1169+I1169+J1169+K1169+L1169+M1169+N1169+O1169+Q1169+P1169</f>
        <v>0</v>
      </c>
      <c r="E1169" s="252">
        <f>+E1170+E1171+E1172+E1173+E1186</f>
        <v>0</v>
      </c>
      <c r="F1169" s="252">
        <f>SUM(F1170:F1182)</f>
        <v>0</v>
      </c>
      <c r="G1169" s="252">
        <f>SUM(G1170:G1182)</f>
        <v>0</v>
      </c>
      <c r="H1169" s="252">
        <f>SUM(H1170:H1182)</f>
        <v>0</v>
      </c>
      <c r="I1169" s="252">
        <f>SUM(I1170:I1182)</f>
        <v>0</v>
      </c>
      <c r="J1169" s="252">
        <f>SUM(J1170:J1182)</f>
        <v>0</v>
      </c>
      <c r="K1169" s="252">
        <f aca="true" t="shared" si="239" ref="K1169:Q1169">SUM(K1170:K1182)</f>
        <v>0</v>
      </c>
      <c r="L1169" s="252">
        <f t="shared" si="239"/>
        <v>0</v>
      </c>
      <c r="M1169" s="252">
        <f t="shared" si="239"/>
        <v>0</v>
      </c>
      <c r="N1169" s="252">
        <f t="shared" si="239"/>
        <v>0</v>
      </c>
      <c r="O1169" s="252">
        <f t="shared" si="239"/>
        <v>0</v>
      </c>
      <c r="P1169" s="252">
        <f t="shared" si="239"/>
        <v>0</v>
      </c>
      <c r="Q1169" s="252">
        <f t="shared" si="239"/>
        <v>0</v>
      </c>
      <c r="R1169" s="271"/>
    </row>
    <row r="1170" spans="1:18" s="1" customFormat="1" ht="126" hidden="1">
      <c r="A1170" s="234" t="s">
        <v>864</v>
      </c>
      <c r="B1170" s="148"/>
      <c r="C1170" s="148"/>
      <c r="D1170" s="180">
        <f t="shared" si="207"/>
        <v>0</v>
      </c>
      <c r="E1170" s="147"/>
      <c r="F1170" s="147"/>
      <c r="G1170" s="147"/>
      <c r="H1170" s="147"/>
      <c r="I1170" s="147"/>
      <c r="J1170" s="147"/>
      <c r="K1170" s="147"/>
      <c r="L1170" s="147"/>
      <c r="M1170" s="318"/>
      <c r="N1170" s="147"/>
      <c r="O1170" s="147"/>
      <c r="P1170" s="147"/>
      <c r="Q1170" s="147"/>
      <c r="R1170" s="299"/>
    </row>
    <row r="1171" spans="1:18" s="1" customFormat="1" ht="126" hidden="1">
      <c r="A1171" s="234" t="s">
        <v>865</v>
      </c>
      <c r="B1171" s="148"/>
      <c r="C1171" s="148"/>
      <c r="D1171" s="180">
        <f t="shared" si="207"/>
        <v>0</v>
      </c>
      <c r="E1171" s="147"/>
      <c r="F1171" s="147"/>
      <c r="G1171" s="113"/>
      <c r="H1171" s="147"/>
      <c r="I1171" s="147"/>
      <c r="J1171" s="113"/>
      <c r="K1171" s="147"/>
      <c r="L1171" s="147"/>
      <c r="M1171" s="318"/>
      <c r="N1171" s="147"/>
      <c r="O1171" s="147"/>
      <c r="P1171" s="147"/>
      <c r="Q1171" s="147"/>
      <c r="R1171" s="299"/>
    </row>
    <row r="1172" spans="1:18" s="1" customFormat="1" ht="126" hidden="1">
      <c r="A1172" s="234" t="s">
        <v>866</v>
      </c>
      <c r="B1172" s="148"/>
      <c r="C1172" s="148"/>
      <c r="D1172" s="180">
        <f t="shared" si="207"/>
        <v>0</v>
      </c>
      <c r="E1172" s="147"/>
      <c r="F1172" s="147"/>
      <c r="G1172" s="113"/>
      <c r="H1172" s="147"/>
      <c r="I1172" s="147"/>
      <c r="J1172" s="113"/>
      <c r="K1172" s="147"/>
      <c r="L1172" s="147"/>
      <c r="M1172" s="318"/>
      <c r="N1172" s="147"/>
      <c r="O1172" s="147"/>
      <c r="P1172" s="147"/>
      <c r="Q1172" s="147"/>
      <c r="R1172" s="299"/>
    </row>
    <row r="1173" spans="1:18" s="1" customFormat="1" ht="141.75" hidden="1">
      <c r="A1173" s="200" t="s">
        <v>548</v>
      </c>
      <c r="B1173" s="148"/>
      <c r="C1173" s="148"/>
      <c r="D1173" s="180">
        <f t="shared" si="207"/>
        <v>0</v>
      </c>
      <c r="E1173" s="147"/>
      <c r="F1173" s="147"/>
      <c r="G1173" s="113"/>
      <c r="H1173" s="147"/>
      <c r="I1173" s="147"/>
      <c r="J1173" s="113"/>
      <c r="K1173" s="147"/>
      <c r="L1173" s="147"/>
      <c r="M1173" s="318"/>
      <c r="N1173" s="147"/>
      <c r="O1173" s="147"/>
      <c r="P1173" s="147"/>
      <c r="Q1173" s="147"/>
      <c r="R1173" s="299"/>
    </row>
    <row r="1174" spans="1:18" s="1" customFormat="1" ht="166.5" customHeight="1" hidden="1">
      <c r="A1174" s="200" t="s">
        <v>549</v>
      </c>
      <c r="B1174" s="148"/>
      <c r="C1174" s="148"/>
      <c r="D1174" s="180">
        <f t="shared" si="207"/>
        <v>0</v>
      </c>
      <c r="E1174" s="147"/>
      <c r="F1174" s="147"/>
      <c r="G1174" s="113"/>
      <c r="H1174" s="147"/>
      <c r="I1174" s="147"/>
      <c r="J1174" s="113"/>
      <c r="K1174" s="147"/>
      <c r="L1174" s="147"/>
      <c r="M1174" s="318"/>
      <c r="N1174" s="147"/>
      <c r="O1174" s="147"/>
      <c r="P1174" s="147"/>
      <c r="Q1174" s="147"/>
      <c r="R1174" s="299"/>
    </row>
    <row r="1175" spans="1:18" s="1" customFormat="1" ht="153" customHeight="1" hidden="1">
      <c r="A1175" s="200" t="s">
        <v>550</v>
      </c>
      <c r="B1175" s="148"/>
      <c r="C1175" s="148"/>
      <c r="D1175" s="180">
        <f>+F1175+G1175+H1175+I1175+J1175+K1175+L1175+M1175+N1175+O1175+Q1175+P1175</f>
        <v>0</v>
      </c>
      <c r="E1175" s="147"/>
      <c r="F1175" s="147"/>
      <c r="G1175" s="113"/>
      <c r="H1175" s="147"/>
      <c r="I1175" s="147"/>
      <c r="J1175" s="113"/>
      <c r="K1175" s="147"/>
      <c r="L1175" s="147"/>
      <c r="M1175" s="318"/>
      <c r="N1175" s="147"/>
      <c r="O1175" s="147"/>
      <c r="P1175" s="147"/>
      <c r="Q1175" s="147"/>
      <c r="R1175" s="299"/>
    </row>
    <row r="1176" spans="1:18" s="1" customFormat="1" ht="173.25" hidden="1">
      <c r="A1176" s="200" t="s">
        <v>551</v>
      </c>
      <c r="B1176" s="148"/>
      <c r="C1176" s="148"/>
      <c r="D1176" s="180">
        <f t="shared" si="207"/>
        <v>0</v>
      </c>
      <c r="E1176" s="147"/>
      <c r="F1176" s="147"/>
      <c r="G1176" s="113"/>
      <c r="H1176" s="147"/>
      <c r="I1176" s="147"/>
      <c r="J1176" s="113"/>
      <c r="K1176" s="147"/>
      <c r="L1176" s="147"/>
      <c r="M1176" s="318"/>
      <c r="N1176" s="147"/>
      <c r="O1176" s="147"/>
      <c r="P1176" s="147"/>
      <c r="Q1176" s="147"/>
      <c r="R1176" s="299"/>
    </row>
    <row r="1177" spans="1:18" s="1" customFormat="1" ht="157.5" hidden="1">
      <c r="A1177" s="200" t="s">
        <v>552</v>
      </c>
      <c r="B1177" s="148"/>
      <c r="C1177" s="148"/>
      <c r="D1177" s="180">
        <f t="shared" si="207"/>
        <v>0</v>
      </c>
      <c r="E1177" s="147"/>
      <c r="F1177" s="147"/>
      <c r="G1177" s="113"/>
      <c r="H1177" s="147"/>
      <c r="I1177" s="147"/>
      <c r="J1177" s="113"/>
      <c r="K1177" s="147"/>
      <c r="L1177" s="147"/>
      <c r="M1177" s="318"/>
      <c r="N1177" s="147"/>
      <c r="O1177" s="147"/>
      <c r="P1177" s="147"/>
      <c r="Q1177" s="147"/>
      <c r="R1177" s="299"/>
    </row>
    <row r="1178" spans="1:18" s="1" customFormat="1" ht="176.25" customHeight="1" hidden="1">
      <c r="A1178" s="200" t="s">
        <v>553</v>
      </c>
      <c r="B1178" s="148"/>
      <c r="C1178" s="148"/>
      <c r="D1178" s="180">
        <f t="shared" si="207"/>
        <v>0</v>
      </c>
      <c r="E1178" s="147"/>
      <c r="F1178" s="147"/>
      <c r="G1178" s="113"/>
      <c r="H1178" s="147"/>
      <c r="I1178" s="147"/>
      <c r="J1178" s="113"/>
      <c r="K1178" s="147"/>
      <c r="L1178" s="147"/>
      <c r="M1178" s="318"/>
      <c r="N1178" s="147"/>
      <c r="O1178" s="147"/>
      <c r="P1178" s="147"/>
      <c r="Q1178" s="147"/>
      <c r="R1178" s="299"/>
    </row>
    <row r="1179" spans="1:18" s="1" customFormat="1" ht="153.75" customHeight="1" hidden="1">
      <c r="A1179" s="200" t="s">
        <v>554</v>
      </c>
      <c r="B1179" s="148"/>
      <c r="C1179" s="148"/>
      <c r="D1179" s="180">
        <f t="shared" si="207"/>
        <v>0</v>
      </c>
      <c r="E1179" s="147"/>
      <c r="F1179" s="147"/>
      <c r="G1179" s="113"/>
      <c r="H1179" s="147"/>
      <c r="I1179" s="113"/>
      <c r="J1179" s="113"/>
      <c r="K1179" s="147"/>
      <c r="L1179" s="147"/>
      <c r="M1179" s="318"/>
      <c r="N1179" s="147"/>
      <c r="O1179" s="147"/>
      <c r="P1179" s="147"/>
      <c r="Q1179" s="147"/>
      <c r="R1179" s="299"/>
    </row>
    <row r="1180" spans="1:18" s="1" customFormat="1" ht="162.75" customHeight="1" hidden="1">
      <c r="A1180" s="200" t="s">
        <v>555</v>
      </c>
      <c r="B1180" s="148"/>
      <c r="C1180" s="148"/>
      <c r="D1180" s="180">
        <f t="shared" si="207"/>
        <v>0</v>
      </c>
      <c r="E1180" s="147"/>
      <c r="F1180" s="147"/>
      <c r="G1180" s="113"/>
      <c r="H1180" s="147"/>
      <c r="I1180" s="113"/>
      <c r="J1180" s="113"/>
      <c r="K1180" s="147"/>
      <c r="L1180" s="147"/>
      <c r="M1180" s="318"/>
      <c r="N1180" s="147"/>
      <c r="O1180" s="147"/>
      <c r="P1180" s="147"/>
      <c r="Q1180" s="147"/>
      <c r="R1180" s="299"/>
    </row>
    <row r="1181" spans="1:18" s="1" customFormat="1" ht="164.25" customHeight="1" hidden="1">
      <c r="A1181" s="200" t="s">
        <v>556</v>
      </c>
      <c r="B1181" s="148"/>
      <c r="C1181" s="148"/>
      <c r="D1181" s="180">
        <f t="shared" si="207"/>
        <v>0</v>
      </c>
      <c r="E1181" s="147"/>
      <c r="F1181" s="147"/>
      <c r="G1181" s="113"/>
      <c r="H1181" s="147"/>
      <c r="I1181" s="113"/>
      <c r="J1181" s="113"/>
      <c r="K1181" s="147"/>
      <c r="L1181" s="147"/>
      <c r="M1181" s="318"/>
      <c r="N1181" s="147"/>
      <c r="O1181" s="147"/>
      <c r="P1181" s="147"/>
      <c r="Q1181" s="147"/>
      <c r="R1181" s="299"/>
    </row>
    <row r="1182" spans="1:18" s="1" customFormat="1" ht="178.5" customHeight="1" hidden="1">
      <c r="A1182" s="200" t="s">
        <v>557</v>
      </c>
      <c r="B1182" s="148"/>
      <c r="C1182" s="148"/>
      <c r="D1182" s="180">
        <f t="shared" si="207"/>
        <v>0</v>
      </c>
      <c r="E1182" s="147"/>
      <c r="F1182" s="147"/>
      <c r="G1182" s="113"/>
      <c r="H1182" s="147"/>
      <c r="I1182" s="113"/>
      <c r="J1182" s="113"/>
      <c r="K1182" s="147"/>
      <c r="L1182" s="147"/>
      <c r="M1182" s="318"/>
      <c r="N1182" s="147"/>
      <c r="O1182" s="147"/>
      <c r="P1182" s="147"/>
      <c r="Q1182" s="147"/>
      <c r="R1182" s="299"/>
    </row>
    <row r="1183" spans="1:18" s="1" customFormat="1" ht="15.75" hidden="1">
      <c r="A1183" s="200"/>
      <c r="B1183" s="148"/>
      <c r="C1183" s="148"/>
      <c r="D1183" s="180">
        <f>+F1183+G1183+H1183+I1183+J1183+K1183+L1183+M1183+N1183+O1183+Q1183+P1183</f>
        <v>0</v>
      </c>
      <c r="E1183" s="147"/>
      <c r="F1183" s="147"/>
      <c r="G1183" s="113"/>
      <c r="H1183" s="147"/>
      <c r="I1183" s="147"/>
      <c r="J1183" s="147"/>
      <c r="K1183" s="147"/>
      <c r="L1183" s="147"/>
      <c r="M1183" s="318"/>
      <c r="N1183" s="147"/>
      <c r="O1183" s="147"/>
      <c r="P1183" s="147"/>
      <c r="Q1183" s="147"/>
      <c r="R1183" s="299"/>
    </row>
    <row r="1184" spans="1:18" s="1" customFormat="1" ht="15.75" hidden="1">
      <c r="A1184" s="200"/>
      <c r="B1184" s="148"/>
      <c r="C1184" s="148"/>
      <c r="D1184" s="180">
        <f>+F1184+G1184+H1184+I1184+J1184+K1184+L1184+M1184+N1184+O1184+Q1184+P1184</f>
        <v>0</v>
      </c>
      <c r="E1184" s="147"/>
      <c r="F1184" s="147"/>
      <c r="G1184" s="113"/>
      <c r="H1184" s="147"/>
      <c r="I1184" s="147"/>
      <c r="J1184" s="147"/>
      <c r="K1184" s="147"/>
      <c r="L1184" s="147"/>
      <c r="M1184" s="318"/>
      <c r="N1184" s="147"/>
      <c r="O1184" s="147"/>
      <c r="P1184" s="147"/>
      <c r="Q1184" s="147"/>
      <c r="R1184" s="299"/>
    </row>
    <row r="1185" spans="1:18" s="1" customFormat="1" ht="15.75" hidden="1">
      <c r="A1185" s="200"/>
      <c r="B1185" s="148"/>
      <c r="C1185" s="148"/>
      <c r="D1185" s="180">
        <f>+F1185+G1185+H1185+I1185+J1185+K1185+L1185+M1185+N1185+O1185+Q1185+P1185</f>
        <v>0</v>
      </c>
      <c r="E1185" s="147"/>
      <c r="F1185" s="147"/>
      <c r="G1185" s="113"/>
      <c r="H1185" s="147"/>
      <c r="I1185" s="147"/>
      <c r="J1185" s="147"/>
      <c r="K1185" s="147"/>
      <c r="L1185" s="147"/>
      <c r="M1185" s="318"/>
      <c r="N1185" s="147"/>
      <c r="O1185" s="147"/>
      <c r="P1185" s="147"/>
      <c r="Q1185" s="147"/>
      <c r="R1185" s="299"/>
    </row>
    <row r="1186" spans="1:18" s="1" customFormat="1" ht="47.25" customHeight="1" hidden="1">
      <c r="A1186" s="158"/>
      <c r="B1186" s="148"/>
      <c r="C1186" s="148"/>
      <c r="D1186" s="180">
        <f>+F1186+G1186+H1186+I1186+J1186+K1186+L1186+M1186+N1186+O1186+Q1186+P1186</f>
        <v>0</v>
      </c>
      <c r="E1186" s="147"/>
      <c r="F1186" s="147"/>
      <c r="G1186" s="113"/>
      <c r="H1186" s="147"/>
      <c r="I1186" s="147"/>
      <c r="J1186" s="147"/>
      <c r="K1186" s="147"/>
      <c r="L1186" s="147"/>
      <c r="M1186" s="318"/>
      <c r="N1186" s="147"/>
      <c r="O1186" s="147"/>
      <c r="P1186" s="147"/>
      <c r="Q1186" s="147"/>
      <c r="R1186" s="299"/>
    </row>
    <row r="1187" spans="1:18" s="3" customFormat="1" ht="47.25">
      <c r="A1187" s="251" t="s">
        <v>119</v>
      </c>
      <c r="B1187" s="248"/>
      <c r="C1187" s="248">
        <v>3110</v>
      </c>
      <c r="D1187" s="252">
        <f>+F1187+G1187+H1187+I1187+J1187+K1187+L1187+M1187+N1187+O1187+Q1187+P1187</f>
        <v>20060</v>
      </c>
      <c r="E1187" s="252">
        <f>E1341+E1342+E1343+E1344+E1345+E1346+E1348+E1349+E1350</f>
        <v>0</v>
      </c>
      <c r="F1187" s="252">
        <f>SUM(F1188:F1350)</f>
        <v>0</v>
      </c>
      <c r="G1187" s="252">
        <f>SUM(G1188:G1350)</f>
        <v>0</v>
      </c>
      <c r="H1187" s="252">
        <f aca="true" t="shared" si="240" ref="H1187:Q1187">SUM(H1188:H1350)</f>
        <v>20060</v>
      </c>
      <c r="I1187" s="252">
        <f t="shared" si="240"/>
        <v>0</v>
      </c>
      <c r="J1187" s="252">
        <f t="shared" si="240"/>
        <v>0</v>
      </c>
      <c r="K1187" s="252">
        <f t="shared" si="240"/>
        <v>0</v>
      </c>
      <c r="L1187" s="252">
        <f t="shared" si="240"/>
        <v>0</v>
      </c>
      <c r="M1187" s="252">
        <f t="shared" si="240"/>
        <v>0</v>
      </c>
      <c r="N1187" s="252">
        <f t="shared" si="240"/>
        <v>0</v>
      </c>
      <c r="O1187" s="252">
        <f t="shared" si="240"/>
        <v>0</v>
      </c>
      <c r="P1187" s="252">
        <f t="shared" si="240"/>
        <v>0</v>
      </c>
      <c r="Q1187" s="252">
        <f t="shared" si="240"/>
        <v>0</v>
      </c>
      <c r="R1187" s="271"/>
    </row>
    <row r="1188" spans="1:18" s="3" customFormat="1" ht="31.5" hidden="1">
      <c r="A1188" s="198" t="s">
        <v>587</v>
      </c>
      <c r="B1188" s="128"/>
      <c r="C1188" s="128"/>
      <c r="D1188" s="151">
        <f aca="true" t="shared" si="241" ref="D1188:D1347">+F1188+G1188+H1188+I1188+J1188+K1188+L1188+M1188+N1188+O1188+Q1188+P1188</f>
        <v>0</v>
      </c>
      <c r="E1188" s="151"/>
      <c r="F1188" s="151"/>
      <c r="G1188" s="327"/>
      <c r="H1188" s="151"/>
      <c r="I1188" s="151"/>
      <c r="J1188" s="151"/>
      <c r="K1188" s="151"/>
      <c r="L1188" s="151"/>
      <c r="M1188" s="151"/>
      <c r="N1188" s="151"/>
      <c r="O1188" s="151"/>
      <c r="P1188" s="151"/>
      <c r="Q1188" s="151"/>
      <c r="R1188" s="271"/>
    </row>
    <row r="1189" spans="1:18" s="3" customFormat="1" ht="31.5" hidden="1">
      <c r="A1189" s="198" t="s">
        <v>588</v>
      </c>
      <c r="B1189" s="128"/>
      <c r="C1189" s="128"/>
      <c r="D1189" s="151">
        <f t="shared" si="241"/>
        <v>0</v>
      </c>
      <c r="E1189" s="151"/>
      <c r="F1189" s="151"/>
      <c r="G1189" s="327"/>
      <c r="H1189" s="151"/>
      <c r="I1189" s="151"/>
      <c r="J1189" s="151"/>
      <c r="K1189" s="151"/>
      <c r="L1189" s="151"/>
      <c r="M1189" s="151"/>
      <c r="N1189" s="151"/>
      <c r="O1189" s="151"/>
      <c r="P1189" s="151"/>
      <c r="Q1189" s="151"/>
      <c r="R1189" s="271"/>
    </row>
    <row r="1190" spans="1:18" s="3" customFormat="1" ht="31.5" hidden="1">
      <c r="A1190" s="198" t="s">
        <v>589</v>
      </c>
      <c r="B1190" s="128"/>
      <c r="C1190" s="128"/>
      <c r="D1190" s="151">
        <f t="shared" si="241"/>
        <v>0</v>
      </c>
      <c r="E1190" s="151"/>
      <c r="F1190" s="151"/>
      <c r="G1190" s="327"/>
      <c r="H1190" s="151"/>
      <c r="I1190" s="151"/>
      <c r="J1190" s="151"/>
      <c r="K1190" s="151"/>
      <c r="L1190" s="151"/>
      <c r="M1190" s="151"/>
      <c r="N1190" s="151"/>
      <c r="O1190" s="151"/>
      <c r="P1190" s="151"/>
      <c r="Q1190" s="151"/>
      <c r="R1190" s="271"/>
    </row>
    <row r="1191" spans="1:18" s="3" customFormat="1" ht="31.5" hidden="1">
      <c r="A1191" s="198" t="s">
        <v>590</v>
      </c>
      <c r="B1191" s="128"/>
      <c r="C1191" s="128"/>
      <c r="D1191" s="151">
        <f t="shared" si="241"/>
        <v>0</v>
      </c>
      <c r="E1191" s="151"/>
      <c r="F1191" s="151"/>
      <c r="G1191" s="327"/>
      <c r="H1191" s="151"/>
      <c r="I1191" s="151"/>
      <c r="J1191" s="151"/>
      <c r="K1191" s="151"/>
      <c r="L1191" s="151"/>
      <c r="M1191" s="151"/>
      <c r="N1191" s="151"/>
      <c r="O1191" s="151"/>
      <c r="P1191" s="151"/>
      <c r="Q1191" s="151"/>
      <c r="R1191" s="271"/>
    </row>
    <row r="1192" spans="1:18" s="3" customFormat="1" ht="47.25" hidden="1">
      <c r="A1192" s="198" t="s">
        <v>591</v>
      </c>
      <c r="B1192" s="128"/>
      <c r="C1192" s="128"/>
      <c r="D1192" s="151">
        <f t="shared" si="241"/>
        <v>0</v>
      </c>
      <c r="E1192" s="151"/>
      <c r="F1192" s="151"/>
      <c r="G1192" s="327"/>
      <c r="H1192" s="151"/>
      <c r="I1192" s="151"/>
      <c r="J1192" s="151"/>
      <c r="K1192" s="151"/>
      <c r="L1192" s="151"/>
      <c r="M1192" s="151"/>
      <c r="N1192" s="151"/>
      <c r="O1192" s="151"/>
      <c r="P1192" s="151"/>
      <c r="Q1192" s="151"/>
      <c r="R1192" s="271"/>
    </row>
    <row r="1193" spans="1:18" s="3" customFormat="1" ht="31.5" hidden="1">
      <c r="A1193" s="198" t="s">
        <v>592</v>
      </c>
      <c r="B1193" s="128"/>
      <c r="C1193" s="128"/>
      <c r="D1193" s="151">
        <f t="shared" si="241"/>
        <v>0</v>
      </c>
      <c r="E1193" s="151"/>
      <c r="F1193" s="151"/>
      <c r="G1193" s="327"/>
      <c r="H1193" s="151"/>
      <c r="I1193" s="151"/>
      <c r="J1193" s="151"/>
      <c r="K1193" s="151"/>
      <c r="L1193" s="151"/>
      <c r="M1193" s="151"/>
      <c r="N1193" s="151"/>
      <c r="O1193" s="151"/>
      <c r="P1193" s="151"/>
      <c r="Q1193" s="151"/>
      <c r="R1193" s="271"/>
    </row>
    <row r="1194" spans="1:18" s="3" customFormat="1" ht="31.5" hidden="1">
      <c r="A1194" s="198" t="s">
        <v>593</v>
      </c>
      <c r="B1194" s="128"/>
      <c r="C1194" s="128"/>
      <c r="D1194" s="151">
        <f t="shared" si="241"/>
        <v>0</v>
      </c>
      <c r="E1194" s="151"/>
      <c r="F1194" s="151"/>
      <c r="G1194" s="327"/>
      <c r="H1194" s="151"/>
      <c r="I1194" s="151"/>
      <c r="J1194" s="151"/>
      <c r="K1194" s="151"/>
      <c r="L1194" s="151"/>
      <c r="M1194" s="151"/>
      <c r="N1194" s="151"/>
      <c r="O1194" s="151"/>
      <c r="P1194" s="151"/>
      <c r="Q1194" s="151"/>
      <c r="R1194" s="271"/>
    </row>
    <row r="1195" spans="1:18" s="3" customFormat="1" ht="31.5" hidden="1">
      <c r="A1195" s="198" t="s">
        <v>594</v>
      </c>
      <c r="B1195" s="128"/>
      <c r="C1195" s="128"/>
      <c r="D1195" s="151">
        <f t="shared" si="241"/>
        <v>0</v>
      </c>
      <c r="E1195" s="151"/>
      <c r="F1195" s="151"/>
      <c r="G1195" s="327"/>
      <c r="H1195" s="151"/>
      <c r="I1195" s="151"/>
      <c r="J1195" s="151"/>
      <c r="K1195" s="151"/>
      <c r="L1195" s="151"/>
      <c r="M1195" s="151"/>
      <c r="N1195" s="151"/>
      <c r="O1195" s="151"/>
      <c r="P1195" s="151"/>
      <c r="Q1195" s="151"/>
      <c r="R1195" s="271"/>
    </row>
    <row r="1196" spans="1:18" s="3" customFormat="1" ht="31.5" hidden="1">
      <c r="A1196" s="198" t="s">
        <v>595</v>
      </c>
      <c r="B1196" s="128"/>
      <c r="C1196" s="128"/>
      <c r="D1196" s="151">
        <f t="shared" si="241"/>
        <v>0</v>
      </c>
      <c r="E1196" s="151"/>
      <c r="F1196" s="151"/>
      <c r="G1196" s="327"/>
      <c r="H1196" s="151"/>
      <c r="I1196" s="151"/>
      <c r="J1196" s="151"/>
      <c r="K1196" s="151"/>
      <c r="L1196" s="151"/>
      <c r="M1196" s="151"/>
      <c r="N1196" s="151"/>
      <c r="O1196" s="151"/>
      <c r="P1196" s="151"/>
      <c r="Q1196" s="151"/>
      <c r="R1196" s="271"/>
    </row>
    <row r="1197" spans="1:18" s="3" customFormat="1" ht="47.25" hidden="1">
      <c r="A1197" s="198" t="s">
        <v>596</v>
      </c>
      <c r="B1197" s="128"/>
      <c r="C1197" s="128"/>
      <c r="D1197" s="151">
        <f t="shared" si="241"/>
        <v>0</v>
      </c>
      <c r="E1197" s="151"/>
      <c r="F1197" s="151"/>
      <c r="G1197" s="327"/>
      <c r="H1197" s="151"/>
      <c r="I1197" s="151"/>
      <c r="J1197" s="151"/>
      <c r="K1197" s="151"/>
      <c r="L1197" s="151"/>
      <c r="M1197" s="151"/>
      <c r="N1197" s="151"/>
      <c r="O1197" s="151"/>
      <c r="P1197" s="151"/>
      <c r="Q1197" s="151"/>
      <c r="R1197" s="271"/>
    </row>
    <row r="1198" spans="1:18" s="3" customFormat="1" ht="31.5" hidden="1">
      <c r="A1198" s="198" t="s">
        <v>597</v>
      </c>
      <c r="B1198" s="128"/>
      <c r="C1198" s="128"/>
      <c r="D1198" s="151">
        <f t="shared" si="241"/>
        <v>0</v>
      </c>
      <c r="E1198" s="151"/>
      <c r="F1198" s="151"/>
      <c r="G1198" s="327"/>
      <c r="H1198" s="151"/>
      <c r="I1198" s="151"/>
      <c r="J1198" s="151"/>
      <c r="K1198" s="151"/>
      <c r="L1198" s="151"/>
      <c r="M1198" s="151"/>
      <c r="N1198" s="151"/>
      <c r="O1198" s="151"/>
      <c r="P1198" s="151"/>
      <c r="Q1198" s="151"/>
      <c r="R1198" s="271"/>
    </row>
    <row r="1199" spans="1:18" s="3" customFormat="1" ht="31.5" hidden="1">
      <c r="A1199" s="198" t="s">
        <v>598</v>
      </c>
      <c r="B1199" s="128"/>
      <c r="C1199" s="128"/>
      <c r="D1199" s="151">
        <f t="shared" si="241"/>
        <v>0</v>
      </c>
      <c r="E1199" s="151"/>
      <c r="F1199" s="151"/>
      <c r="G1199" s="327"/>
      <c r="H1199" s="151"/>
      <c r="I1199" s="151"/>
      <c r="J1199" s="151"/>
      <c r="K1199" s="151"/>
      <c r="L1199" s="151"/>
      <c r="M1199" s="151"/>
      <c r="N1199" s="151"/>
      <c r="O1199" s="151"/>
      <c r="P1199" s="151"/>
      <c r="Q1199" s="151"/>
      <c r="R1199" s="271"/>
    </row>
    <row r="1200" spans="1:18" s="3" customFormat="1" ht="31.5" hidden="1">
      <c r="A1200" s="198" t="s">
        <v>599</v>
      </c>
      <c r="B1200" s="128"/>
      <c r="C1200" s="128"/>
      <c r="D1200" s="151">
        <f t="shared" si="241"/>
        <v>0</v>
      </c>
      <c r="E1200" s="151"/>
      <c r="F1200" s="151"/>
      <c r="G1200" s="327"/>
      <c r="H1200" s="151"/>
      <c r="I1200" s="151"/>
      <c r="J1200" s="151"/>
      <c r="K1200" s="151"/>
      <c r="L1200" s="151"/>
      <c r="M1200" s="151"/>
      <c r="N1200" s="151"/>
      <c r="O1200" s="151"/>
      <c r="P1200" s="151"/>
      <c r="Q1200" s="151"/>
      <c r="R1200" s="271"/>
    </row>
    <row r="1201" spans="1:18" s="3" customFormat="1" ht="31.5" hidden="1">
      <c r="A1201" s="198" t="s">
        <v>600</v>
      </c>
      <c r="B1201" s="128"/>
      <c r="C1201" s="128"/>
      <c r="D1201" s="151">
        <f t="shared" si="241"/>
        <v>0</v>
      </c>
      <c r="E1201" s="151"/>
      <c r="F1201" s="151"/>
      <c r="G1201" s="327"/>
      <c r="H1201" s="151"/>
      <c r="I1201" s="151"/>
      <c r="J1201" s="151"/>
      <c r="K1201" s="151"/>
      <c r="L1201" s="151"/>
      <c r="M1201" s="151"/>
      <c r="N1201" s="151"/>
      <c r="O1201" s="151"/>
      <c r="P1201" s="151"/>
      <c r="Q1201" s="151"/>
      <c r="R1201" s="271"/>
    </row>
    <row r="1202" spans="1:18" s="3" customFormat="1" ht="31.5" hidden="1">
      <c r="A1202" s="198" t="s">
        <v>601</v>
      </c>
      <c r="B1202" s="128"/>
      <c r="C1202" s="128"/>
      <c r="D1202" s="151">
        <f t="shared" si="241"/>
        <v>0</v>
      </c>
      <c r="E1202" s="151"/>
      <c r="F1202" s="151"/>
      <c r="G1202" s="327"/>
      <c r="H1202" s="151"/>
      <c r="I1202" s="151"/>
      <c r="J1202" s="151"/>
      <c r="K1202" s="151"/>
      <c r="L1202" s="151"/>
      <c r="M1202" s="151"/>
      <c r="N1202" s="151"/>
      <c r="O1202" s="151"/>
      <c r="P1202" s="151"/>
      <c r="Q1202" s="151"/>
      <c r="R1202" s="271"/>
    </row>
    <row r="1203" spans="1:18" s="3" customFormat="1" ht="31.5" hidden="1">
      <c r="A1203" s="198" t="s">
        <v>602</v>
      </c>
      <c r="B1203" s="128"/>
      <c r="C1203" s="128"/>
      <c r="D1203" s="151">
        <f t="shared" si="241"/>
        <v>0</v>
      </c>
      <c r="E1203" s="151"/>
      <c r="F1203" s="151"/>
      <c r="G1203" s="327"/>
      <c r="H1203" s="151"/>
      <c r="I1203" s="151"/>
      <c r="J1203" s="151"/>
      <c r="K1203" s="151"/>
      <c r="L1203" s="151"/>
      <c r="M1203" s="151"/>
      <c r="N1203" s="151"/>
      <c r="O1203" s="151"/>
      <c r="P1203" s="151"/>
      <c r="Q1203" s="151"/>
      <c r="R1203" s="271"/>
    </row>
    <row r="1204" spans="1:18" s="3" customFormat="1" ht="31.5" hidden="1">
      <c r="A1204" s="198" t="s">
        <v>603</v>
      </c>
      <c r="B1204" s="128"/>
      <c r="C1204" s="128"/>
      <c r="D1204" s="151">
        <f t="shared" si="241"/>
        <v>0</v>
      </c>
      <c r="E1204" s="151"/>
      <c r="F1204" s="151"/>
      <c r="G1204" s="327"/>
      <c r="H1204" s="151"/>
      <c r="I1204" s="151"/>
      <c r="J1204" s="151"/>
      <c r="K1204" s="151"/>
      <c r="L1204" s="151"/>
      <c r="M1204" s="151"/>
      <c r="N1204" s="151"/>
      <c r="O1204" s="151"/>
      <c r="P1204" s="151"/>
      <c r="Q1204" s="151"/>
      <c r="R1204" s="271"/>
    </row>
    <row r="1205" spans="1:18" s="3" customFormat="1" ht="31.5" hidden="1">
      <c r="A1205" s="198" t="s">
        <v>604</v>
      </c>
      <c r="B1205" s="128"/>
      <c r="C1205" s="128"/>
      <c r="D1205" s="151">
        <f t="shared" si="241"/>
        <v>0</v>
      </c>
      <c r="E1205" s="151"/>
      <c r="F1205" s="151"/>
      <c r="G1205" s="327"/>
      <c r="H1205" s="151"/>
      <c r="I1205" s="151"/>
      <c r="J1205" s="151"/>
      <c r="K1205" s="151"/>
      <c r="L1205" s="151"/>
      <c r="M1205" s="151"/>
      <c r="N1205" s="151"/>
      <c r="O1205" s="151"/>
      <c r="P1205" s="151"/>
      <c r="Q1205" s="151"/>
      <c r="R1205" s="271"/>
    </row>
    <row r="1206" spans="1:18" s="3" customFormat="1" ht="31.5" hidden="1">
      <c r="A1206" s="198" t="s">
        <v>605</v>
      </c>
      <c r="B1206" s="128"/>
      <c r="C1206" s="128"/>
      <c r="D1206" s="151">
        <f t="shared" si="241"/>
        <v>0</v>
      </c>
      <c r="E1206" s="151"/>
      <c r="F1206" s="151"/>
      <c r="G1206" s="327"/>
      <c r="H1206" s="151"/>
      <c r="I1206" s="151"/>
      <c r="J1206" s="151"/>
      <c r="K1206" s="151"/>
      <c r="L1206" s="151"/>
      <c r="M1206" s="151"/>
      <c r="N1206" s="151"/>
      <c r="O1206" s="151"/>
      <c r="P1206" s="151"/>
      <c r="Q1206" s="151"/>
      <c r="R1206" s="271"/>
    </row>
    <row r="1207" spans="1:18" s="3" customFormat="1" ht="31.5" hidden="1">
      <c r="A1207" s="198" t="s">
        <v>606</v>
      </c>
      <c r="B1207" s="128"/>
      <c r="C1207" s="128"/>
      <c r="D1207" s="151">
        <f t="shared" si="241"/>
        <v>0</v>
      </c>
      <c r="E1207" s="151"/>
      <c r="F1207" s="151"/>
      <c r="G1207" s="327"/>
      <c r="H1207" s="151"/>
      <c r="I1207" s="151"/>
      <c r="J1207" s="151"/>
      <c r="K1207" s="151"/>
      <c r="L1207" s="151"/>
      <c r="M1207" s="151"/>
      <c r="N1207" s="151"/>
      <c r="O1207" s="151"/>
      <c r="P1207" s="151"/>
      <c r="Q1207" s="151"/>
      <c r="R1207" s="271"/>
    </row>
    <row r="1208" spans="1:18" s="3" customFormat="1" ht="47.25" hidden="1">
      <c r="A1208" s="198" t="s">
        <v>607</v>
      </c>
      <c r="B1208" s="128"/>
      <c r="C1208" s="128"/>
      <c r="D1208" s="151">
        <f t="shared" si="241"/>
        <v>0</v>
      </c>
      <c r="E1208" s="151"/>
      <c r="F1208" s="151"/>
      <c r="G1208" s="327"/>
      <c r="H1208" s="151"/>
      <c r="I1208" s="151"/>
      <c r="J1208" s="151"/>
      <c r="K1208" s="151"/>
      <c r="L1208" s="151"/>
      <c r="M1208" s="151"/>
      <c r="N1208" s="151"/>
      <c r="O1208" s="151"/>
      <c r="P1208" s="151"/>
      <c r="Q1208" s="151"/>
      <c r="R1208" s="271"/>
    </row>
    <row r="1209" spans="1:18" s="3" customFormat="1" ht="31.5" hidden="1">
      <c r="A1209" s="198" t="s">
        <v>608</v>
      </c>
      <c r="B1209" s="128"/>
      <c r="C1209" s="128"/>
      <c r="D1209" s="151">
        <f t="shared" si="241"/>
        <v>0</v>
      </c>
      <c r="E1209" s="151"/>
      <c r="F1209" s="151"/>
      <c r="G1209" s="327"/>
      <c r="H1209" s="151"/>
      <c r="I1209" s="151"/>
      <c r="J1209" s="151"/>
      <c r="K1209" s="151"/>
      <c r="L1209" s="151"/>
      <c r="M1209" s="151"/>
      <c r="N1209" s="151"/>
      <c r="O1209" s="151"/>
      <c r="P1209" s="151"/>
      <c r="Q1209" s="151"/>
      <c r="R1209" s="271"/>
    </row>
    <row r="1210" spans="1:18" s="3" customFormat="1" ht="47.25" hidden="1">
      <c r="A1210" s="198" t="s">
        <v>609</v>
      </c>
      <c r="B1210" s="128"/>
      <c r="C1210" s="128"/>
      <c r="D1210" s="151">
        <f t="shared" si="241"/>
        <v>0</v>
      </c>
      <c r="E1210" s="151"/>
      <c r="F1210" s="151"/>
      <c r="G1210" s="327"/>
      <c r="H1210" s="151"/>
      <c r="I1210" s="151"/>
      <c r="J1210" s="151"/>
      <c r="K1210" s="151"/>
      <c r="L1210" s="151"/>
      <c r="M1210" s="151"/>
      <c r="N1210" s="151"/>
      <c r="O1210" s="151"/>
      <c r="P1210" s="151"/>
      <c r="Q1210" s="151"/>
      <c r="R1210" s="271"/>
    </row>
    <row r="1211" spans="1:18" s="3" customFormat="1" ht="31.5" hidden="1">
      <c r="A1211" s="198" t="s">
        <v>610</v>
      </c>
      <c r="B1211" s="128"/>
      <c r="C1211" s="128"/>
      <c r="D1211" s="151">
        <f t="shared" si="241"/>
        <v>0</v>
      </c>
      <c r="E1211" s="151"/>
      <c r="F1211" s="151"/>
      <c r="G1211" s="327"/>
      <c r="H1211" s="151"/>
      <c r="I1211" s="151"/>
      <c r="J1211" s="151"/>
      <c r="K1211" s="151"/>
      <c r="L1211" s="151"/>
      <c r="M1211" s="151"/>
      <c r="N1211" s="151"/>
      <c r="O1211" s="151"/>
      <c r="P1211" s="151"/>
      <c r="Q1211" s="151"/>
      <c r="R1211" s="271"/>
    </row>
    <row r="1212" spans="1:18" s="3" customFormat="1" ht="31.5" hidden="1">
      <c r="A1212" s="198" t="s">
        <v>611</v>
      </c>
      <c r="B1212" s="128"/>
      <c r="C1212" s="128"/>
      <c r="D1212" s="151">
        <f t="shared" si="241"/>
        <v>0</v>
      </c>
      <c r="E1212" s="151"/>
      <c r="F1212" s="151"/>
      <c r="G1212" s="327"/>
      <c r="H1212" s="151"/>
      <c r="I1212" s="151"/>
      <c r="J1212" s="151"/>
      <c r="K1212" s="151"/>
      <c r="L1212" s="151"/>
      <c r="M1212" s="151"/>
      <c r="N1212" s="151"/>
      <c r="O1212" s="151"/>
      <c r="P1212" s="151"/>
      <c r="Q1212" s="151"/>
      <c r="R1212" s="271"/>
    </row>
    <row r="1213" spans="1:18" s="3" customFormat="1" ht="43.5" customHeight="1" hidden="1">
      <c r="A1213" s="198" t="s">
        <v>612</v>
      </c>
      <c r="B1213" s="128"/>
      <c r="C1213" s="128"/>
      <c r="D1213" s="151">
        <f t="shared" si="241"/>
        <v>0</v>
      </c>
      <c r="E1213" s="151"/>
      <c r="F1213" s="151"/>
      <c r="G1213" s="327"/>
      <c r="H1213" s="151"/>
      <c r="I1213" s="151"/>
      <c r="J1213" s="151"/>
      <c r="K1213" s="151"/>
      <c r="L1213" s="151"/>
      <c r="M1213" s="151"/>
      <c r="N1213" s="151"/>
      <c r="O1213" s="151"/>
      <c r="P1213" s="151"/>
      <c r="Q1213" s="151"/>
      <c r="R1213" s="271"/>
    </row>
    <row r="1214" spans="1:18" s="3" customFormat="1" ht="54" customHeight="1" hidden="1">
      <c r="A1214" s="198" t="s">
        <v>613</v>
      </c>
      <c r="B1214" s="128"/>
      <c r="C1214" s="128"/>
      <c r="D1214" s="151">
        <f t="shared" si="241"/>
        <v>0</v>
      </c>
      <c r="E1214" s="151"/>
      <c r="F1214" s="151"/>
      <c r="G1214" s="327"/>
      <c r="H1214" s="151"/>
      <c r="I1214" s="151"/>
      <c r="J1214" s="151"/>
      <c r="K1214" s="151"/>
      <c r="L1214" s="151"/>
      <c r="M1214" s="151"/>
      <c r="N1214" s="151"/>
      <c r="O1214" s="151"/>
      <c r="P1214" s="151"/>
      <c r="Q1214" s="151"/>
      <c r="R1214" s="271"/>
    </row>
    <row r="1215" spans="1:18" s="3" customFormat="1" ht="31.5" hidden="1">
      <c r="A1215" s="198" t="s">
        <v>614</v>
      </c>
      <c r="B1215" s="128"/>
      <c r="C1215" s="128"/>
      <c r="D1215" s="151">
        <f t="shared" si="241"/>
        <v>0</v>
      </c>
      <c r="E1215" s="151"/>
      <c r="F1215" s="151"/>
      <c r="G1215" s="327"/>
      <c r="H1215" s="151"/>
      <c r="I1215" s="151"/>
      <c r="J1215" s="151"/>
      <c r="K1215" s="151"/>
      <c r="L1215" s="151"/>
      <c r="M1215" s="151"/>
      <c r="N1215" s="151"/>
      <c r="O1215" s="151"/>
      <c r="P1215" s="151"/>
      <c r="Q1215" s="151"/>
      <c r="R1215" s="271"/>
    </row>
    <row r="1216" spans="1:18" s="3" customFormat="1" ht="31.5" hidden="1">
      <c r="A1216" s="198" t="s">
        <v>615</v>
      </c>
      <c r="B1216" s="128"/>
      <c r="C1216" s="128"/>
      <c r="D1216" s="151">
        <f t="shared" si="241"/>
        <v>0</v>
      </c>
      <c r="E1216" s="151"/>
      <c r="F1216" s="151"/>
      <c r="G1216" s="327"/>
      <c r="H1216" s="151"/>
      <c r="I1216" s="151"/>
      <c r="J1216" s="151"/>
      <c r="K1216" s="151"/>
      <c r="L1216" s="151"/>
      <c r="M1216" s="151"/>
      <c r="N1216" s="151"/>
      <c r="O1216" s="151"/>
      <c r="P1216" s="151"/>
      <c r="Q1216" s="151"/>
      <c r="R1216" s="271"/>
    </row>
    <row r="1217" spans="1:18" s="3" customFormat="1" ht="31.5" hidden="1">
      <c r="A1217" s="198" t="s">
        <v>616</v>
      </c>
      <c r="B1217" s="128"/>
      <c r="C1217" s="128"/>
      <c r="D1217" s="151">
        <f t="shared" si="241"/>
        <v>0</v>
      </c>
      <c r="E1217" s="151"/>
      <c r="F1217" s="151"/>
      <c r="G1217" s="327"/>
      <c r="H1217" s="151"/>
      <c r="I1217" s="151"/>
      <c r="J1217" s="151"/>
      <c r="K1217" s="151"/>
      <c r="L1217" s="151"/>
      <c r="M1217" s="151"/>
      <c r="N1217" s="151"/>
      <c r="O1217" s="151"/>
      <c r="P1217" s="151"/>
      <c r="Q1217" s="151"/>
      <c r="R1217" s="271"/>
    </row>
    <row r="1218" spans="1:18" s="3" customFormat="1" ht="31.5" hidden="1">
      <c r="A1218" s="198" t="s">
        <v>617</v>
      </c>
      <c r="B1218" s="128"/>
      <c r="C1218" s="128"/>
      <c r="D1218" s="151">
        <f t="shared" si="241"/>
        <v>0</v>
      </c>
      <c r="E1218" s="151"/>
      <c r="F1218" s="151"/>
      <c r="G1218" s="327"/>
      <c r="H1218" s="151"/>
      <c r="I1218" s="151"/>
      <c r="J1218" s="151"/>
      <c r="K1218" s="151"/>
      <c r="L1218" s="151"/>
      <c r="M1218" s="151"/>
      <c r="N1218" s="151"/>
      <c r="O1218" s="151"/>
      <c r="P1218" s="151"/>
      <c r="Q1218" s="151"/>
      <c r="R1218" s="271"/>
    </row>
    <row r="1219" spans="1:18" s="3" customFormat="1" ht="31.5" hidden="1">
      <c r="A1219" s="198" t="s">
        <v>618</v>
      </c>
      <c r="B1219" s="128"/>
      <c r="C1219" s="128"/>
      <c r="D1219" s="151">
        <f t="shared" si="241"/>
        <v>0</v>
      </c>
      <c r="E1219" s="151"/>
      <c r="F1219" s="151"/>
      <c r="G1219" s="327"/>
      <c r="H1219" s="151"/>
      <c r="I1219" s="151"/>
      <c r="J1219" s="151"/>
      <c r="K1219" s="151"/>
      <c r="L1219" s="151"/>
      <c r="M1219" s="151"/>
      <c r="N1219" s="151"/>
      <c r="O1219" s="151"/>
      <c r="P1219" s="151"/>
      <c r="Q1219" s="151"/>
      <c r="R1219" s="271"/>
    </row>
    <row r="1220" spans="1:18" s="3" customFormat="1" ht="31.5" hidden="1">
      <c r="A1220" s="198" t="s">
        <v>619</v>
      </c>
      <c r="B1220" s="128"/>
      <c r="C1220" s="128"/>
      <c r="D1220" s="151">
        <f t="shared" si="241"/>
        <v>0</v>
      </c>
      <c r="E1220" s="151"/>
      <c r="F1220" s="151"/>
      <c r="G1220" s="327"/>
      <c r="H1220" s="151"/>
      <c r="I1220" s="151"/>
      <c r="J1220" s="151"/>
      <c r="K1220" s="151"/>
      <c r="L1220" s="151"/>
      <c r="M1220" s="151"/>
      <c r="N1220" s="151"/>
      <c r="O1220" s="151"/>
      <c r="P1220" s="151"/>
      <c r="Q1220" s="151"/>
      <c r="R1220" s="271"/>
    </row>
    <row r="1221" spans="1:18" s="3" customFormat="1" ht="31.5" hidden="1">
      <c r="A1221" s="198" t="s">
        <v>620</v>
      </c>
      <c r="B1221" s="128"/>
      <c r="C1221" s="128"/>
      <c r="D1221" s="151">
        <f t="shared" si="241"/>
        <v>0</v>
      </c>
      <c r="E1221" s="151"/>
      <c r="F1221" s="151"/>
      <c r="G1221" s="327"/>
      <c r="H1221" s="151"/>
      <c r="I1221" s="151"/>
      <c r="J1221" s="151"/>
      <c r="K1221" s="151"/>
      <c r="L1221" s="151"/>
      <c r="M1221" s="151"/>
      <c r="N1221" s="151"/>
      <c r="O1221" s="151"/>
      <c r="P1221" s="151"/>
      <c r="Q1221" s="151"/>
      <c r="R1221" s="271"/>
    </row>
    <row r="1222" spans="1:18" s="3" customFormat="1" ht="31.5" hidden="1">
      <c r="A1222" s="198" t="s">
        <v>621</v>
      </c>
      <c r="B1222" s="128"/>
      <c r="C1222" s="128"/>
      <c r="D1222" s="151">
        <f t="shared" si="241"/>
        <v>0</v>
      </c>
      <c r="E1222" s="151"/>
      <c r="F1222" s="151"/>
      <c r="G1222" s="327"/>
      <c r="H1222" s="151"/>
      <c r="I1222" s="151"/>
      <c r="J1222" s="151"/>
      <c r="K1222" s="151"/>
      <c r="L1222" s="151"/>
      <c r="M1222" s="151"/>
      <c r="N1222" s="151"/>
      <c r="O1222" s="151"/>
      <c r="P1222" s="151"/>
      <c r="Q1222" s="151"/>
      <c r="R1222" s="271"/>
    </row>
    <row r="1223" spans="1:18" s="3" customFormat="1" ht="47.25" hidden="1">
      <c r="A1223" s="198" t="s">
        <v>622</v>
      </c>
      <c r="B1223" s="128"/>
      <c r="C1223" s="128"/>
      <c r="D1223" s="151">
        <f t="shared" si="241"/>
        <v>0</v>
      </c>
      <c r="E1223" s="151"/>
      <c r="F1223" s="151"/>
      <c r="G1223" s="327"/>
      <c r="H1223" s="151"/>
      <c r="I1223" s="151"/>
      <c r="J1223" s="151"/>
      <c r="K1223" s="151"/>
      <c r="L1223" s="151"/>
      <c r="M1223" s="151"/>
      <c r="N1223" s="151"/>
      <c r="O1223" s="151"/>
      <c r="P1223" s="151"/>
      <c r="Q1223" s="151"/>
      <c r="R1223" s="271"/>
    </row>
    <row r="1224" spans="1:18" s="3" customFormat="1" ht="31.5" hidden="1">
      <c r="A1224" s="198" t="s">
        <v>623</v>
      </c>
      <c r="B1224" s="128"/>
      <c r="C1224" s="128"/>
      <c r="D1224" s="151">
        <f t="shared" si="241"/>
        <v>0</v>
      </c>
      <c r="E1224" s="151"/>
      <c r="F1224" s="151"/>
      <c r="G1224" s="327"/>
      <c r="H1224" s="151"/>
      <c r="I1224" s="151"/>
      <c r="J1224" s="151"/>
      <c r="K1224" s="151"/>
      <c r="L1224" s="151"/>
      <c r="M1224" s="151"/>
      <c r="N1224" s="151"/>
      <c r="O1224" s="151"/>
      <c r="P1224" s="151"/>
      <c r="Q1224" s="151"/>
      <c r="R1224" s="271"/>
    </row>
    <row r="1225" spans="1:18" s="3" customFormat="1" ht="31.5" hidden="1">
      <c r="A1225" s="198" t="s">
        <v>624</v>
      </c>
      <c r="B1225" s="128"/>
      <c r="C1225" s="128"/>
      <c r="D1225" s="151">
        <f t="shared" si="241"/>
        <v>0</v>
      </c>
      <c r="E1225" s="151"/>
      <c r="F1225" s="151"/>
      <c r="G1225" s="327"/>
      <c r="H1225" s="151"/>
      <c r="I1225" s="151"/>
      <c r="J1225" s="151"/>
      <c r="K1225" s="151"/>
      <c r="L1225" s="151"/>
      <c r="M1225" s="151"/>
      <c r="N1225" s="151"/>
      <c r="O1225" s="151"/>
      <c r="P1225" s="151"/>
      <c r="Q1225" s="151"/>
      <c r="R1225" s="271"/>
    </row>
    <row r="1226" spans="1:18" s="3" customFormat="1" ht="31.5" hidden="1">
      <c r="A1226" s="198" t="s">
        <v>625</v>
      </c>
      <c r="B1226" s="128"/>
      <c r="C1226" s="128"/>
      <c r="D1226" s="151">
        <f t="shared" si="241"/>
        <v>0</v>
      </c>
      <c r="E1226" s="151"/>
      <c r="F1226" s="151"/>
      <c r="G1226" s="327"/>
      <c r="H1226" s="151"/>
      <c r="I1226" s="151"/>
      <c r="J1226" s="151"/>
      <c r="K1226" s="151"/>
      <c r="L1226" s="151"/>
      <c r="M1226" s="151"/>
      <c r="N1226" s="151"/>
      <c r="O1226" s="151"/>
      <c r="P1226" s="151"/>
      <c r="Q1226" s="151"/>
      <c r="R1226" s="271"/>
    </row>
    <row r="1227" spans="1:18" s="3" customFormat="1" ht="31.5" hidden="1">
      <c r="A1227" s="198" t="s">
        <v>626</v>
      </c>
      <c r="B1227" s="128"/>
      <c r="C1227" s="128"/>
      <c r="D1227" s="151">
        <f t="shared" si="241"/>
        <v>0</v>
      </c>
      <c r="E1227" s="151"/>
      <c r="F1227" s="151"/>
      <c r="G1227" s="327"/>
      <c r="H1227" s="151"/>
      <c r="I1227" s="151"/>
      <c r="J1227" s="151"/>
      <c r="K1227" s="151"/>
      <c r="L1227" s="151"/>
      <c r="M1227" s="151"/>
      <c r="N1227" s="151"/>
      <c r="O1227" s="151"/>
      <c r="P1227" s="151"/>
      <c r="Q1227" s="151"/>
      <c r="R1227" s="271"/>
    </row>
    <row r="1228" spans="1:18" s="3" customFormat="1" ht="31.5" hidden="1">
      <c r="A1228" s="198" t="s">
        <v>627</v>
      </c>
      <c r="B1228" s="128"/>
      <c r="C1228" s="128"/>
      <c r="D1228" s="151">
        <f t="shared" si="241"/>
        <v>0</v>
      </c>
      <c r="E1228" s="151"/>
      <c r="F1228" s="151"/>
      <c r="G1228" s="327"/>
      <c r="H1228" s="151"/>
      <c r="I1228" s="151"/>
      <c r="J1228" s="151"/>
      <c r="K1228" s="151"/>
      <c r="L1228" s="151"/>
      <c r="M1228" s="151"/>
      <c r="N1228" s="151"/>
      <c r="O1228" s="151"/>
      <c r="P1228" s="151"/>
      <c r="Q1228" s="151"/>
      <c r="R1228" s="271"/>
    </row>
    <row r="1229" spans="1:18" s="3" customFormat="1" ht="31.5" hidden="1">
      <c r="A1229" s="198" t="s">
        <v>628</v>
      </c>
      <c r="B1229" s="128"/>
      <c r="C1229" s="128"/>
      <c r="D1229" s="151">
        <f t="shared" si="241"/>
        <v>0</v>
      </c>
      <c r="E1229" s="151"/>
      <c r="F1229" s="151"/>
      <c r="G1229" s="327"/>
      <c r="H1229" s="151"/>
      <c r="I1229" s="151"/>
      <c r="J1229" s="151"/>
      <c r="K1229" s="151"/>
      <c r="L1229" s="151"/>
      <c r="M1229" s="151"/>
      <c r="N1229" s="151"/>
      <c r="O1229" s="151"/>
      <c r="P1229" s="151"/>
      <c r="Q1229" s="151"/>
      <c r="R1229" s="271"/>
    </row>
    <row r="1230" spans="1:18" s="3" customFormat="1" ht="31.5" hidden="1">
      <c r="A1230" s="198" t="s">
        <v>629</v>
      </c>
      <c r="B1230" s="128"/>
      <c r="C1230" s="128"/>
      <c r="D1230" s="151">
        <f t="shared" si="241"/>
        <v>0</v>
      </c>
      <c r="E1230" s="151"/>
      <c r="F1230" s="151"/>
      <c r="G1230" s="327"/>
      <c r="H1230" s="151"/>
      <c r="I1230" s="151"/>
      <c r="J1230" s="151"/>
      <c r="K1230" s="151"/>
      <c r="L1230" s="151"/>
      <c r="M1230" s="151"/>
      <c r="N1230" s="151"/>
      <c r="O1230" s="151"/>
      <c r="P1230" s="151"/>
      <c r="Q1230" s="151"/>
      <c r="R1230" s="271"/>
    </row>
    <row r="1231" spans="1:18" s="3" customFormat="1" ht="31.5" hidden="1">
      <c r="A1231" s="198" t="s">
        <v>630</v>
      </c>
      <c r="B1231" s="128"/>
      <c r="C1231" s="128"/>
      <c r="D1231" s="151">
        <f t="shared" si="241"/>
        <v>0</v>
      </c>
      <c r="E1231" s="151"/>
      <c r="F1231" s="151"/>
      <c r="G1231" s="327"/>
      <c r="H1231" s="151"/>
      <c r="I1231" s="151"/>
      <c r="J1231" s="151"/>
      <c r="K1231" s="151"/>
      <c r="L1231" s="151"/>
      <c r="M1231" s="151"/>
      <c r="N1231" s="151"/>
      <c r="O1231" s="151"/>
      <c r="P1231" s="151"/>
      <c r="Q1231" s="151"/>
      <c r="R1231" s="271"/>
    </row>
    <row r="1232" spans="1:18" s="3" customFormat="1" ht="31.5" hidden="1">
      <c r="A1232" s="198" t="s">
        <v>631</v>
      </c>
      <c r="B1232" s="128"/>
      <c r="C1232" s="128"/>
      <c r="D1232" s="151">
        <f t="shared" si="241"/>
        <v>0</v>
      </c>
      <c r="E1232" s="151"/>
      <c r="F1232" s="151"/>
      <c r="G1232" s="327"/>
      <c r="H1232" s="151"/>
      <c r="I1232" s="151"/>
      <c r="J1232" s="151"/>
      <c r="K1232" s="151"/>
      <c r="L1232" s="151"/>
      <c r="M1232" s="151"/>
      <c r="N1232" s="151"/>
      <c r="O1232" s="151"/>
      <c r="P1232" s="151"/>
      <c r="Q1232" s="151"/>
      <c r="R1232" s="271"/>
    </row>
    <row r="1233" spans="1:18" s="3" customFormat="1" ht="31.5" hidden="1">
      <c r="A1233" s="198" t="s">
        <v>632</v>
      </c>
      <c r="B1233" s="128"/>
      <c r="C1233" s="128"/>
      <c r="D1233" s="151">
        <f t="shared" si="241"/>
        <v>0</v>
      </c>
      <c r="E1233" s="151"/>
      <c r="F1233" s="151"/>
      <c r="G1233" s="327"/>
      <c r="H1233" s="151"/>
      <c r="I1233" s="151"/>
      <c r="J1233" s="151"/>
      <c r="K1233" s="151"/>
      <c r="L1233" s="151"/>
      <c r="M1233" s="151"/>
      <c r="N1233" s="151"/>
      <c r="O1233" s="151"/>
      <c r="P1233" s="151"/>
      <c r="Q1233" s="151"/>
      <c r="R1233" s="271"/>
    </row>
    <row r="1234" spans="1:18" s="3" customFormat="1" ht="47.25" hidden="1">
      <c r="A1234" s="198" t="s">
        <v>633</v>
      </c>
      <c r="B1234" s="128"/>
      <c r="C1234" s="128"/>
      <c r="D1234" s="151">
        <f t="shared" si="241"/>
        <v>0</v>
      </c>
      <c r="E1234" s="151"/>
      <c r="F1234" s="151"/>
      <c r="G1234" s="327"/>
      <c r="H1234" s="151"/>
      <c r="I1234" s="151"/>
      <c r="J1234" s="151"/>
      <c r="K1234" s="151"/>
      <c r="L1234" s="151"/>
      <c r="M1234" s="151"/>
      <c r="N1234" s="151"/>
      <c r="O1234" s="151"/>
      <c r="P1234" s="151"/>
      <c r="Q1234" s="151"/>
      <c r="R1234" s="271"/>
    </row>
    <row r="1235" spans="1:18" s="3" customFormat="1" ht="31.5" hidden="1">
      <c r="A1235" s="198" t="s">
        <v>634</v>
      </c>
      <c r="B1235" s="128"/>
      <c r="C1235" s="128"/>
      <c r="D1235" s="151">
        <f t="shared" si="241"/>
        <v>0</v>
      </c>
      <c r="E1235" s="151"/>
      <c r="F1235" s="151"/>
      <c r="G1235" s="327"/>
      <c r="H1235" s="151"/>
      <c r="I1235" s="151"/>
      <c r="J1235" s="151"/>
      <c r="K1235" s="151"/>
      <c r="L1235" s="151"/>
      <c r="M1235" s="151"/>
      <c r="N1235" s="151"/>
      <c r="O1235" s="151"/>
      <c r="P1235" s="151"/>
      <c r="Q1235" s="151"/>
      <c r="R1235" s="271"/>
    </row>
    <row r="1236" spans="1:18" s="3" customFormat="1" ht="31.5" hidden="1">
      <c r="A1236" s="198" t="s">
        <v>635</v>
      </c>
      <c r="B1236" s="128"/>
      <c r="C1236" s="128"/>
      <c r="D1236" s="151">
        <f t="shared" si="241"/>
        <v>0</v>
      </c>
      <c r="E1236" s="151"/>
      <c r="F1236" s="151"/>
      <c r="G1236" s="327"/>
      <c r="H1236" s="151"/>
      <c r="I1236" s="151"/>
      <c r="J1236" s="151"/>
      <c r="K1236" s="151"/>
      <c r="L1236" s="151"/>
      <c r="M1236" s="151"/>
      <c r="N1236" s="151"/>
      <c r="O1236" s="151"/>
      <c r="P1236" s="151"/>
      <c r="Q1236" s="151"/>
      <c r="R1236" s="271"/>
    </row>
    <row r="1237" spans="1:18" s="3" customFormat="1" ht="31.5" hidden="1">
      <c r="A1237" s="198" t="s">
        <v>636</v>
      </c>
      <c r="B1237" s="128"/>
      <c r="C1237" s="128"/>
      <c r="D1237" s="151">
        <f t="shared" si="241"/>
        <v>0</v>
      </c>
      <c r="E1237" s="151"/>
      <c r="F1237" s="151"/>
      <c r="G1237" s="327"/>
      <c r="H1237" s="151"/>
      <c r="I1237" s="151"/>
      <c r="J1237" s="151"/>
      <c r="K1237" s="151"/>
      <c r="L1237" s="151"/>
      <c r="M1237" s="151"/>
      <c r="N1237" s="151"/>
      <c r="O1237" s="151"/>
      <c r="P1237" s="151"/>
      <c r="Q1237" s="151"/>
      <c r="R1237" s="271"/>
    </row>
    <row r="1238" spans="1:18" s="3" customFormat="1" ht="31.5" hidden="1">
      <c r="A1238" s="198" t="s">
        <v>637</v>
      </c>
      <c r="B1238" s="128"/>
      <c r="C1238" s="128"/>
      <c r="D1238" s="151">
        <f t="shared" si="241"/>
        <v>0</v>
      </c>
      <c r="E1238" s="151"/>
      <c r="F1238" s="151"/>
      <c r="G1238" s="327"/>
      <c r="H1238" s="151"/>
      <c r="I1238" s="151"/>
      <c r="J1238" s="151"/>
      <c r="K1238" s="151"/>
      <c r="L1238" s="151"/>
      <c r="M1238" s="151"/>
      <c r="N1238" s="151"/>
      <c r="O1238" s="151"/>
      <c r="P1238" s="151"/>
      <c r="Q1238" s="151"/>
      <c r="R1238" s="271"/>
    </row>
    <row r="1239" spans="1:18" s="3" customFormat="1" ht="47.25" hidden="1">
      <c r="A1239" s="198" t="s">
        <v>638</v>
      </c>
      <c r="B1239" s="128"/>
      <c r="C1239" s="128"/>
      <c r="D1239" s="151">
        <f t="shared" si="241"/>
        <v>0</v>
      </c>
      <c r="E1239" s="151"/>
      <c r="F1239" s="151"/>
      <c r="G1239" s="327"/>
      <c r="H1239" s="151"/>
      <c r="I1239" s="151"/>
      <c r="J1239" s="151"/>
      <c r="K1239" s="151"/>
      <c r="L1239" s="151"/>
      <c r="M1239" s="151"/>
      <c r="N1239" s="151"/>
      <c r="O1239" s="151"/>
      <c r="P1239" s="151"/>
      <c r="Q1239" s="151"/>
      <c r="R1239" s="271"/>
    </row>
    <row r="1240" spans="1:18" s="3" customFormat="1" ht="31.5" hidden="1">
      <c r="A1240" s="198" t="s">
        <v>639</v>
      </c>
      <c r="B1240" s="128"/>
      <c r="C1240" s="128"/>
      <c r="D1240" s="151">
        <f t="shared" si="241"/>
        <v>0</v>
      </c>
      <c r="E1240" s="151"/>
      <c r="F1240" s="151"/>
      <c r="G1240" s="327"/>
      <c r="H1240" s="151"/>
      <c r="I1240" s="151"/>
      <c r="J1240" s="151"/>
      <c r="K1240" s="151"/>
      <c r="L1240" s="151"/>
      <c r="M1240" s="151"/>
      <c r="N1240" s="151"/>
      <c r="O1240" s="151"/>
      <c r="P1240" s="151"/>
      <c r="Q1240" s="151"/>
      <c r="R1240" s="271"/>
    </row>
    <row r="1241" spans="1:18" s="3" customFormat="1" ht="31.5" hidden="1">
      <c r="A1241" s="198" t="s">
        <v>640</v>
      </c>
      <c r="B1241" s="128"/>
      <c r="C1241" s="128"/>
      <c r="D1241" s="151">
        <f t="shared" si="241"/>
        <v>0</v>
      </c>
      <c r="E1241" s="151"/>
      <c r="F1241" s="151"/>
      <c r="G1241" s="327"/>
      <c r="H1241" s="151"/>
      <c r="I1241" s="151"/>
      <c r="J1241" s="151"/>
      <c r="K1241" s="151"/>
      <c r="L1241" s="151"/>
      <c r="M1241" s="151"/>
      <c r="N1241" s="151"/>
      <c r="O1241" s="151"/>
      <c r="P1241" s="151"/>
      <c r="Q1241" s="151"/>
      <c r="R1241" s="271"/>
    </row>
    <row r="1242" spans="1:18" s="3" customFormat="1" ht="31.5" hidden="1">
      <c r="A1242" s="198" t="s">
        <v>641</v>
      </c>
      <c r="B1242" s="128"/>
      <c r="C1242" s="128"/>
      <c r="D1242" s="151">
        <f t="shared" si="241"/>
        <v>0</v>
      </c>
      <c r="E1242" s="151"/>
      <c r="F1242" s="151"/>
      <c r="G1242" s="327"/>
      <c r="H1242" s="151"/>
      <c r="I1242" s="151"/>
      <c r="J1242" s="151"/>
      <c r="K1242" s="151"/>
      <c r="L1242" s="151"/>
      <c r="M1242" s="151"/>
      <c r="N1242" s="151"/>
      <c r="O1242" s="151"/>
      <c r="P1242" s="151"/>
      <c r="Q1242" s="151"/>
      <c r="R1242" s="271"/>
    </row>
    <row r="1243" spans="1:18" s="3" customFormat="1" ht="31.5" hidden="1">
      <c r="A1243" s="198" t="s">
        <v>642</v>
      </c>
      <c r="B1243" s="128"/>
      <c r="C1243" s="128"/>
      <c r="D1243" s="151">
        <f t="shared" si="241"/>
        <v>0</v>
      </c>
      <c r="E1243" s="151"/>
      <c r="F1243" s="151"/>
      <c r="G1243" s="327"/>
      <c r="H1243" s="151"/>
      <c r="I1243" s="151"/>
      <c r="J1243" s="151"/>
      <c r="K1243" s="151"/>
      <c r="L1243" s="151"/>
      <c r="M1243" s="151"/>
      <c r="N1243" s="151"/>
      <c r="O1243" s="151"/>
      <c r="P1243" s="151"/>
      <c r="Q1243" s="151"/>
      <c r="R1243" s="271"/>
    </row>
    <row r="1244" spans="1:18" s="3" customFormat="1" ht="31.5" hidden="1">
      <c r="A1244" s="198" t="s">
        <v>643</v>
      </c>
      <c r="B1244" s="128"/>
      <c r="C1244" s="128"/>
      <c r="D1244" s="151">
        <f t="shared" si="241"/>
        <v>0</v>
      </c>
      <c r="E1244" s="151"/>
      <c r="F1244" s="151"/>
      <c r="G1244" s="327"/>
      <c r="H1244" s="151"/>
      <c r="I1244" s="151"/>
      <c r="J1244" s="151"/>
      <c r="K1244" s="151"/>
      <c r="L1244" s="151"/>
      <c r="M1244" s="151"/>
      <c r="N1244" s="151"/>
      <c r="O1244" s="151"/>
      <c r="P1244" s="151"/>
      <c r="Q1244" s="151"/>
      <c r="R1244" s="271"/>
    </row>
    <row r="1245" spans="1:18" s="3" customFormat="1" ht="31.5" hidden="1">
      <c r="A1245" s="198" t="s">
        <v>644</v>
      </c>
      <c r="B1245" s="128"/>
      <c r="C1245" s="128"/>
      <c r="D1245" s="151">
        <f t="shared" si="241"/>
        <v>0</v>
      </c>
      <c r="E1245" s="151"/>
      <c r="F1245" s="151"/>
      <c r="G1245" s="327"/>
      <c r="H1245" s="151"/>
      <c r="I1245" s="151"/>
      <c r="J1245" s="151"/>
      <c r="K1245" s="151"/>
      <c r="L1245" s="151"/>
      <c r="M1245" s="151"/>
      <c r="N1245" s="151"/>
      <c r="O1245" s="151"/>
      <c r="P1245" s="151"/>
      <c r="Q1245" s="151"/>
      <c r="R1245" s="271"/>
    </row>
    <row r="1246" spans="1:18" s="3" customFormat="1" ht="31.5" hidden="1">
      <c r="A1246" s="198" t="s">
        <v>645</v>
      </c>
      <c r="B1246" s="128"/>
      <c r="C1246" s="128"/>
      <c r="D1246" s="151">
        <f t="shared" si="241"/>
        <v>0</v>
      </c>
      <c r="E1246" s="151"/>
      <c r="F1246" s="151"/>
      <c r="G1246" s="327"/>
      <c r="H1246" s="151"/>
      <c r="I1246" s="151"/>
      <c r="J1246" s="151"/>
      <c r="K1246" s="151"/>
      <c r="L1246" s="151"/>
      <c r="M1246" s="151"/>
      <c r="N1246" s="151"/>
      <c r="O1246" s="151"/>
      <c r="P1246" s="151"/>
      <c r="Q1246" s="151"/>
      <c r="R1246" s="271"/>
    </row>
    <row r="1247" spans="1:18" s="3" customFormat="1" ht="31.5" hidden="1">
      <c r="A1247" s="198" t="s">
        <v>646</v>
      </c>
      <c r="B1247" s="128"/>
      <c r="C1247" s="128"/>
      <c r="D1247" s="151">
        <f t="shared" si="241"/>
        <v>0</v>
      </c>
      <c r="E1247" s="151"/>
      <c r="F1247" s="151"/>
      <c r="G1247" s="327"/>
      <c r="H1247" s="151"/>
      <c r="I1247" s="151"/>
      <c r="J1247" s="151"/>
      <c r="K1247" s="151"/>
      <c r="L1247" s="151"/>
      <c r="M1247" s="151"/>
      <c r="N1247" s="151"/>
      <c r="O1247" s="151"/>
      <c r="P1247" s="151"/>
      <c r="Q1247" s="151"/>
      <c r="R1247" s="271"/>
    </row>
    <row r="1248" spans="1:18" s="3" customFormat="1" ht="31.5" hidden="1">
      <c r="A1248" s="198" t="s">
        <v>647</v>
      </c>
      <c r="B1248" s="128"/>
      <c r="C1248" s="128"/>
      <c r="D1248" s="151">
        <f t="shared" si="241"/>
        <v>0</v>
      </c>
      <c r="E1248" s="151"/>
      <c r="F1248" s="151"/>
      <c r="G1248" s="327"/>
      <c r="H1248" s="151"/>
      <c r="I1248" s="151"/>
      <c r="J1248" s="151"/>
      <c r="K1248" s="151"/>
      <c r="L1248" s="151"/>
      <c r="M1248" s="151"/>
      <c r="N1248" s="151"/>
      <c r="O1248" s="151"/>
      <c r="P1248" s="151"/>
      <c r="Q1248" s="151"/>
      <c r="R1248" s="271"/>
    </row>
    <row r="1249" spans="1:18" s="3" customFormat="1" ht="31.5" hidden="1">
      <c r="A1249" s="198" t="s">
        <v>648</v>
      </c>
      <c r="B1249" s="128"/>
      <c r="C1249" s="128"/>
      <c r="D1249" s="151">
        <f t="shared" si="241"/>
        <v>0</v>
      </c>
      <c r="E1249" s="151"/>
      <c r="F1249" s="151"/>
      <c r="G1249" s="327"/>
      <c r="H1249" s="151"/>
      <c r="I1249" s="151"/>
      <c r="J1249" s="151"/>
      <c r="K1249" s="151"/>
      <c r="L1249" s="151"/>
      <c r="M1249" s="151"/>
      <c r="N1249" s="151"/>
      <c r="O1249" s="151"/>
      <c r="P1249" s="151"/>
      <c r="Q1249" s="151"/>
      <c r="R1249" s="271"/>
    </row>
    <row r="1250" spans="1:18" s="3" customFormat="1" ht="47.25" hidden="1">
      <c r="A1250" s="198" t="s">
        <v>649</v>
      </c>
      <c r="B1250" s="128"/>
      <c r="C1250" s="128"/>
      <c r="D1250" s="151">
        <f t="shared" si="241"/>
        <v>0</v>
      </c>
      <c r="E1250" s="151"/>
      <c r="F1250" s="151"/>
      <c r="G1250" s="327"/>
      <c r="H1250" s="151"/>
      <c r="I1250" s="151"/>
      <c r="J1250" s="151"/>
      <c r="K1250" s="151"/>
      <c r="L1250" s="151"/>
      <c r="M1250" s="151"/>
      <c r="N1250" s="151"/>
      <c r="O1250" s="151"/>
      <c r="P1250" s="151"/>
      <c r="Q1250" s="151"/>
      <c r="R1250" s="271"/>
    </row>
    <row r="1251" spans="1:18" s="3" customFormat="1" ht="31.5" hidden="1">
      <c r="A1251" s="198" t="s">
        <v>650</v>
      </c>
      <c r="B1251" s="128"/>
      <c r="C1251" s="128"/>
      <c r="D1251" s="151">
        <f t="shared" si="241"/>
        <v>0</v>
      </c>
      <c r="E1251" s="151"/>
      <c r="F1251" s="151"/>
      <c r="G1251" s="327"/>
      <c r="H1251" s="151"/>
      <c r="I1251" s="151"/>
      <c r="J1251" s="151"/>
      <c r="K1251" s="151"/>
      <c r="L1251" s="151"/>
      <c r="M1251" s="151"/>
      <c r="N1251" s="151"/>
      <c r="O1251" s="151"/>
      <c r="P1251" s="151"/>
      <c r="Q1251" s="151"/>
      <c r="R1251" s="271"/>
    </row>
    <row r="1252" spans="1:18" s="3" customFormat="1" ht="31.5" hidden="1">
      <c r="A1252" s="198" t="s">
        <v>651</v>
      </c>
      <c r="B1252" s="128"/>
      <c r="C1252" s="128"/>
      <c r="D1252" s="151">
        <f t="shared" si="241"/>
        <v>0</v>
      </c>
      <c r="E1252" s="151"/>
      <c r="F1252" s="151"/>
      <c r="G1252" s="327"/>
      <c r="H1252" s="151"/>
      <c r="I1252" s="151"/>
      <c r="J1252" s="151"/>
      <c r="K1252" s="151"/>
      <c r="L1252" s="151"/>
      <c r="M1252" s="151"/>
      <c r="N1252" s="151"/>
      <c r="O1252" s="151"/>
      <c r="P1252" s="151"/>
      <c r="Q1252" s="151"/>
      <c r="R1252" s="271"/>
    </row>
    <row r="1253" spans="1:18" s="3" customFormat="1" ht="31.5" hidden="1">
      <c r="A1253" s="198" t="s">
        <v>652</v>
      </c>
      <c r="B1253" s="128"/>
      <c r="C1253" s="128"/>
      <c r="D1253" s="151">
        <f t="shared" si="241"/>
        <v>0</v>
      </c>
      <c r="E1253" s="151"/>
      <c r="F1253" s="151"/>
      <c r="G1253" s="327"/>
      <c r="H1253" s="151"/>
      <c r="I1253" s="151"/>
      <c r="J1253" s="151"/>
      <c r="K1253" s="151"/>
      <c r="L1253" s="151"/>
      <c r="M1253" s="151"/>
      <c r="N1253" s="151"/>
      <c r="O1253" s="151"/>
      <c r="P1253" s="151"/>
      <c r="Q1253" s="151"/>
      <c r="R1253" s="271"/>
    </row>
    <row r="1254" spans="1:18" s="3" customFormat="1" ht="31.5" hidden="1">
      <c r="A1254" s="198" t="s">
        <v>653</v>
      </c>
      <c r="B1254" s="128"/>
      <c r="C1254" s="128"/>
      <c r="D1254" s="151">
        <f t="shared" si="241"/>
        <v>0</v>
      </c>
      <c r="E1254" s="151"/>
      <c r="F1254" s="151"/>
      <c r="G1254" s="327"/>
      <c r="H1254" s="151"/>
      <c r="I1254" s="151"/>
      <c r="J1254" s="151"/>
      <c r="K1254" s="151"/>
      <c r="L1254" s="151"/>
      <c r="M1254" s="151"/>
      <c r="N1254" s="151"/>
      <c r="O1254" s="151"/>
      <c r="P1254" s="151"/>
      <c r="Q1254" s="151"/>
      <c r="R1254" s="271"/>
    </row>
    <row r="1255" spans="1:18" s="3" customFormat="1" ht="31.5" hidden="1">
      <c r="A1255" s="198" t="s">
        <v>654</v>
      </c>
      <c r="B1255" s="128"/>
      <c r="C1255" s="128"/>
      <c r="D1255" s="151">
        <f t="shared" si="241"/>
        <v>0</v>
      </c>
      <c r="E1255" s="151"/>
      <c r="F1255" s="151"/>
      <c r="G1255" s="327"/>
      <c r="H1255" s="151"/>
      <c r="I1255" s="151"/>
      <c r="J1255" s="151"/>
      <c r="K1255" s="151"/>
      <c r="L1255" s="151"/>
      <c r="M1255" s="151"/>
      <c r="N1255" s="151"/>
      <c r="O1255" s="151"/>
      <c r="P1255" s="151"/>
      <c r="Q1255" s="151"/>
      <c r="R1255" s="271"/>
    </row>
    <row r="1256" spans="1:18" s="3" customFormat="1" ht="31.5" hidden="1">
      <c r="A1256" s="198" t="s">
        <v>655</v>
      </c>
      <c r="B1256" s="128"/>
      <c r="C1256" s="128"/>
      <c r="D1256" s="151">
        <f t="shared" si="241"/>
        <v>0</v>
      </c>
      <c r="E1256" s="151"/>
      <c r="F1256" s="151"/>
      <c r="G1256" s="327"/>
      <c r="H1256" s="151"/>
      <c r="I1256" s="151"/>
      <c r="J1256" s="151"/>
      <c r="K1256" s="151"/>
      <c r="L1256" s="151"/>
      <c r="M1256" s="151"/>
      <c r="N1256" s="151"/>
      <c r="O1256" s="151"/>
      <c r="P1256" s="151"/>
      <c r="Q1256" s="151"/>
      <c r="R1256" s="271"/>
    </row>
    <row r="1257" spans="1:18" s="3" customFormat="1" ht="31.5" hidden="1">
      <c r="A1257" s="198" t="s">
        <v>656</v>
      </c>
      <c r="B1257" s="128"/>
      <c r="C1257" s="128"/>
      <c r="D1257" s="151">
        <f t="shared" si="241"/>
        <v>0</v>
      </c>
      <c r="E1257" s="151"/>
      <c r="F1257" s="151"/>
      <c r="G1257" s="327"/>
      <c r="H1257" s="151"/>
      <c r="I1257" s="151"/>
      <c r="J1257" s="151"/>
      <c r="K1257" s="151"/>
      <c r="L1257" s="151"/>
      <c r="M1257" s="151"/>
      <c r="N1257" s="151"/>
      <c r="O1257" s="151"/>
      <c r="P1257" s="151"/>
      <c r="Q1257" s="151"/>
      <c r="R1257" s="271"/>
    </row>
    <row r="1258" spans="1:18" s="3" customFormat="1" ht="31.5" hidden="1">
      <c r="A1258" s="198" t="s">
        <v>657</v>
      </c>
      <c r="B1258" s="128"/>
      <c r="C1258" s="128"/>
      <c r="D1258" s="151">
        <f t="shared" si="241"/>
        <v>0</v>
      </c>
      <c r="E1258" s="151"/>
      <c r="F1258" s="151"/>
      <c r="G1258" s="327"/>
      <c r="H1258" s="151"/>
      <c r="I1258" s="151"/>
      <c r="J1258" s="151"/>
      <c r="K1258" s="151"/>
      <c r="L1258" s="151"/>
      <c r="M1258" s="151"/>
      <c r="N1258" s="151"/>
      <c r="O1258" s="151"/>
      <c r="P1258" s="151"/>
      <c r="Q1258" s="151"/>
      <c r="R1258" s="271"/>
    </row>
    <row r="1259" spans="1:18" s="3" customFormat="1" ht="31.5" hidden="1">
      <c r="A1259" s="198" t="s">
        <v>658</v>
      </c>
      <c r="B1259" s="128"/>
      <c r="C1259" s="128"/>
      <c r="D1259" s="151">
        <f t="shared" si="241"/>
        <v>0</v>
      </c>
      <c r="E1259" s="151"/>
      <c r="F1259" s="151"/>
      <c r="G1259" s="327"/>
      <c r="H1259" s="151"/>
      <c r="I1259" s="151"/>
      <c r="J1259" s="151"/>
      <c r="K1259" s="151"/>
      <c r="L1259" s="151"/>
      <c r="M1259" s="151"/>
      <c r="N1259" s="151"/>
      <c r="O1259" s="151"/>
      <c r="P1259" s="151"/>
      <c r="Q1259" s="151"/>
      <c r="R1259" s="271"/>
    </row>
    <row r="1260" spans="1:18" s="3" customFormat="1" ht="31.5">
      <c r="A1260" s="234" t="s">
        <v>868</v>
      </c>
      <c r="B1260" s="128"/>
      <c r="C1260" s="128"/>
      <c r="D1260" s="151">
        <f t="shared" si="241"/>
        <v>20060</v>
      </c>
      <c r="E1260" s="151"/>
      <c r="F1260" s="151"/>
      <c r="G1260" s="327"/>
      <c r="H1260" s="151">
        <v>20060</v>
      </c>
      <c r="I1260" s="151"/>
      <c r="J1260" s="151"/>
      <c r="K1260" s="151"/>
      <c r="L1260" s="151"/>
      <c r="M1260" s="151"/>
      <c r="N1260" s="151"/>
      <c r="O1260" s="151"/>
      <c r="P1260" s="151"/>
      <c r="Q1260" s="151"/>
      <c r="R1260" s="271"/>
    </row>
    <row r="1261" spans="1:18" s="3" customFormat="1" ht="15.75" hidden="1">
      <c r="A1261" s="198"/>
      <c r="B1261" s="128"/>
      <c r="C1261" s="128"/>
      <c r="D1261" s="151">
        <f t="shared" si="241"/>
        <v>0</v>
      </c>
      <c r="E1261" s="151"/>
      <c r="F1261" s="151"/>
      <c r="G1261" s="327"/>
      <c r="H1261" s="151"/>
      <c r="I1261" s="151"/>
      <c r="J1261" s="151"/>
      <c r="K1261" s="151"/>
      <c r="L1261" s="151"/>
      <c r="M1261" s="151"/>
      <c r="N1261" s="151"/>
      <c r="O1261" s="151"/>
      <c r="P1261" s="151"/>
      <c r="Q1261" s="151"/>
      <c r="R1261" s="271"/>
    </row>
    <row r="1262" spans="1:18" s="3" customFormat="1" ht="15.75" hidden="1">
      <c r="A1262" s="198"/>
      <c r="B1262" s="128"/>
      <c r="C1262" s="128"/>
      <c r="D1262" s="151">
        <f t="shared" si="241"/>
        <v>0</v>
      </c>
      <c r="E1262" s="151"/>
      <c r="F1262" s="151"/>
      <c r="G1262" s="327"/>
      <c r="H1262" s="151"/>
      <c r="I1262" s="151"/>
      <c r="J1262" s="151"/>
      <c r="K1262" s="151"/>
      <c r="L1262" s="151"/>
      <c r="M1262" s="151"/>
      <c r="N1262" s="151"/>
      <c r="O1262" s="151"/>
      <c r="P1262" s="151"/>
      <c r="Q1262" s="151"/>
      <c r="R1262" s="271"/>
    </row>
    <row r="1263" spans="1:18" s="3" customFormat="1" ht="15.75" hidden="1">
      <c r="A1263" s="198"/>
      <c r="B1263" s="128"/>
      <c r="C1263" s="128"/>
      <c r="D1263" s="151">
        <f t="shared" si="241"/>
        <v>0</v>
      </c>
      <c r="E1263" s="151"/>
      <c r="F1263" s="151"/>
      <c r="G1263" s="327"/>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1"/>
        <v>0</v>
      </c>
      <c r="E1264" s="151"/>
      <c r="F1264" s="151"/>
      <c r="G1264" s="327"/>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1"/>
        <v>0</v>
      </c>
      <c r="E1265" s="151"/>
      <c r="F1265" s="151"/>
      <c r="G1265" s="327"/>
      <c r="H1265" s="151"/>
      <c r="I1265" s="151"/>
      <c r="J1265" s="151"/>
      <c r="K1265" s="151"/>
      <c r="L1265" s="151"/>
      <c r="M1265" s="151"/>
      <c r="N1265" s="151"/>
      <c r="O1265" s="151"/>
      <c r="P1265" s="151"/>
      <c r="Q1265" s="151"/>
      <c r="R1265" s="271"/>
    </row>
    <row r="1266" spans="1:18" s="3" customFormat="1" ht="81" customHeight="1" hidden="1">
      <c r="A1266" s="198"/>
      <c r="B1266" s="128"/>
      <c r="C1266" s="128"/>
      <c r="D1266" s="151">
        <f t="shared" si="241"/>
        <v>0</v>
      </c>
      <c r="E1266" s="151"/>
      <c r="F1266" s="151"/>
      <c r="G1266" s="327"/>
      <c r="H1266" s="151"/>
      <c r="I1266" s="151"/>
      <c r="J1266" s="151"/>
      <c r="K1266" s="151"/>
      <c r="L1266" s="151"/>
      <c r="M1266" s="151"/>
      <c r="N1266" s="151"/>
      <c r="O1266" s="151"/>
      <c r="P1266" s="151"/>
      <c r="Q1266" s="151"/>
      <c r="R1266" s="271"/>
    </row>
    <row r="1267" spans="1:18" s="3" customFormat="1" ht="15.75" hidden="1">
      <c r="A1267" s="119"/>
      <c r="B1267" s="128"/>
      <c r="C1267" s="128"/>
      <c r="D1267" s="151">
        <f t="shared" si="241"/>
        <v>0</v>
      </c>
      <c r="E1267" s="151"/>
      <c r="F1267" s="151"/>
      <c r="G1267" s="151"/>
      <c r="H1267" s="151"/>
      <c r="I1267" s="151"/>
      <c r="J1267" s="151"/>
      <c r="K1267" s="151"/>
      <c r="L1267" s="151"/>
      <c r="M1267" s="151"/>
      <c r="N1267" s="151"/>
      <c r="O1267" s="151"/>
      <c r="P1267" s="151"/>
      <c r="Q1267" s="151"/>
      <c r="R1267" s="271"/>
    </row>
    <row r="1268" spans="1:18" s="3" customFormat="1" ht="15.75" hidden="1">
      <c r="A1268" s="119"/>
      <c r="B1268" s="128"/>
      <c r="C1268" s="128"/>
      <c r="D1268" s="151">
        <f t="shared" si="241"/>
        <v>0</v>
      </c>
      <c r="E1268" s="151"/>
      <c r="F1268" s="151"/>
      <c r="G1268" s="151"/>
      <c r="H1268" s="151"/>
      <c r="I1268" s="151"/>
      <c r="J1268" s="151"/>
      <c r="K1268" s="151"/>
      <c r="L1268" s="151"/>
      <c r="M1268" s="151"/>
      <c r="N1268" s="151"/>
      <c r="O1268" s="151"/>
      <c r="P1268" s="151"/>
      <c r="Q1268" s="151"/>
      <c r="R1268" s="271"/>
    </row>
    <row r="1269" spans="1:18" s="3" customFormat="1" ht="15.75" hidden="1">
      <c r="A1269" s="119"/>
      <c r="B1269" s="128"/>
      <c r="C1269" s="128"/>
      <c r="D1269" s="151">
        <f t="shared" si="241"/>
        <v>0</v>
      </c>
      <c r="E1269" s="151"/>
      <c r="F1269" s="151"/>
      <c r="G1269" s="151"/>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1"/>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1"/>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1"/>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1"/>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1"/>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1"/>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1"/>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1"/>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1"/>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1"/>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1"/>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1"/>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1"/>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1"/>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1"/>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1"/>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1"/>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1"/>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1"/>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1"/>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1"/>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1"/>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1"/>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1"/>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1"/>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1"/>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1"/>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1"/>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1"/>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1"/>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1"/>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1"/>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1"/>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1"/>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1"/>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1"/>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1"/>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1"/>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1"/>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1"/>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1"/>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1"/>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1"/>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1"/>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1"/>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1"/>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1"/>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1"/>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1"/>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1"/>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1"/>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1"/>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1"/>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1"/>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1"/>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1"/>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1"/>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1"/>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1"/>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1"/>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1"/>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1"/>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1"/>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1"/>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1"/>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1"/>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1"/>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1"/>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1"/>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1"/>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1"/>
        <v>0</v>
      </c>
      <c r="E1340" s="151"/>
      <c r="F1340" s="151"/>
      <c r="G1340" s="151"/>
      <c r="H1340" s="151"/>
      <c r="I1340" s="151"/>
      <c r="J1340" s="151"/>
      <c r="K1340" s="151"/>
      <c r="L1340" s="151"/>
      <c r="M1340" s="151"/>
      <c r="N1340" s="151"/>
      <c r="O1340" s="151"/>
      <c r="P1340" s="151"/>
      <c r="Q1340" s="151"/>
      <c r="R1340" s="271"/>
    </row>
    <row r="1341" spans="1:18" s="1" customFormat="1" ht="15.75" hidden="1">
      <c r="A1341" s="198"/>
      <c r="B1341" s="148"/>
      <c r="C1341" s="148"/>
      <c r="D1341" s="151">
        <f t="shared" si="241"/>
        <v>0</v>
      </c>
      <c r="E1341" s="147"/>
      <c r="F1341" s="147"/>
      <c r="G1341" s="147"/>
      <c r="H1341" s="147"/>
      <c r="I1341" s="147"/>
      <c r="J1341" s="147"/>
      <c r="K1341" s="147"/>
      <c r="L1341" s="147"/>
      <c r="M1341" s="318"/>
      <c r="N1341" s="147"/>
      <c r="O1341" s="147"/>
      <c r="P1341" s="147"/>
      <c r="Q1341" s="147"/>
      <c r="R1341" s="299"/>
    </row>
    <row r="1342" spans="1:18" s="1" customFormat="1" ht="15.75" hidden="1">
      <c r="A1342" s="198"/>
      <c r="B1342" s="148"/>
      <c r="C1342" s="148"/>
      <c r="D1342" s="151">
        <f t="shared" si="241"/>
        <v>0</v>
      </c>
      <c r="E1342" s="147"/>
      <c r="F1342" s="147"/>
      <c r="G1342" s="147"/>
      <c r="H1342" s="147"/>
      <c r="I1342" s="147"/>
      <c r="J1342" s="147"/>
      <c r="K1342" s="147"/>
      <c r="L1342" s="147"/>
      <c r="M1342" s="318"/>
      <c r="N1342" s="147"/>
      <c r="O1342" s="147"/>
      <c r="P1342" s="147"/>
      <c r="Q1342" s="147"/>
      <c r="R1342" s="299"/>
    </row>
    <row r="1343" spans="1:18" s="1" customFormat="1" ht="15.75" hidden="1">
      <c r="A1343" s="198"/>
      <c r="B1343" s="148"/>
      <c r="C1343" s="148"/>
      <c r="D1343" s="151">
        <f t="shared" si="241"/>
        <v>0</v>
      </c>
      <c r="E1343" s="147"/>
      <c r="F1343" s="147"/>
      <c r="G1343" s="147"/>
      <c r="H1343" s="147"/>
      <c r="I1343" s="147"/>
      <c r="J1343" s="147"/>
      <c r="K1343" s="147"/>
      <c r="L1343" s="147"/>
      <c r="M1343" s="318"/>
      <c r="N1343" s="147"/>
      <c r="O1343" s="147"/>
      <c r="P1343" s="147"/>
      <c r="Q1343" s="147"/>
      <c r="R1343" s="299"/>
    </row>
    <row r="1344" spans="1:18" s="1" customFormat="1" ht="15.75" hidden="1">
      <c r="A1344" s="198"/>
      <c r="B1344" s="148"/>
      <c r="C1344" s="148"/>
      <c r="D1344" s="151">
        <f t="shared" si="241"/>
        <v>0</v>
      </c>
      <c r="E1344" s="147"/>
      <c r="F1344" s="147"/>
      <c r="G1344" s="147"/>
      <c r="H1344" s="147"/>
      <c r="I1344" s="147"/>
      <c r="J1344" s="147"/>
      <c r="K1344" s="147"/>
      <c r="L1344" s="147"/>
      <c r="M1344" s="149"/>
      <c r="N1344" s="147"/>
      <c r="O1344" s="147"/>
      <c r="P1344" s="147"/>
      <c r="Q1344" s="147"/>
      <c r="R1344" s="299"/>
    </row>
    <row r="1345" spans="1:18" s="1" customFormat="1" ht="15.75" hidden="1">
      <c r="A1345" s="198"/>
      <c r="B1345" s="148"/>
      <c r="C1345" s="148"/>
      <c r="D1345" s="151">
        <f t="shared" si="241"/>
        <v>0</v>
      </c>
      <c r="E1345" s="147"/>
      <c r="F1345" s="147"/>
      <c r="G1345" s="147"/>
      <c r="H1345" s="147"/>
      <c r="I1345" s="147"/>
      <c r="J1345" s="147"/>
      <c r="K1345" s="147"/>
      <c r="L1345" s="147"/>
      <c r="M1345" s="147"/>
      <c r="N1345" s="147"/>
      <c r="O1345" s="147"/>
      <c r="P1345" s="147"/>
      <c r="Q1345" s="147"/>
      <c r="R1345" s="299"/>
    </row>
    <row r="1346" spans="1:18" s="1" customFormat="1" ht="36" customHeight="1" hidden="1">
      <c r="A1346" s="198"/>
      <c r="B1346" s="148"/>
      <c r="C1346" s="148"/>
      <c r="D1346" s="151">
        <f t="shared" si="241"/>
        <v>0</v>
      </c>
      <c r="E1346" s="147"/>
      <c r="F1346" s="147"/>
      <c r="G1346" s="147"/>
      <c r="H1346" s="147"/>
      <c r="I1346" s="147"/>
      <c r="J1346" s="147"/>
      <c r="K1346" s="147"/>
      <c r="L1346" s="147"/>
      <c r="M1346" s="147"/>
      <c r="N1346" s="147"/>
      <c r="O1346" s="147"/>
      <c r="P1346" s="147"/>
      <c r="Q1346" s="147"/>
      <c r="R1346" s="299"/>
    </row>
    <row r="1347" spans="1:18" s="1" customFormat="1" ht="34.5" customHeight="1" hidden="1">
      <c r="A1347" s="198"/>
      <c r="B1347" s="148"/>
      <c r="C1347" s="148"/>
      <c r="D1347" s="151">
        <f t="shared" si="241"/>
        <v>0</v>
      </c>
      <c r="E1347" s="147"/>
      <c r="F1347" s="147"/>
      <c r="G1347" s="147"/>
      <c r="H1347" s="147"/>
      <c r="I1347" s="147"/>
      <c r="J1347" s="147"/>
      <c r="K1347" s="147"/>
      <c r="L1347" s="147"/>
      <c r="M1347" s="147"/>
      <c r="N1347" s="147"/>
      <c r="O1347" s="147"/>
      <c r="P1347" s="147"/>
      <c r="Q1347" s="147"/>
      <c r="R1347" s="299"/>
    </row>
    <row r="1348" spans="1:18" s="1" customFormat="1" ht="40.5" customHeight="1" hidden="1">
      <c r="A1348" s="198"/>
      <c r="B1348" s="148"/>
      <c r="C1348" s="148"/>
      <c r="D1348" s="180">
        <f>+F1348+G1348+H1348+I1348+J1348+K1348+L1348+M1348+N1348+O1348+Q1348+P1348</f>
        <v>0</v>
      </c>
      <c r="E1348" s="147"/>
      <c r="F1348" s="147"/>
      <c r="G1348" s="147"/>
      <c r="H1348" s="147"/>
      <c r="I1348" s="147"/>
      <c r="J1348" s="147"/>
      <c r="K1348" s="147"/>
      <c r="L1348" s="147"/>
      <c r="M1348" s="147"/>
      <c r="N1348" s="147"/>
      <c r="O1348" s="147"/>
      <c r="P1348" s="147"/>
      <c r="Q1348" s="147"/>
      <c r="R1348" s="299"/>
    </row>
    <row r="1349" spans="1:18" s="1" customFormat="1" ht="34.5" customHeight="1" hidden="1">
      <c r="A1349" s="198"/>
      <c r="B1349" s="148"/>
      <c r="C1349" s="148"/>
      <c r="D1349" s="180">
        <f>+F1349+G1349+H1349+I1349+J1349+K1349+L1349+M1349+N1349+O1349+Q1349+P1349</f>
        <v>0</v>
      </c>
      <c r="E1349" s="147"/>
      <c r="F1349" s="147"/>
      <c r="G1349" s="147"/>
      <c r="H1349" s="147"/>
      <c r="I1349" s="147"/>
      <c r="J1349" s="147"/>
      <c r="K1349" s="147"/>
      <c r="L1349" s="147"/>
      <c r="M1349" s="147"/>
      <c r="N1349" s="147"/>
      <c r="O1349" s="147"/>
      <c r="P1349" s="147"/>
      <c r="Q1349" s="147"/>
      <c r="R1349" s="299"/>
    </row>
    <row r="1350" spans="1:18" s="1" customFormat="1" ht="91.5" customHeight="1" hidden="1">
      <c r="A1350" s="192"/>
      <c r="B1350" s="148"/>
      <c r="C1350" s="148"/>
      <c r="D1350" s="180">
        <f>+F1350+G1350+H1350+I1350+J1350+K1350+L1350+M1350+N1350+O1350+Q1350+P1350</f>
        <v>0</v>
      </c>
      <c r="E1350" s="147"/>
      <c r="F1350" s="147"/>
      <c r="G1350" s="147"/>
      <c r="H1350" s="147"/>
      <c r="I1350" s="147"/>
      <c r="J1350" s="147"/>
      <c r="K1350" s="147"/>
      <c r="L1350" s="147"/>
      <c r="M1350" s="147"/>
      <c r="N1350" s="147"/>
      <c r="O1350" s="147"/>
      <c r="P1350" s="147"/>
      <c r="Q1350" s="147"/>
      <c r="R1350" s="299"/>
    </row>
    <row r="1351" spans="1:18" s="42" customFormat="1" ht="57.75" customHeight="1" hidden="1">
      <c r="A1351" s="4" t="s">
        <v>8</v>
      </c>
      <c r="B1351" s="159"/>
      <c r="C1351" s="159">
        <v>3142</v>
      </c>
      <c r="D1351" s="180">
        <f>+F1351+G1351+H1351+I1351+J1351+K1351+L1351+M1351+N1351+O1351+Q1351+P1351</f>
        <v>0</v>
      </c>
      <c r="E1351" s="159"/>
      <c r="F1351" s="159">
        <f>F1352</f>
        <v>0</v>
      </c>
      <c r="G1351" s="159">
        <f aca="true" t="shared" si="242" ref="G1351:Q1351">G1352</f>
        <v>0</v>
      </c>
      <c r="H1351" s="159">
        <f t="shared" si="242"/>
        <v>0</v>
      </c>
      <c r="I1351" s="159">
        <f t="shared" si="242"/>
        <v>0</v>
      </c>
      <c r="J1351" s="159">
        <f t="shared" si="242"/>
        <v>0</v>
      </c>
      <c r="K1351" s="159">
        <f t="shared" si="242"/>
        <v>0</v>
      </c>
      <c r="L1351" s="159">
        <f t="shared" si="242"/>
        <v>0</v>
      </c>
      <c r="M1351" s="159">
        <f t="shared" si="242"/>
        <v>0</v>
      </c>
      <c r="N1351" s="159">
        <f t="shared" si="242"/>
        <v>0</v>
      </c>
      <c r="O1351" s="159">
        <f t="shared" si="242"/>
        <v>0</v>
      </c>
      <c r="P1351" s="159">
        <f t="shared" si="242"/>
        <v>0</v>
      </c>
      <c r="Q1351" s="159">
        <f t="shared" si="242"/>
        <v>0</v>
      </c>
      <c r="R1351" s="210"/>
    </row>
    <row r="1352" spans="1:21" s="1" customFormat="1" ht="12.75" customHeight="1" hidden="1">
      <c r="A1352" s="4"/>
      <c r="B1352" s="159"/>
      <c r="C1352" s="159"/>
      <c r="D1352" s="180">
        <f>+F1352+G1352+H1352+I1352+J1352+K1352+L1352+M1352+N1352+O1352+Q1352+P1352</f>
        <v>0</v>
      </c>
      <c r="E1352" s="159"/>
      <c r="F1352" s="159"/>
      <c r="G1352" s="159"/>
      <c r="H1352" s="159"/>
      <c r="I1352" s="159"/>
      <c r="J1352" s="159"/>
      <c r="K1352" s="159"/>
      <c r="L1352" s="159"/>
      <c r="M1352" s="159"/>
      <c r="N1352" s="159"/>
      <c r="O1352" s="159"/>
      <c r="P1352" s="159"/>
      <c r="Q1352" s="159"/>
      <c r="R1352" s="210"/>
      <c r="S1352" s="42"/>
      <c r="T1352" s="42"/>
      <c r="U1352" s="42"/>
    </row>
    <row r="1353" spans="1:21" s="1" customFormat="1" ht="12.75" customHeight="1" hidden="1">
      <c r="A1353" s="126"/>
      <c r="B1353" s="159"/>
      <c r="C1353" s="159"/>
      <c r="D1353" s="180">
        <f aca="true" t="shared" si="243" ref="D1353:D1389">+F1353+G1353+H1353+I1353+J1353+K1353+L1353+M1353+N1353+O1353+Q1353+P1353</f>
        <v>0</v>
      </c>
      <c r="E1353" s="159"/>
      <c r="F1353" s="159"/>
      <c r="G1353" s="159"/>
      <c r="H1353" s="159"/>
      <c r="I1353" s="159"/>
      <c r="J1353" s="159"/>
      <c r="K1353" s="159"/>
      <c r="L1353" s="159"/>
      <c r="M1353" s="159"/>
      <c r="N1353" s="159"/>
      <c r="O1353" s="159"/>
      <c r="P1353" s="159"/>
      <c r="Q1353" s="159"/>
      <c r="R1353" s="210"/>
      <c r="S1353" s="42"/>
      <c r="T1353" s="42"/>
      <c r="U1353" s="42"/>
    </row>
    <row r="1354" spans="1:21" s="1" customFormat="1" ht="87.75" customHeight="1">
      <c r="A1354" s="230" t="s">
        <v>448</v>
      </c>
      <c r="B1354" s="238">
        <v>1090</v>
      </c>
      <c r="C1354" s="238"/>
      <c r="D1354" s="328">
        <f t="shared" si="243"/>
        <v>977215</v>
      </c>
      <c r="E1354" s="238"/>
      <c r="F1354" s="238">
        <f>F1355+F1384</f>
        <v>0</v>
      </c>
      <c r="G1354" s="238">
        <f>G1355+G1384</f>
        <v>0</v>
      </c>
      <c r="H1354" s="238">
        <f aca="true" t="shared" si="244" ref="H1354:Q1354">H1355+H1384</f>
        <v>977215</v>
      </c>
      <c r="I1354" s="238">
        <f t="shared" si="244"/>
        <v>0</v>
      </c>
      <c r="J1354" s="238">
        <f t="shared" si="244"/>
        <v>0</v>
      </c>
      <c r="K1354" s="238">
        <f t="shared" si="244"/>
        <v>0</v>
      </c>
      <c r="L1354" s="238">
        <f t="shared" si="244"/>
        <v>0</v>
      </c>
      <c r="M1354" s="238">
        <f t="shared" si="244"/>
        <v>0</v>
      </c>
      <c r="N1354" s="238">
        <f t="shared" si="244"/>
        <v>0</v>
      </c>
      <c r="O1354" s="238">
        <f t="shared" si="244"/>
        <v>0</v>
      </c>
      <c r="P1354" s="238">
        <f t="shared" si="244"/>
        <v>0</v>
      </c>
      <c r="Q1354" s="238">
        <f t="shared" si="244"/>
        <v>0</v>
      </c>
      <c r="R1354" s="210"/>
      <c r="S1354" s="42"/>
      <c r="T1354" s="42"/>
      <c r="U1354" s="42"/>
    </row>
    <row r="1355" spans="1:21" s="1" customFormat="1" ht="47.25" hidden="1">
      <c r="A1355" s="239" t="s">
        <v>119</v>
      </c>
      <c r="B1355" s="322"/>
      <c r="C1355" s="322">
        <v>3110</v>
      </c>
      <c r="D1355" s="329">
        <f t="shared" si="243"/>
        <v>0</v>
      </c>
      <c r="E1355" s="322"/>
      <c r="F1355" s="322">
        <f>SUM(F1356:F1383)</f>
        <v>0</v>
      </c>
      <c r="G1355" s="322">
        <f>SUM(G1356:G1383)</f>
        <v>0</v>
      </c>
      <c r="H1355" s="322">
        <f aca="true" t="shared" si="245" ref="H1355:Q1355">SUM(H1356:H1383)</f>
        <v>0</v>
      </c>
      <c r="I1355" s="322">
        <f t="shared" si="245"/>
        <v>0</v>
      </c>
      <c r="J1355" s="322">
        <f t="shared" si="245"/>
        <v>0</v>
      </c>
      <c r="K1355" s="322">
        <f t="shared" si="245"/>
        <v>0</v>
      </c>
      <c r="L1355" s="322">
        <f t="shared" si="245"/>
        <v>0</v>
      </c>
      <c r="M1355" s="322">
        <f t="shared" si="245"/>
        <v>0</v>
      </c>
      <c r="N1355" s="322">
        <f t="shared" si="245"/>
        <v>0</v>
      </c>
      <c r="O1355" s="322">
        <f t="shared" si="245"/>
        <v>0</v>
      </c>
      <c r="P1355" s="322">
        <f t="shared" si="245"/>
        <v>0</v>
      </c>
      <c r="Q1355" s="322">
        <f t="shared" si="245"/>
        <v>0</v>
      </c>
      <c r="R1355" s="210"/>
      <c r="S1355" s="42"/>
      <c r="T1355" s="42"/>
      <c r="U1355" s="42"/>
    </row>
    <row r="1356" spans="1:21" s="1" customFormat="1" ht="31.5" hidden="1">
      <c r="A1356" s="330" t="s">
        <v>515</v>
      </c>
      <c r="B1356" s="159"/>
      <c r="C1356" s="159"/>
      <c r="D1356" s="180">
        <f t="shared" si="243"/>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31.5" hidden="1">
      <c r="A1357" s="330" t="s">
        <v>516</v>
      </c>
      <c r="B1357" s="159"/>
      <c r="C1357" s="159"/>
      <c r="D1357" s="180">
        <f t="shared" si="243"/>
        <v>0</v>
      </c>
      <c r="E1357" s="159"/>
      <c r="F1357" s="159"/>
      <c r="G1357" s="159"/>
      <c r="H1357" s="159"/>
      <c r="I1357" s="159"/>
      <c r="J1357" s="159"/>
      <c r="K1357" s="159"/>
      <c r="L1357" s="159"/>
      <c r="M1357" s="159"/>
      <c r="N1357" s="159"/>
      <c r="O1357" s="159"/>
      <c r="P1357" s="159"/>
      <c r="Q1357" s="159"/>
      <c r="R1357" s="210"/>
      <c r="S1357" s="42"/>
      <c r="T1357" s="42"/>
      <c r="U1357" s="42"/>
    </row>
    <row r="1358" spans="1:21" s="1" customFormat="1" ht="15.75" hidden="1">
      <c r="A1358" s="330" t="s">
        <v>517</v>
      </c>
      <c r="B1358" s="159"/>
      <c r="C1358" s="159"/>
      <c r="D1358" s="180">
        <f t="shared" si="243"/>
        <v>0</v>
      </c>
      <c r="E1358" s="159"/>
      <c r="F1358" s="159"/>
      <c r="G1358" s="159"/>
      <c r="H1358" s="159"/>
      <c r="I1358" s="159"/>
      <c r="J1358" s="159"/>
      <c r="K1358" s="159"/>
      <c r="L1358" s="159"/>
      <c r="M1358" s="159"/>
      <c r="N1358" s="159"/>
      <c r="O1358" s="159"/>
      <c r="P1358" s="159"/>
      <c r="Q1358" s="159"/>
      <c r="R1358" s="210"/>
      <c r="S1358" s="42"/>
      <c r="T1358" s="42"/>
      <c r="U1358" s="42"/>
    </row>
    <row r="1359" spans="1:21" s="1" customFormat="1" ht="31.5" hidden="1">
      <c r="A1359" s="330" t="s">
        <v>518</v>
      </c>
      <c r="B1359" s="159"/>
      <c r="C1359" s="159"/>
      <c r="D1359" s="180">
        <f t="shared" si="243"/>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47.25" hidden="1">
      <c r="A1360" s="330" t="s">
        <v>519</v>
      </c>
      <c r="B1360" s="159"/>
      <c r="C1360" s="159"/>
      <c r="D1360" s="180">
        <f t="shared" si="243"/>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31.5" hidden="1">
      <c r="A1361" s="330" t="s">
        <v>520</v>
      </c>
      <c r="B1361" s="159"/>
      <c r="C1361" s="159"/>
      <c r="D1361" s="180">
        <f t="shared" si="243"/>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30" t="s">
        <v>521</v>
      </c>
      <c r="B1362" s="159"/>
      <c r="C1362" s="159"/>
      <c r="D1362" s="180">
        <f t="shared" si="243"/>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31.5" hidden="1">
      <c r="A1363" s="330" t="s">
        <v>522</v>
      </c>
      <c r="B1363" s="159"/>
      <c r="C1363" s="159"/>
      <c r="D1363" s="180">
        <f t="shared" si="243"/>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15.75" hidden="1">
      <c r="A1364" s="330" t="s">
        <v>523</v>
      </c>
      <c r="B1364" s="159"/>
      <c r="C1364" s="159"/>
      <c r="D1364" s="180">
        <f t="shared" si="243"/>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43.5" customHeight="1" hidden="1">
      <c r="A1365" s="330" t="s">
        <v>524</v>
      </c>
      <c r="B1365" s="159"/>
      <c r="C1365" s="159"/>
      <c r="D1365" s="180">
        <f t="shared" si="243"/>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15.75" hidden="1">
      <c r="A1366" s="233" t="s">
        <v>425</v>
      </c>
      <c r="B1366" s="159"/>
      <c r="C1366" s="159"/>
      <c r="D1366" s="180">
        <f t="shared" si="243"/>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31.5" hidden="1">
      <c r="A1367" s="233" t="s">
        <v>525</v>
      </c>
      <c r="B1367" s="159"/>
      <c r="C1367" s="159"/>
      <c r="D1367" s="180">
        <f t="shared" si="243"/>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31.5" hidden="1">
      <c r="A1368" s="233" t="s">
        <v>529</v>
      </c>
      <c r="B1368" s="159"/>
      <c r="C1368" s="159"/>
      <c r="D1368" s="180">
        <f t="shared" si="243"/>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233" t="s">
        <v>526</v>
      </c>
      <c r="B1369" s="159"/>
      <c r="C1369" s="159"/>
      <c r="D1369" s="180">
        <f t="shared" si="243"/>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7.5" customHeight="1" hidden="1">
      <c r="A1370" s="233" t="s">
        <v>527</v>
      </c>
      <c r="B1370" s="159"/>
      <c r="C1370" s="159"/>
      <c r="D1370" s="180">
        <f t="shared" si="243"/>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15.75" hidden="1">
      <c r="A1371" s="233" t="s">
        <v>528</v>
      </c>
      <c r="B1371" s="159"/>
      <c r="C1371" s="159"/>
      <c r="D1371" s="180">
        <f t="shared" si="243"/>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31.5" hidden="1">
      <c r="A1372" s="233" t="s">
        <v>582</v>
      </c>
      <c r="B1372" s="159"/>
      <c r="C1372" s="159"/>
      <c r="D1372" s="180">
        <f t="shared" si="243"/>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47.25" hidden="1">
      <c r="A1373" s="233" t="s">
        <v>585</v>
      </c>
      <c r="B1373" s="159"/>
      <c r="C1373" s="159"/>
      <c r="D1373" s="180">
        <f t="shared" si="243"/>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63" hidden="1">
      <c r="A1374" s="233" t="s">
        <v>584</v>
      </c>
      <c r="B1374" s="159"/>
      <c r="C1374" s="159"/>
      <c r="D1374" s="180">
        <f t="shared" si="243"/>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47.25" hidden="1">
      <c r="A1375" s="198" t="s">
        <v>660</v>
      </c>
      <c r="B1375" s="159"/>
      <c r="C1375" s="159"/>
      <c r="D1375" s="180">
        <f t="shared" si="243"/>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15.75" hidden="1">
      <c r="A1376" s="119"/>
      <c r="B1376" s="159"/>
      <c r="C1376" s="159"/>
      <c r="D1376" s="180">
        <f t="shared" si="243"/>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15.75" hidden="1">
      <c r="A1377" s="119"/>
      <c r="B1377" s="159"/>
      <c r="C1377" s="159"/>
      <c r="D1377" s="180">
        <f t="shared" si="243"/>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15.75" hidden="1">
      <c r="A1378" s="119"/>
      <c r="B1378" s="159"/>
      <c r="C1378" s="159"/>
      <c r="D1378" s="180">
        <f t="shared" si="243"/>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3"/>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3"/>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98"/>
      <c r="B1381" s="159"/>
      <c r="C1381" s="159"/>
      <c r="D1381" s="180">
        <f t="shared" si="243"/>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98"/>
      <c r="B1382" s="159"/>
      <c r="C1382" s="159"/>
      <c r="D1382" s="180">
        <f t="shared" si="243"/>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79.5" customHeight="1" hidden="1">
      <c r="A1383" s="198"/>
      <c r="B1383" s="159"/>
      <c r="C1383" s="159"/>
      <c r="D1383" s="180">
        <f t="shared" si="243"/>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31.5">
      <c r="A1384" s="239" t="s">
        <v>96</v>
      </c>
      <c r="B1384" s="248"/>
      <c r="C1384" s="248">
        <v>3132</v>
      </c>
      <c r="D1384" s="320">
        <f t="shared" si="243"/>
        <v>977215</v>
      </c>
      <c r="E1384" s="322"/>
      <c r="F1384" s="322">
        <f>SUM(F1385:F1389)</f>
        <v>0</v>
      </c>
      <c r="G1384" s="322">
        <f>SUM(G1385:G1389)</f>
        <v>0</v>
      </c>
      <c r="H1384" s="322">
        <f aca="true" t="shared" si="246" ref="H1384:Q1384">SUM(H1385:H1389)</f>
        <v>977215</v>
      </c>
      <c r="I1384" s="322">
        <f t="shared" si="246"/>
        <v>0</v>
      </c>
      <c r="J1384" s="322">
        <f t="shared" si="246"/>
        <v>0</v>
      </c>
      <c r="K1384" s="322">
        <f t="shared" si="246"/>
        <v>0</v>
      </c>
      <c r="L1384" s="322">
        <f t="shared" si="246"/>
        <v>0</v>
      </c>
      <c r="M1384" s="322">
        <f t="shared" si="246"/>
        <v>0</v>
      </c>
      <c r="N1384" s="322">
        <f t="shared" si="246"/>
        <v>0</v>
      </c>
      <c r="O1384" s="322">
        <f t="shared" si="246"/>
        <v>0</v>
      </c>
      <c r="P1384" s="322">
        <f t="shared" si="246"/>
        <v>0</v>
      </c>
      <c r="Q1384" s="322">
        <f t="shared" si="246"/>
        <v>0</v>
      </c>
      <c r="R1384" s="210"/>
      <c r="S1384" s="42"/>
      <c r="T1384" s="42"/>
      <c r="U1384" s="42"/>
    </row>
    <row r="1385" spans="1:21" s="1" customFormat="1" ht="94.5">
      <c r="A1385" s="234" t="s">
        <v>857</v>
      </c>
      <c r="B1385" s="128"/>
      <c r="C1385" s="128"/>
      <c r="D1385" s="180">
        <f t="shared" si="243"/>
        <v>167372</v>
      </c>
      <c r="E1385" s="159"/>
      <c r="F1385" s="159"/>
      <c r="G1385" s="218"/>
      <c r="H1385" s="180">
        <v>167372</v>
      </c>
      <c r="I1385" s="159"/>
      <c r="J1385" s="218"/>
      <c r="K1385" s="159"/>
      <c r="L1385" s="159"/>
      <c r="M1385" s="159"/>
      <c r="N1385" s="159"/>
      <c r="O1385" s="159"/>
      <c r="P1385" s="159"/>
      <c r="Q1385" s="159"/>
      <c r="R1385" s="210"/>
      <c r="S1385" s="42"/>
      <c r="T1385" s="42"/>
      <c r="U1385" s="42"/>
    </row>
    <row r="1386" spans="1:21" s="1" customFormat="1" ht="94.5">
      <c r="A1386" s="234" t="s">
        <v>858</v>
      </c>
      <c r="B1386" s="128"/>
      <c r="C1386" s="128"/>
      <c r="D1386" s="180">
        <f t="shared" si="243"/>
        <v>247595</v>
      </c>
      <c r="E1386" s="159"/>
      <c r="F1386" s="159"/>
      <c r="G1386" s="218"/>
      <c r="H1386" s="180">
        <v>247595</v>
      </c>
      <c r="I1386" s="159"/>
      <c r="J1386" s="218"/>
      <c r="K1386" s="159"/>
      <c r="L1386" s="159"/>
      <c r="M1386" s="159"/>
      <c r="N1386" s="159"/>
      <c r="O1386" s="159"/>
      <c r="P1386" s="159"/>
      <c r="Q1386" s="159"/>
      <c r="R1386" s="210"/>
      <c r="S1386" s="42"/>
      <c r="T1386" s="42"/>
      <c r="U1386" s="42"/>
    </row>
    <row r="1387" spans="1:21" s="1" customFormat="1" ht="94.5">
      <c r="A1387" s="234" t="s">
        <v>859</v>
      </c>
      <c r="B1387" s="128"/>
      <c r="C1387" s="128"/>
      <c r="D1387" s="180">
        <f t="shared" si="243"/>
        <v>562248</v>
      </c>
      <c r="E1387" s="159"/>
      <c r="F1387" s="159"/>
      <c r="G1387" s="218"/>
      <c r="H1387" s="180">
        <v>562248</v>
      </c>
      <c r="I1387" s="159"/>
      <c r="J1387" s="159"/>
      <c r="K1387" s="159"/>
      <c r="L1387" s="159"/>
      <c r="M1387" s="159"/>
      <c r="N1387" s="159"/>
      <c r="O1387" s="159"/>
      <c r="P1387" s="159"/>
      <c r="Q1387" s="159"/>
      <c r="R1387" s="210"/>
      <c r="S1387" s="42"/>
      <c r="T1387" s="42"/>
      <c r="U1387" s="42"/>
    </row>
    <row r="1388" spans="1:21" s="1" customFormat="1" ht="15.75" hidden="1">
      <c r="A1388" s="198"/>
      <c r="B1388" s="128"/>
      <c r="C1388" s="128"/>
      <c r="D1388" s="180">
        <f t="shared" si="243"/>
        <v>0</v>
      </c>
      <c r="E1388" s="159"/>
      <c r="F1388" s="159"/>
      <c r="G1388" s="218"/>
      <c r="H1388" s="159"/>
      <c r="I1388" s="159"/>
      <c r="J1388" s="159"/>
      <c r="K1388" s="159"/>
      <c r="L1388" s="159"/>
      <c r="M1388" s="159"/>
      <c r="N1388" s="159"/>
      <c r="O1388" s="159"/>
      <c r="P1388" s="159"/>
      <c r="Q1388" s="159"/>
      <c r="R1388" s="210"/>
      <c r="S1388" s="42"/>
      <c r="T1388" s="42"/>
      <c r="U1388" s="42"/>
    </row>
    <row r="1389" spans="1:21" s="1" customFormat="1" ht="15.75" hidden="1">
      <c r="A1389" s="198"/>
      <c r="B1389" s="159"/>
      <c r="C1389" s="159"/>
      <c r="D1389" s="180">
        <f t="shared" si="243"/>
        <v>0</v>
      </c>
      <c r="E1389" s="159"/>
      <c r="F1389" s="159"/>
      <c r="G1389" s="218"/>
      <c r="H1389" s="159"/>
      <c r="I1389" s="159"/>
      <c r="J1389" s="159"/>
      <c r="K1389" s="159"/>
      <c r="L1389" s="159"/>
      <c r="M1389" s="159"/>
      <c r="N1389" s="159"/>
      <c r="O1389" s="159"/>
      <c r="P1389" s="159"/>
      <c r="Q1389" s="159"/>
      <c r="R1389" s="210"/>
      <c r="S1389" s="42"/>
      <c r="T1389" s="42"/>
      <c r="U1389" s="42"/>
    </row>
    <row r="1390" spans="1:18" s="43" customFormat="1" ht="31.5">
      <c r="A1390" s="236" t="s">
        <v>132</v>
      </c>
      <c r="B1390" s="237"/>
      <c r="C1390" s="237"/>
      <c r="D1390" s="331">
        <f aca="true" t="shared" si="247" ref="D1390:Q1390">D1391+D1422</f>
        <v>2978000</v>
      </c>
      <c r="E1390" s="331" t="e">
        <f t="shared" si="247"/>
        <v>#REF!</v>
      </c>
      <c r="F1390" s="331">
        <f t="shared" si="247"/>
        <v>0</v>
      </c>
      <c r="G1390" s="331">
        <f t="shared" si="247"/>
        <v>2678000</v>
      </c>
      <c r="H1390" s="331">
        <f t="shared" si="247"/>
        <v>300000</v>
      </c>
      <c r="I1390" s="331">
        <f t="shared" si="247"/>
        <v>0</v>
      </c>
      <c r="J1390" s="331">
        <f t="shared" si="247"/>
        <v>0</v>
      </c>
      <c r="K1390" s="331">
        <f t="shared" si="247"/>
        <v>0</v>
      </c>
      <c r="L1390" s="331">
        <f t="shared" si="247"/>
        <v>0</v>
      </c>
      <c r="M1390" s="331">
        <f t="shared" si="247"/>
        <v>0</v>
      </c>
      <c r="N1390" s="331">
        <f t="shared" si="247"/>
        <v>0</v>
      </c>
      <c r="O1390" s="331">
        <f t="shared" si="247"/>
        <v>0</v>
      </c>
      <c r="P1390" s="331">
        <f t="shared" si="247"/>
        <v>0</v>
      </c>
      <c r="Q1390" s="331">
        <f t="shared" si="247"/>
        <v>0</v>
      </c>
      <c r="R1390" s="279"/>
    </row>
    <row r="1391" spans="1:18" s="42" customFormat="1" ht="47.25">
      <c r="A1391" s="235" t="s">
        <v>469</v>
      </c>
      <c r="B1391" s="238">
        <v>2010</v>
      </c>
      <c r="C1391" s="238"/>
      <c r="D1391" s="332">
        <f>+F1391+G1391+H1391+I1391+J1391+K1391+L1391+M1391+N1391+O1391+P1391+Q1391</f>
        <v>2978000</v>
      </c>
      <c r="E1391" s="332" t="e">
        <f>#REF!+#REF!+#REF!+E1392</f>
        <v>#REF!</v>
      </c>
      <c r="F1391" s="332">
        <f>+F1392</f>
        <v>0</v>
      </c>
      <c r="G1391" s="332">
        <f aca="true" t="shared" si="248" ref="G1391:Q1391">+G1392</f>
        <v>2678000</v>
      </c>
      <c r="H1391" s="332">
        <f t="shared" si="248"/>
        <v>300000</v>
      </c>
      <c r="I1391" s="332">
        <f t="shared" si="248"/>
        <v>0</v>
      </c>
      <c r="J1391" s="332">
        <f t="shared" si="248"/>
        <v>0</v>
      </c>
      <c r="K1391" s="332">
        <f t="shared" si="248"/>
        <v>0</v>
      </c>
      <c r="L1391" s="332">
        <f t="shared" si="248"/>
        <v>0</v>
      </c>
      <c r="M1391" s="332">
        <f t="shared" si="248"/>
        <v>0</v>
      </c>
      <c r="N1391" s="332">
        <f t="shared" si="248"/>
        <v>0</v>
      </c>
      <c r="O1391" s="332">
        <f t="shared" si="248"/>
        <v>0</v>
      </c>
      <c r="P1391" s="332">
        <f t="shared" si="248"/>
        <v>0</v>
      </c>
      <c r="Q1391" s="332">
        <f t="shared" si="248"/>
        <v>0</v>
      </c>
      <c r="R1391" s="210"/>
    </row>
    <row r="1392" spans="1:18" s="42" customFormat="1" ht="47.25">
      <c r="A1392" s="239" t="s">
        <v>121</v>
      </c>
      <c r="B1392" s="322"/>
      <c r="C1392" s="322">
        <v>3210</v>
      </c>
      <c r="D1392" s="333">
        <f>+F1392+G1392+H1392+I1392+J1392+K1392+L1392+M1392+N1392+O1392+P1392+Q1392</f>
        <v>2978000</v>
      </c>
      <c r="E1392" s="333">
        <f>+E1393+E1394</f>
        <v>0</v>
      </c>
      <c r="F1392" s="333">
        <f>SUM(F1393:F1421)</f>
        <v>0</v>
      </c>
      <c r="G1392" s="333">
        <f aca="true" t="shared" si="249" ref="G1392:Q1392">SUM(G1393:G1421)</f>
        <v>2678000</v>
      </c>
      <c r="H1392" s="333">
        <f>SUM(H1393:H1421)</f>
        <v>300000</v>
      </c>
      <c r="I1392" s="333">
        <f t="shared" si="249"/>
        <v>0</v>
      </c>
      <c r="J1392" s="333">
        <f t="shared" si="249"/>
        <v>0</v>
      </c>
      <c r="K1392" s="333">
        <f t="shared" si="249"/>
        <v>0</v>
      </c>
      <c r="L1392" s="333">
        <f t="shared" si="249"/>
        <v>0</v>
      </c>
      <c r="M1392" s="333">
        <f t="shared" si="249"/>
        <v>0</v>
      </c>
      <c r="N1392" s="333">
        <f t="shared" si="249"/>
        <v>0</v>
      </c>
      <c r="O1392" s="333">
        <f t="shared" si="249"/>
        <v>0</v>
      </c>
      <c r="P1392" s="333">
        <f t="shared" si="249"/>
        <v>0</v>
      </c>
      <c r="Q1392" s="333">
        <f t="shared" si="249"/>
        <v>0</v>
      </c>
      <c r="R1392" s="210"/>
    </row>
    <row r="1393" spans="1:18" s="42" customFormat="1" ht="47.25" hidden="1">
      <c r="A1393" s="234" t="s">
        <v>860</v>
      </c>
      <c r="B1393" s="159"/>
      <c r="C1393" s="159"/>
      <c r="D1393" s="183">
        <f>+F1393+G1393+H1393+I1393+J1393+K1393+L1393+M1393+N1393+O1393+P1393+Q1393</f>
        <v>300000</v>
      </c>
      <c r="E1393" s="183"/>
      <c r="F1393" s="183"/>
      <c r="G1393" s="183"/>
      <c r="H1393" s="183">
        <v>300000</v>
      </c>
      <c r="I1393" s="183"/>
      <c r="J1393" s="183"/>
      <c r="K1393" s="183"/>
      <c r="L1393" s="183"/>
      <c r="M1393" s="183"/>
      <c r="N1393" s="183"/>
      <c r="O1393" s="183"/>
      <c r="P1393" s="183"/>
      <c r="Q1393" s="183"/>
      <c r="R1393" s="210"/>
    </row>
    <row r="1394" spans="1:18" s="42" customFormat="1" ht="189" hidden="1">
      <c r="A1394" s="198" t="s">
        <v>870</v>
      </c>
      <c r="B1394" s="159"/>
      <c r="C1394" s="159"/>
      <c r="D1394" s="183">
        <f>+F1394+G1394+H1394+I1394+J1394+K1394+L1394+M1394+N1394+O1394+P1394+Q1394</f>
        <v>1100000</v>
      </c>
      <c r="E1394" s="183"/>
      <c r="F1394" s="183"/>
      <c r="G1394" s="183">
        <v>1100000</v>
      </c>
      <c r="H1394" s="383"/>
      <c r="I1394" s="183"/>
      <c r="J1394" s="183"/>
      <c r="K1394" s="183"/>
      <c r="L1394" s="183"/>
      <c r="M1394" s="183"/>
      <c r="N1394" s="183"/>
      <c r="O1394" s="183"/>
      <c r="P1394" s="183"/>
      <c r="Q1394" s="183"/>
      <c r="R1394" s="210"/>
    </row>
    <row r="1395" spans="1:18" s="42" customFormat="1" ht="94.5" hidden="1">
      <c r="A1395" s="334" t="s">
        <v>871</v>
      </c>
      <c r="B1395" s="159"/>
      <c r="C1395" s="159"/>
      <c r="D1395" s="183">
        <f aca="true" t="shared" si="250" ref="D1395:D1421">+F1395+G1395+H1395+I1395+J1395+K1395+L1395+M1395+N1395+O1395+P1395+Q1395</f>
        <v>1578000</v>
      </c>
      <c r="E1395" s="183"/>
      <c r="F1395" s="183"/>
      <c r="G1395" s="383">
        <v>1578000</v>
      </c>
      <c r="H1395" s="383"/>
      <c r="I1395" s="183"/>
      <c r="J1395" s="183"/>
      <c r="K1395" s="183"/>
      <c r="L1395" s="183"/>
      <c r="M1395" s="183"/>
      <c r="N1395" s="183"/>
      <c r="O1395" s="183"/>
      <c r="P1395" s="183"/>
      <c r="Q1395" s="183"/>
      <c r="R1395" s="210"/>
    </row>
    <row r="1396" spans="1:18" s="42" customFormat="1" ht="15.75" hidden="1">
      <c r="A1396" s="334" t="s">
        <v>716</v>
      </c>
      <c r="B1396" s="159"/>
      <c r="C1396" s="159"/>
      <c r="D1396" s="183">
        <f t="shared" si="250"/>
        <v>0</v>
      </c>
      <c r="E1396" s="183"/>
      <c r="F1396" s="183"/>
      <c r="G1396" s="183"/>
      <c r="H1396" s="183"/>
      <c r="I1396" s="183"/>
      <c r="J1396" s="183"/>
      <c r="K1396" s="183"/>
      <c r="L1396" s="183"/>
      <c r="M1396" s="183"/>
      <c r="N1396" s="183"/>
      <c r="O1396" s="183"/>
      <c r="P1396" s="183"/>
      <c r="Q1396" s="183"/>
      <c r="R1396" s="210"/>
    </row>
    <row r="1397" spans="1:18" s="42" customFormat="1" ht="31.5" hidden="1">
      <c r="A1397" s="334" t="s">
        <v>717</v>
      </c>
      <c r="B1397" s="159"/>
      <c r="C1397" s="159"/>
      <c r="D1397" s="183">
        <f t="shared" si="250"/>
        <v>0</v>
      </c>
      <c r="E1397" s="183"/>
      <c r="F1397" s="183"/>
      <c r="G1397" s="183"/>
      <c r="H1397" s="183"/>
      <c r="I1397" s="183"/>
      <c r="J1397" s="183"/>
      <c r="K1397" s="183"/>
      <c r="L1397" s="183"/>
      <c r="M1397" s="183"/>
      <c r="N1397" s="183"/>
      <c r="O1397" s="183"/>
      <c r="P1397" s="183"/>
      <c r="Q1397" s="183"/>
      <c r="R1397" s="210"/>
    </row>
    <row r="1398" spans="1:18" s="42" customFormat="1" ht="31.5" hidden="1">
      <c r="A1398" s="334" t="s">
        <v>718</v>
      </c>
      <c r="B1398" s="159"/>
      <c r="C1398" s="159"/>
      <c r="D1398" s="183">
        <f t="shared" si="250"/>
        <v>0</v>
      </c>
      <c r="E1398" s="183"/>
      <c r="F1398" s="183"/>
      <c r="G1398" s="183"/>
      <c r="H1398" s="183"/>
      <c r="I1398" s="183"/>
      <c r="J1398" s="183"/>
      <c r="K1398" s="183"/>
      <c r="L1398" s="183"/>
      <c r="M1398" s="183"/>
      <c r="N1398" s="183"/>
      <c r="O1398" s="183"/>
      <c r="P1398" s="183"/>
      <c r="Q1398" s="183"/>
      <c r="R1398" s="210"/>
    </row>
    <row r="1399" spans="1:18" s="42" customFormat="1" ht="35.25" customHeight="1" hidden="1">
      <c r="A1399" s="334" t="s">
        <v>719</v>
      </c>
      <c r="B1399" s="159"/>
      <c r="C1399" s="159"/>
      <c r="D1399" s="183">
        <f t="shared" si="250"/>
        <v>0</v>
      </c>
      <c r="E1399" s="183"/>
      <c r="F1399" s="183"/>
      <c r="G1399" s="183"/>
      <c r="H1399" s="183"/>
      <c r="I1399" s="183"/>
      <c r="J1399" s="183"/>
      <c r="K1399" s="183"/>
      <c r="L1399" s="183"/>
      <c r="M1399" s="183"/>
      <c r="N1399" s="183"/>
      <c r="O1399" s="183"/>
      <c r="P1399" s="183"/>
      <c r="Q1399" s="183"/>
      <c r="R1399" s="210"/>
    </row>
    <row r="1400" spans="1:18" s="42" customFormat="1" ht="39.75" customHeight="1" hidden="1">
      <c r="A1400" s="334" t="s">
        <v>720</v>
      </c>
      <c r="B1400" s="159"/>
      <c r="C1400" s="159"/>
      <c r="D1400" s="183">
        <f t="shared" si="250"/>
        <v>0</v>
      </c>
      <c r="E1400" s="183"/>
      <c r="F1400" s="183"/>
      <c r="G1400" s="183"/>
      <c r="H1400" s="183"/>
      <c r="I1400" s="183"/>
      <c r="J1400" s="183"/>
      <c r="K1400" s="183"/>
      <c r="L1400" s="183"/>
      <c r="M1400" s="183"/>
      <c r="N1400" s="183"/>
      <c r="O1400" s="183"/>
      <c r="P1400" s="183"/>
      <c r="Q1400" s="183"/>
      <c r="R1400" s="210"/>
    </row>
    <row r="1401" spans="1:18" s="42" customFormat="1" ht="27" customHeight="1" hidden="1">
      <c r="A1401" s="334" t="s">
        <v>721</v>
      </c>
      <c r="B1401" s="159"/>
      <c r="C1401" s="159"/>
      <c r="D1401" s="183">
        <f t="shared" si="250"/>
        <v>0</v>
      </c>
      <c r="E1401" s="183"/>
      <c r="F1401" s="183"/>
      <c r="G1401" s="183"/>
      <c r="H1401" s="183"/>
      <c r="I1401" s="183"/>
      <c r="J1401" s="183"/>
      <c r="K1401" s="183"/>
      <c r="L1401" s="183"/>
      <c r="M1401" s="183"/>
      <c r="N1401" s="183"/>
      <c r="O1401" s="183"/>
      <c r="P1401" s="183"/>
      <c r="Q1401" s="183"/>
      <c r="R1401" s="210"/>
    </row>
    <row r="1402" spans="1:18" s="42" customFormat="1" ht="33.75" customHeight="1" hidden="1">
      <c r="A1402" s="334" t="s">
        <v>722</v>
      </c>
      <c r="B1402" s="159"/>
      <c r="C1402" s="159"/>
      <c r="D1402" s="183">
        <f t="shared" si="250"/>
        <v>0</v>
      </c>
      <c r="E1402" s="183"/>
      <c r="F1402" s="183"/>
      <c r="G1402" s="183"/>
      <c r="H1402" s="183"/>
      <c r="I1402" s="183"/>
      <c r="J1402" s="183"/>
      <c r="K1402" s="183"/>
      <c r="L1402" s="183"/>
      <c r="M1402" s="183"/>
      <c r="N1402" s="183"/>
      <c r="O1402" s="183"/>
      <c r="P1402" s="183"/>
      <c r="Q1402" s="183"/>
      <c r="R1402" s="210"/>
    </row>
    <row r="1403" spans="1:18" s="42" customFormat="1" ht="31.5" hidden="1">
      <c r="A1403" s="334" t="s">
        <v>723</v>
      </c>
      <c r="B1403" s="159"/>
      <c r="C1403" s="159"/>
      <c r="D1403" s="183">
        <f t="shared" si="250"/>
        <v>0</v>
      </c>
      <c r="E1403" s="183"/>
      <c r="F1403" s="183"/>
      <c r="G1403" s="183"/>
      <c r="H1403" s="183"/>
      <c r="I1403" s="183"/>
      <c r="J1403" s="183"/>
      <c r="K1403" s="183"/>
      <c r="L1403" s="183"/>
      <c r="M1403" s="183"/>
      <c r="N1403" s="183"/>
      <c r="O1403" s="183"/>
      <c r="P1403" s="183"/>
      <c r="Q1403" s="183"/>
      <c r="R1403" s="210"/>
    </row>
    <row r="1404" spans="1:18" s="42" customFormat="1" ht="31.5" hidden="1">
      <c r="A1404" s="334" t="s">
        <v>724</v>
      </c>
      <c r="B1404" s="159"/>
      <c r="C1404" s="159"/>
      <c r="D1404" s="183">
        <f t="shared" si="250"/>
        <v>0</v>
      </c>
      <c r="E1404" s="183"/>
      <c r="F1404" s="183"/>
      <c r="G1404" s="183"/>
      <c r="H1404" s="183"/>
      <c r="I1404" s="183"/>
      <c r="J1404" s="183"/>
      <c r="K1404" s="183"/>
      <c r="L1404" s="183"/>
      <c r="M1404" s="183"/>
      <c r="N1404" s="183"/>
      <c r="O1404" s="183"/>
      <c r="P1404" s="183"/>
      <c r="Q1404" s="183"/>
      <c r="R1404" s="210"/>
    </row>
    <row r="1405" spans="1:18" s="42" customFormat="1" ht="15.75" hidden="1">
      <c r="A1405" s="334" t="s">
        <v>420</v>
      </c>
      <c r="B1405" s="159"/>
      <c r="C1405" s="159"/>
      <c r="D1405" s="183">
        <f t="shared" si="250"/>
        <v>0</v>
      </c>
      <c r="E1405" s="183"/>
      <c r="F1405" s="183"/>
      <c r="G1405" s="183"/>
      <c r="H1405" s="183"/>
      <c r="I1405" s="183"/>
      <c r="J1405" s="183"/>
      <c r="K1405" s="183"/>
      <c r="L1405" s="183"/>
      <c r="M1405" s="183"/>
      <c r="N1405" s="183"/>
      <c r="O1405" s="183"/>
      <c r="P1405" s="183"/>
      <c r="Q1405" s="183"/>
      <c r="R1405" s="210"/>
    </row>
    <row r="1406" spans="1:18" s="42" customFormat="1" ht="15.75" hidden="1">
      <c r="A1406" s="334" t="s">
        <v>726</v>
      </c>
      <c r="B1406" s="159"/>
      <c r="C1406" s="159"/>
      <c r="D1406" s="183">
        <f t="shared" si="250"/>
        <v>0</v>
      </c>
      <c r="E1406" s="183"/>
      <c r="F1406" s="183"/>
      <c r="G1406" s="183"/>
      <c r="H1406" s="183"/>
      <c r="I1406" s="183"/>
      <c r="J1406" s="183"/>
      <c r="K1406" s="183"/>
      <c r="L1406" s="183"/>
      <c r="M1406" s="183"/>
      <c r="N1406" s="183"/>
      <c r="O1406" s="183"/>
      <c r="P1406" s="183"/>
      <c r="Q1406" s="183"/>
      <c r="R1406" s="210"/>
    </row>
    <row r="1407" spans="1:18" s="42" customFormat="1" ht="15.75" hidden="1">
      <c r="A1407" s="334" t="s">
        <v>397</v>
      </c>
      <c r="B1407" s="159"/>
      <c r="C1407" s="159"/>
      <c r="D1407" s="183">
        <f t="shared" si="250"/>
        <v>0</v>
      </c>
      <c r="E1407" s="183"/>
      <c r="F1407" s="183"/>
      <c r="G1407" s="183"/>
      <c r="H1407" s="183"/>
      <c r="I1407" s="183"/>
      <c r="J1407" s="183"/>
      <c r="K1407" s="183"/>
      <c r="L1407" s="183"/>
      <c r="M1407" s="183"/>
      <c r="N1407" s="183"/>
      <c r="O1407" s="183"/>
      <c r="P1407" s="183"/>
      <c r="Q1407" s="183"/>
      <c r="R1407" s="210"/>
    </row>
    <row r="1408" spans="1:18" s="42" customFormat="1" ht="15.75" hidden="1">
      <c r="A1408" s="334" t="s">
        <v>345</v>
      </c>
      <c r="B1408" s="159"/>
      <c r="C1408" s="159"/>
      <c r="D1408" s="183">
        <f t="shared" si="250"/>
        <v>0</v>
      </c>
      <c r="E1408" s="183"/>
      <c r="F1408" s="183"/>
      <c r="G1408" s="183"/>
      <c r="H1408" s="183"/>
      <c r="I1408" s="183"/>
      <c r="J1408" s="183"/>
      <c r="K1408" s="183"/>
      <c r="L1408" s="183"/>
      <c r="M1408" s="183"/>
      <c r="N1408" s="183"/>
      <c r="O1408" s="183"/>
      <c r="P1408" s="183"/>
      <c r="Q1408" s="183"/>
      <c r="R1408" s="210"/>
    </row>
    <row r="1409" spans="1:18" s="42" customFormat="1" ht="216.75" customHeight="1" hidden="1">
      <c r="A1409" s="335" t="s">
        <v>727</v>
      </c>
      <c r="B1409" s="159"/>
      <c r="C1409" s="159"/>
      <c r="D1409" s="183">
        <f t="shared" si="250"/>
        <v>0</v>
      </c>
      <c r="E1409" s="183"/>
      <c r="F1409" s="183"/>
      <c r="G1409" s="183"/>
      <c r="H1409" s="183"/>
      <c r="I1409" s="183"/>
      <c r="J1409" s="183"/>
      <c r="K1409" s="183"/>
      <c r="L1409" s="183"/>
      <c r="M1409" s="183"/>
      <c r="N1409" s="183"/>
      <c r="O1409" s="183"/>
      <c r="P1409" s="183"/>
      <c r="Q1409" s="183"/>
      <c r="R1409" s="210"/>
    </row>
    <row r="1410" spans="1:18" s="42" customFormat="1" ht="201" customHeight="1" hidden="1">
      <c r="A1410" s="335" t="s">
        <v>728</v>
      </c>
      <c r="B1410" s="159"/>
      <c r="C1410" s="159"/>
      <c r="D1410" s="183">
        <f t="shared" si="250"/>
        <v>0</v>
      </c>
      <c r="E1410" s="183"/>
      <c r="F1410" s="183"/>
      <c r="G1410" s="183"/>
      <c r="H1410" s="183"/>
      <c r="I1410" s="183"/>
      <c r="J1410" s="183"/>
      <c r="K1410" s="183"/>
      <c r="L1410" s="183"/>
      <c r="M1410" s="183"/>
      <c r="N1410" s="183"/>
      <c r="O1410" s="183"/>
      <c r="P1410" s="183"/>
      <c r="Q1410" s="183"/>
      <c r="R1410" s="210"/>
    </row>
    <row r="1411" spans="1:18" s="42" customFormat="1" ht="157.5" hidden="1">
      <c r="A1411" s="335" t="s">
        <v>729</v>
      </c>
      <c r="B1411" s="159"/>
      <c r="C1411" s="159"/>
      <c r="D1411" s="183">
        <f t="shared" si="250"/>
        <v>0</v>
      </c>
      <c r="E1411" s="183"/>
      <c r="F1411" s="183"/>
      <c r="G1411" s="183"/>
      <c r="H1411" s="183"/>
      <c r="I1411" s="183"/>
      <c r="J1411" s="183"/>
      <c r="K1411" s="183"/>
      <c r="L1411" s="183"/>
      <c r="M1411" s="183"/>
      <c r="N1411" s="183"/>
      <c r="O1411" s="183"/>
      <c r="P1411" s="183"/>
      <c r="Q1411" s="183"/>
      <c r="R1411" s="210"/>
    </row>
    <row r="1412" spans="1:18" s="42" customFormat="1" ht="173.25" hidden="1">
      <c r="A1412" s="335" t="s">
        <v>730</v>
      </c>
      <c r="B1412" s="159"/>
      <c r="C1412" s="159"/>
      <c r="D1412" s="183">
        <f t="shared" si="250"/>
        <v>0</v>
      </c>
      <c r="E1412" s="183"/>
      <c r="F1412" s="183"/>
      <c r="G1412" s="183"/>
      <c r="H1412" s="183"/>
      <c r="I1412" s="183"/>
      <c r="J1412" s="183"/>
      <c r="K1412" s="183"/>
      <c r="L1412" s="183"/>
      <c r="M1412" s="183"/>
      <c r="N1412" s="183"/>
      <c r="O1412" s="183"/>
      <c r="P1412" s="183"/>
      <c r="Q1412" s="183"/>
      <c r="R1412" s="210"/>
    </row>
    <row r="1413" spans="1:18" s="42" customFormat="1" ht="168" customHeight="1" hidden="1">
      <c r="A1413" s="335" t="s">
        <v>731</v>
      </c>
      <c r="B1413" s="159"/>
      <c r="C1413" s="159"/>
      <c r="D1413" s="183">
        <f t="shared" si="250"/>
        <v>0</v>
      </c>
      <c r="E1413" s="183"/>
      <c r="F1413" s="183"/>
      <c r="G1413" s="183"/>
      <c r="H1413" s="183"/>
      <c r="I1413" s="183"/>
      <c r="J1413" s="183"/>
      <c r="K1413" s="183"/>
      <c r="L1413" s="183"/>
      <c r="M1413" s="183"/>
      <c r="N1413" s="183"/>
      <c r="O1413" s="183"/>
      <c r="P1413" s="183"/>
      <c r="Q1413" s="183"/>
      <c r="R1413" s="210"/>
    </row>
    <row r="1414" spans="1:18" s="42" customFormat="1" ht="181.5" customHeight="1" hidden="1">
      <c r="A1414" s="335" t="s">
        <v>732</v>
      </c>
      <c r="B1414" s="159"/>
      <c r="C1414" s="159"/>
      <c r="D1414" s="183">
        <f t="shared" si="250"/>
        <v>0</v>
      </c>
      <c r="E1414" s="183"/>
      <c r="F1414" s="183"/>
      <c r="G1414" s="183"/>
      <c r="H1414" s="183"/>
      <c r="I1414" s="183"/>
      <c r="J1414" s="183"/>
      <c r="K1414" s="183"/>
      <c r="L1414" s="183"/>
      <c r="M1414" s="183"/>
      <c r="N1414" s="183"/>
      <c r="O1414" s="183"/>
      <c r="P1414" s="183"/>
      <c r="Q1414" s="183"/>
      <c r="R1414" s="210"/>
    </row>
    <row r="1415" spans="1:18" s="42" customFormat="1" ht="126" hidden="1">
      <c r="A1415" s="284" t="s">
        <v>772</v>
      </c>
      <c r="B1415" s="159"/>
      <c r="C1415" s="159"/>
      <c r="D1415" s="183">
        <f t="shared" si="250"/>
        <v>0</v>
      </c>
      <c r="E1415" s="183"/>
      <c r="F1415" s="183"/>
      <c r="G1415" s="183"/>
      <c r="H1415" s="183"/>
      <c r="I1415" s="183"/>
      <c r="J1415" s="183"/>
      <c r="K1415" s="183"/>
      <c r="L1415" s="183"/>
      <c r="M1415" s="183"/>
      <c r="N1415" s="183"/>
      <c r="O1415" s="183"/>
      <c r="P1415" s="183"/>
      <c r="Q1415" s="183"/>
      <c r="R1415" s="210"/>
    </row>
    <row r="1416" spans="1:18" s="42" customFormat="1" ht="126" hidden="1">
      <c r="A1416" s="284" t="s">
        <v>773</v>
      </c>
      <c r="B1416" s="159"/>
      <c r="C1416" s="159"/>
      <c r="D1416" s="183">
        <f t="shared" si="250"/>
        <v>0</v>
      </c>
      <c r="E1416" s="183"/>
      <c r="F1416" s="183"/>
      <c r="G1416" s="183"/>
      <c r="H1416" s="183"/>
      <c r="I1416" s="183"/>
      <c r="J1416" s="183"/>
      <c r="K1416" s="183"/>
      <c r="L1416" s="183"/>
      <c r="M1416" s="183"/>
      <c r="N1416" s="183"/>
      <c r="O1416" s="183"/>
      <c r="P1416" s="183"/>
      <c r="Q1416" s="183"/>
      <c r="R1416" s="210"/>
    </row>
    <row r="1417" spans="1:18" s="42" customFormat="1" ht="173.25" hidden="1">
      <c r="A1417" s="285" t="s">
        <v>774</v>
      </c>
      <c r="B1417" s="159"/>
      <c r="C1417" s="159"/>
      <c r="D1417" s="183">
        <f t="shared" si="250"/>
        <v>0</v>
      </c>
      <c r="E1417" s="183"/>
      <c r="F1417" s="183"/>
      <c r="G1417" s="183"/>
      <c r="H1417" s="183"/>
      <c r="I1417" s="183"/>
      <c r="J1417" s="183"/>
      <c r="K1417" s="183"/>
      <c r="L1417" s="183"/>
      <c r="M1417" s="183"/>
      <c r="N1417" s="183"/>
      <c r="O1417" s="183"/>
      <c r="P1417" s="183"/>
      <c r="Q1417" s="183"/>
      <c r="R1417" s="210"/>
    </row>
    <row r="1418" spans="1:18" s="42" customFormat="1" ht="189" hidden="1">
      <c r="A1418" s="285" t="s">
        <v>775</v>
      </c>
      <c r="B1418" s="159"/>
      <c r="C1418" s="159"/>
      <c r="D1418" s="183">
        <f t="shared" si="250"/>
        <v>0</v>
      </c>
      <c r="E1418" s="183"/>
      <c r="F1418" s="183"/>
      <c r="G1418" s="183"/>
      <c r="H1418" s="183"/>
      <c r="I1418" s="183"/>
      <c r="J1418" s="183"/>
      <c r="K1418" s="183"/>
      <c r="L1418" s="183"/>
      <c r="M1418" s="183"/>
      <c r="N1418" s="183"/>
      <c r="O1418" s="183"/>
      <c r="P1418" s="183"/>
      <c r="Q1418" s="183"/>
      <c r="R1418" s="210"/>
    </row>
    <row r="1419" spans="1:18" s="42" customFormat="1" ht="94.5" hidden="1">
      <c r="A1419" s="284" t="s">
        <v>776</v>
      </c>
      <c r="B1419" s="159"/>
      <c r="C1419" s="159"/>
      <c r="D1419" s="183">
        <f t="shared" si="250"/>
        <v>0</v>
      </c>
      <c r="E1419" s="183"/>
      <c r="F1419" s="183"/>
      <c r="G1419" s="183"/>
      <c r="H1419" s="183"/>
      <c r="I1419" s="183"/>
      <c r="J1419" s="183"/>
      <c r="K1419" s="183"/>
      <c r="L1419" s="183"/>
      <c r="M1419" s="183"/>
      <c r="N1419" s="183"/>
      <c r="O1419" s="183"/>
      <c r="P1419" s="183"/>
      <c r="Q1419" s="183"/>
      <c r="R1419" s="210"/>
    </row>
    <row r="1420" spans="1:18" s="42" customFormat="1" ht="126" hidden="1">
      <c r="A1420" s="284" t="s">
        <v>777</v>
      </c>
      <c r="B1420" s="159"/>
      <c r="C1420" s="159"/>
      <c r="D1420" s="183">
        <f t="shared" si="250"/>
        <v>0</v>
      </c>
      <c r="E1420" s="183"/>
      <c r="F1420" s="183"/>
      <c r="G1420" s="183"/>
      <c r="H1420" s="183"/>
      <c r="I1420" s="183"/>
      <c r="J1420" s="183"/>
      <c r="K1420" s="183"/>
      <c r="L1420" s="183"/>
      <c r="M1420" s="183"/>
      <c r="N1420" s="183"/>
      <c r="O1420" s="183"/>
      <c r="P1420" s="183"/>
      <c r="Q1420" s="183"/>
      <c r="R1420" s="210"/>
    </row>
    <row r="1421" spans="1:18" s="42" customFormat="1" ht="110.25" hidden="1">
      <c r="A1421" s="200" t="s">
        <v>843</v>
      </c>
      <c r="B1421" s="159"/>
      <c r="C1421" s="159"/>
      <c r="D1421" s="183">
        <f t="shared" si="250"/>
        <v>0</v>
      </c>
      <c r="E1421" s="183"/>
      <c r="F1421" s="183"/>
      <c r="G1421" s="183"/>
      <c r="H1421" s="183"/>
      <c r="I1421" s="183"/>
      <c r="J1421" s="183"/>
      <c r="K1421" s="183"/>
      <c r="L1421" s="183"/>
      <c r="M1421" s="183"/>
      <c r="N1421" s="183"/>
      <c r="O1421" s="183"/>
      <c r="P1421" s="183"/>
      <c r="Q1421" s="183"/>
      <c r="R1421" s="210"/>
    </row>
    <row r="1422" spans="1:18" s="3" customFormat="1" ht="33.75" customHeight="1" hidden="1">
      <c r="A1422" s="230" t="s">
        <v>443</v>
      </c>
      <c r="B1422" s="240">
        <v>2180</v>
      </c>
      <c r="C1422" s="240"/>
      <c r="D1422" s="336">
        <f>+F1422+G1422+H1422+I1422+J1422+K1422+L1422+M1422+N1422+O1422+P1422+Q1422</f>
        <v>0</v>
      </c>
      <c r="E1422" s="337"/>
      <c r="F1422" s="337">
        <f>+F1423</f>
        <v>0</v>
      </c>
      <c r="G1422" s="337">
        <f aca="true" t="shared" si="251" ref="G1422:Q1422">+G1423</f>
        <v>0</v>
      </c>
      <c r="H1422" s="337">
        <f t="shared" si="251"/>
        <v>0</v>
      </c>
      <c r="I1422" s="337">
        <f t="shared" si="251"/>
        <v>0</v>
      </c>
      <c r="J1422" s="337">
        <f t="shared" si="251"/>
        <v>0</v>
      </c>
      <c r="K1422" s="337">
        <f t="shared" si="251"/>
        <v>0</v>
      </c>
      <c r="L1422" s="337">
        <f t="shared" si="251"/>
        <v>0</v>
      </c>
      <c r="M1422" s="337">
        <f t="shared" si="251"/>
        <v>0</v>
      </c>
      <c r="N1422" s="337">
        <f t="shared" si="251"/>
        <v>0</v>
      </c>
      <c r="O1422" s="337">
        <f t="shared" si="251"/>
        <v>0</v>
      </c>
      <c r="P1422" s="337">
        <f t="shared" si="251"/>
        <v>0</v>
      </c>
      <c r="Q1422" s="337">
        <f t="shared" si="251"/>
        <v>0</v>
      </c>
      <c r="R1422" s="271"/>
    </row>
    <row r="1423" spans="1:18" s="3" customFormat="1" ht="30" customHeight="1" hidden="1">
      <c r="A1423" s="239" t="s">
        <v>121</v>
      </c>
      <c r="B1423" s="322"/>
      <c r="C1423" s="322">
        <v>3210</v>
      </c>
      <c r="D1423" s="322">
        <f aca="true" t="shared" si="252" ref="D1423:D1518">+F1423+G1423+H1423+I1423+J1423+K1423+L1423+M1423+N1423+O1423+P1423+Q1423</f>
        <v>0</v>
      </c>
      <c r="E1423" s="338">
        <f>+E1429+E1430</f>
        <v>0</v>
      </c>
      <c r="F1423" s="338">
        <f>SUM(F1424:F1438)</f>
        <v>0</v>
      </c>
      <c r="G1423" s="338">
        <f aca="true" t="shared" si="253" ref="G1423:Q1423">SUM(G1424:G1438)</f>
        <v>0</v>
      </c>
      <c r="H1423" s="338">
        <f t="shared" si="253"/>
        <v>0</v>
      </c>
      <c r="I1423" s="338">
        <f t="shared" si="253"/>
        <v>0</v>
      </c>
      <c r="J1423" s="338">
        <f t="shared" si="253"/>
        <v>0</v>
      </c>
      <c r="K1423" s="338">
        <f t="shared" si="253"/>
        <v>0</v>
      </c>
      <c r="L1423" s="338">
        <f t="shared" si="253"/>
        <v>0</v>
      </c>
      <c r="M1423" s="338">
        <f t="shared" si="253"/>
        <v>0</v>
      </c>
      <c r="N1423" s="338">
        <f t="shared" si="253"/>
        <v>0</v>
      </c>
      <c r="O1423" s="338">
        <f t="shared" si="253"/>
        <v>0</v>
      </c>
      <c r="P1423" s="338">
        <f t="shared" si="253"/>
        <v>0</v>
      </c>
      <c r="Q1423" s="338">
        <f t="shared" si="253"/>
        <v>0</v>
      </c>
      <c r="R1423" s="271"/>
    </row>
    <row r="1424" spans="1:18" s="3" customFormat="1" ht="15.75" hidden="1">
      <c r="A1424" s="198"/>
      <c r="B1424" s="128"/>
      <c r="C1424" s="128"/>
      <c r="D1424" s="159">
        <f t="shared" si="252"/>
        <v>0</v>
      </c>
      <c r="E1424" s="196"/>
      <c r="F1424" s="196"/>
      <c r="G1424" s="196"/>
      <c r="H1424" s="249"/>
      <c r="I1424" s="196"/>
      <c r="J1424" s="196"/>
      <c r="K1424" s="196"/>
      <c r="L1424" s="196"/>
      <c r="M1424" s="318"/>
      <c r="N1424" s="196"/>
      <c r="O1424" s="196"/>
      <c r="P1424" s="196"/>
      <c r="Q1424" s="196"/>
      <c r="R1424" s="271"/>
    </row>
    <row r="1425" spans="1:18" s="3" customFormat="1" ht="15.75" customHeight="1" hidden="1">
      <c r="A1425" s="158" t="s">
        <v>725</v>
      </c>
      <c r="B1425" s="128"/>
      <c r="C1425" s="128"/>
      <c r="D1425" s="159">
        <f t="shared" si="252"/>
        <v>0</v>
      </c>
      <c r="E1425" s="128"/>
      <c r="F1425" s="196"/>
      <c r="G1425" s="196"/>
      <c r="H1425" s="196"/>
      <c r="I1425" s="196"/>
      <c r="J1425" s="196"/>
      <c r="K1425" s="196"/>
      <c r="L1425" s="196"/>
      <c r="M1425" s="318"/>
      <c r="N1425" s="196"/>
      <c r="O1425" s="196"/>
      <c r="P1425" s="196"/>
      <c r="Q1425" s="196"/>
      <c r="R1425" s="271"/>
    </row>
    <row r="1426" spans="1:18" s="3" customFormat="1" ht="15" customHeight="1" hidden="1">
      <c r="A1426" s="158" t="s">
        <v>345</v>
      </c>
      <c r="B1426" s="128"/>
      <c r="C1426" s="128"/>
      <c r="D1426" s="159">
        <f t="shared" si="252"/>
        <v>0</v>
      </c>
      <c r="E1426" s="196"/>
      <c r="F1426" s="196"/>
      <c r="G1426" s="196"/>
      <c r="H1426" s="196"/>
      <c r="I1426" s="196"/>
      <c r="J1426" s="196"/>
      <c r="K1426" s="196"/>
      <c r="L1426" s="196"/>
      <c r="M1426" s="318"/>
      <c r="N1426" s="196"/>
      <c r="O1426" s="196"/>
      <c r="P1426" s="196"/>
      <c r="Q1426" s="196"/>
      <c r="R1426" s="271"/>
    </row>
    <row r="1427" spans="1:18" s="3" customFormat="1" ht="83.25" customHeight="1" hidden="1">
      <c r="A1427" s="158" t="s">
        <v>839</v>
      </c>
      <c r="B1427" s="128"/>
      <c r="C1427" s="128"/>
      <c r="D1427" s="159">
        <f t="shared" si="252"/>
        <v>0</v>
      </c>
      <c r="E1427" s="196"/>
      <c r="F1427" s="196"/>
      <c r="G1427" s="196"/>
      <c r="H1427" s="196"/>
      <c r="I1427" s="249"/>
      <c r="J1427" s="196"/>
      <c r="K1427" s="196"/>
      <c r="L1427" s="196"/>
      <c r="M1427" s="318"/>
      <c r="N1427" s="196"/>
      <c r="O1427" s="196"/>
      <c r="P1427" s="196"/>
      <c r="Q1427" s="196"/>
      <c r="R1427" s="271"/>
    </row>
    <row r="1428" spans="1:18" s="3" customFormat="1" ht="27.75" customHeight="1" hidden="1">
      <c r="A1428" s="4" t="s">
        <v>734</v>
      </c>
      <c r="B1428" s="128"/>
      <c r="C1428" s="128"/>
      <c r="D1428" s="159">
        <f t="shared" si="252"/>
        <v>0</v>
      </c>
      <c r="E1428" s="128"/>
      <c r="F1428" s="196"/>
      <c r="G1428" s="196"/>
      <c r="H1428" s="196"/>
      <c r="I1428" s="196"/>
      <c r="J1428" s="196"/>
      <c r="K1428" s="196"/>
      <c r="L1428" s="196"/>
      <c r="M1428" s="196"/>
      <c r="N1428" s="196"/>
      <c r="O1428" s="196"/>
      <c r="P1428" s="196"/>
      <c r="Q1428" s="196"/>
      <c r="R1428" s="271"/>
    </row>
    <row r="1429" spans="1:18" s="3" customFormat="1" ht="29.25" customHeight="1" hidden="1">
      <c r="A1429" s="4" t="s">
        <v>735</v>
      </c>
      <c r="B1429" s="128"/>
      <c r="C1429" s="128"/>
      <c r="D1429" s="159">
        <f t="shared" si="252"/>
        <v>0</v>
      </c>
      <c r="E1429" s="196"/>
      <c r="F1429" s="196"/>
      <c r="G1429" s="196"/>
      <c r="H1429" s="196"/>
      <c r="I1429" s="196"/>
      <c r="J1429" s="196"/>
      <c r="K1429" s="196"/>
      <c r="L1429" s="196"/>
      <c r="M1429" s="196"/>
      <c r="N1429" s="196"/>
      <c r="O1429" s="196"/>
      <c r="P1429" s="196"/>
      <c r="Q1429" s="196"/>
      <c r="R1429" s="271"/>
    </row>
    <row r="1430" spans="1:18" s="3" customFormat="1" ht="24.75" customHeight="1" hidden="1">
      <c r="A1430" s="4" t="s">
        <v>397</v>
      </c>
      <c r="B1430" s="128"/>
      <c r="C1430" s="128"/>
      <c r="D1430" s="159">
        <f t="shared" si="252"/>
        <v>0</v>
      </c>
      <c r="E1430" s="128"/>
      <c r="F1430" s="196"/>
      <c r="G1430" s="196"/>
      <c r="H1430" s="196"/>
      <c r="I1430" s="196"/>
      <c r="J1430" s="196"/>
      <c r="K1430" s="196"/>
      <c r="L1430" s="196"/>
      <c r="M1430" s="196"/>
      <c r="N1430" s="196"/>
      <c r="O1430" s="196"/>
      <c r="P1430" s="196"/>
      <c r="Q1430" s="196"/>
      <c r="R1430" s="271"/>
    </row>
    <row r="1431" spans="1:18" s="3" customFormat="1" ht="82.5" customHeight="1" hidden="1">
      <c r="A1431" s="4" t="s">
        <v>736</v>
      </c>
      <c r="B1431" s="128"/>
      <c r="C1431" s="128"/>
      <c r="D1431" s="159">
        <f t="shared" si="252"/>
        <v>0</v>
      </c>
      <c r="E1431" s="128"/>
      <c r="F1431" s="196"/>
      <c r="G1431" s="196"/>
      <c r="H1431" s="196"/>
      <c r="I1431" s="196"/>
      <c r="J1431" s="196"/>
      <c r="K1431" s="196"/>
      <c r="L1431" s="196"/>
      <c r="M1431" s="196"/>
      <c r="N1431" s="196"/>
      <c r="O1431" s="196"/>
      <c r="P1431" s="196"/>
      <c r="Q1431" s="196"/>
      <c r="R1431" s="271"/>
    </row>
    <row r="1432" spans="1:18" s="3" customFormat="1" ht="147" customHeight="1" hidden="1">
      <c r="A1432" s="334" t="s">
        <v>737</v>
      </c>
      <c r="B1432" s="159"/>
      <c r="C1432" s="159"/>
      <c r="D1432" s="183">
        <f t="shared" si="252"/>
        <v>0</v>
      </c>
      <c r="E1432" s="183"/>
      <c r="F1432" s="183"/>
      <c r="G1432" s="183"/>
      <c r="H1432" s="183"/>
      <c r="I1432" s="196"/>
      <c r="J1432" s="196"/>
      <c r="K1432" s="196"/>
      <c r="L1432" s="196"/>
      <c r="M1432" s="196"/>
      <c r="N1432" s="196"/>
      <c r="O1432" s="196"/>
      <c r="P1432" s="196"/>
      <c r="Q1432" s="196"/>
      <c r="R1432" s="271"/>
    </row>
    <row r="1433" spans="1:18" s="3" customFormat="1" ht="162.75" customHeight="1" hidden="1">
      <c r="A1433" s="334" t="s">
        <v>738</v>
      </c>
      <c r="B1433" s="159"/>
      <c r="C1433" s="159"/>
      <c r="D1433" s="183">
        <f t="shared" si="252"/>
        <v>0</v>
      </c>
      <c r="E1433" s="183"/>
      <c r="F1433" s="183"/>
      <c r="G1433" s="183"/>
      <c r="H1433" s="183"/>
      <c r="I1433" s="196"/>
      <c r="J1433" s="196"/>
      <c r="K1433" s="196"/>
      <c r="L1433" s="196"/>
      <c r="M1433" s="196"/>
      <c r="N1433" s="196"/>
      <c r="O1433" s="196"/>
      <c r="P1433" s="196"/>
      <c r="Q1433" s="196"/>
      <c r="R1433" s="271"/>
    </row>
    <row r="1434" spans="1:18" s="3" customFormat="1" ht="160.5" customHeight="1" hidden="1">
      <c r="A1434" s="335" t="s">
        <v>733</v>
      </c>
      <c r="B1434" s="159"/>
      <c r="C1434" s="159"/>
      <c r="D1434" s="183">
        <f t="shared" si="252"/>
        <v>0</v>
      </c>
      <c r="E1434" s="183"/>
      <c r="F1434" s="183"/>
      <c r="G1434" s="183"/>
      <c r="H1434" s="183"/>
      <c r="I1434" s="196"/>
      <c r="J1434" s="183"/>
      <c r="K1434" s="196"/>
      <c r="L1434" s="196"/>
      <c r="M1434" s="196"/>
      <c r="N1434" s="196"/>
      <c r="O1434" s="196"/>
      <c r="P1434" s="196"/>
      <c r="Q1434" s="196"/>
      <c r="R1434" s="271"/>
    </row>
    <row r="1435" spans="1:18" s="3" customFormat="1" ht="192.75" customHeight="1" hidden="1">
      <c r="A1435" s="335" t="s">
        <v>740</v>
      </c>
      <c r="B1435" s="159"/>
      <c r="C1435" s="159"/>
      <c r="D1435" s="183">
        <f t="shared" si="252"/>
        <v>0</v>
      </c>
      <c r="E1435" s="183"/>
      <c r="F1435" s="183"/>
      <c r="G1435" s="183"/>
      <c r="H1435" s="183"/>
      <c r="I1435" s="196"/>
      <c r="J1435" s="183"/>
      <c r="K1435" s="196"/>
      <c r="L1435" s="196"/>
      <c r="M1435" s="196"/>
      <c r="N1435" s="196"/>
      <c r="O1435" s="196"/>
      <c r="P1435" s="196"/>
      <c r="Q1435" s="196"/>
      <c r="R1435" s="271"/>
    </row>
    <row r="1436" spans="1:18" s="3" customFormat="1" ht="196.5" customHeight="1" hidden="1">
      <c r="A1436" s="335" t="s">
        <v>739</v>
      </c>
      <c r="B1436" s="159"/>
      <c r="C1436" s="159"/>
      <c r="D1436" s="183">
        <f>+F1436+G1436+H1436+I1436+J1436+K1436+L1436+M1436+N1436+O1436+P1436+Q1436</f>
        <v>0</v>
      </c>
      <c r="E1436" s="183"/>
      <c r="F1436" s="183"/>
      <c r="G1436" s="183"/>
      <c r="H1436" s="183"/>
      <c r="I1436" s="196"/>
      <c r="J1436" s="183"/>
      <c r="K1436" s="196"/>
      <c r="L1436" s="196"/>
      <c r="M1436" s="196"/>
      <c r="N1436" s="196"/>
      <c r="O1436" s="196"/>
      <c r="P1436" s="196"/>
      <c r="Q1436" s="196"/>
      <c r="R1436" s="271"/>
    </row>
    <row r="1437" spans="1:18" s="3" customFormat="1" ht="94.5" hidden="1">
      <c r="A1437" s="226" t="s">
        <v>778</v>
      </c>
      <c r="B1437" s="159"/>
      <c r="C1437" s="159"/>
      <c r="D1437" s="183">
        <f>+F1437+G1437+H1437+I1437+J1437+K1437+L1437+M1437+N1437+O1437+P1437+Q1437</f>
        <v>0</v>
      </c>
      <c r="E1437" s="183"/>
      <c r="F1437" s="339"/>
      <c r="G1437" s="339"/>
      <c r="H1437" s="339"/>
      <c r="I1437" s="196"/>
      <c r="J1437" s="196"/>
      <c r="K1437" s="196"/>
      <c r="L1437" s="196"/>
      <c r="M1437" s="196"/>
      <c r="N1437" s="196"/>
      <c r="O1437" s="196"/>
      <c r="P1437" s="196"/>
      <c r="Q1437" s="196"/>
      <c r="R1437" s="271"/>
    </row>
    <row r="1438" spans="1:18" s="3" customFormat="1" ht="15.75" hidden="1">
      <c r="A1438" s="335"/>
      <c r="B1438" s="159"/>
      <c r="C1438" s="159"/>
      <c r="D1438" s="183">
        <f>+F1438+G1438+H1438+I1438+J1438+K1438+L1438+M1438+N1438+O1438+P1438+Q1438</f>
        <v>0</v>
      </c>
      <c r="E1438" s="183"/>
      <c r="F1438" s="339"/>
      <c r="G1438" s="339"/>
      <c r="H1438" s="339"/>
      <c r="I1438" s="196"/>
      <c r="J1438" s="196"/>
      <c r="K1438" s="196"/>
      <c r="L1438" s="196"/>
      <c r="M1438" s="196"/>
      <c r="N1438" s="196"/>
      <c r="O1438" s="196"/>
      <c r="P1438" s="196"/>
      <c r="Q1438" s="196"/>
      <c r="R1438" s="271"/>
    </row>
    <row r="1439" spans="1:18" s="43" customFormat="1" ht="15.75">
      <c r="A1439" s="236" t="s">
        <v>1</v>
      </c>
      <c r="B1439" s="237"/>
      <c r="C1439" s="237"/>
      <c r="D1439" s="237">
        <f aca="true" t="shared" si="254" ref="D1439:D1445">+F1439+G1439+H1439+I1439+J1439+K1439+L1439+M1439+N1439+O1439+P1439+Q1439</f>
        <v>97094</v>
      </c>
      <c r="E1439" s="237"/>
      <c r="F1439" s="247">
        <f>F1494+F1446+F1474+F1440+F1464+F1519</f>
        <v>0</v>
      </c>
      <c r="G1439" s="247">
        <f>G1494+G1446+G1474+G1440+G1464+G1519</f>
        <v>0</v>
      </c>
      <c r="H1439" s="247">
        <f aca="true" t="shared" si="255" ref="H1439:Q1439">H1494+H1446+H1474+H1440+H1464+H1519</f>
        <v>97094</v>
      </c>
      <c r="I1439" s="247">
        <f t="shared" si="255"/>
        <v>0</v>
      </c>
      <c r="J1439" s="247">
        <f t="shared" si="255"/>
        <v>0</v>
      </c>
      <c r="K1439" s="247">
        <f t="shared" si="255"/>
        <v>0</v>
      </c>
      <c r="L1439" s="247">
        <f t="shared" si="255"/>
        <v>0</v>
      </c>
      <c r="M1439" s="247">
        <f t="shared" si="255"/>
        <v>0</v>
      </c>
      <c r="N1439" s="247">
        <f t="shared" si="255"/>
        <v>0</v>
      </c>
      <c r="O1439" s="247">
        <f t="shared" si="255"/>
        <v>0</v>
      </c>
      <c r="P1439" s="247">
        <f t="shared" si="255"/>
        <v>0</v>
      </c>
      <c r="Q1439" s="247">
        <f t="shared" si="255"/>
        <v>0</v>
      </c>
      <c r="R1439" s="279"/>
    </row>
    <row r="1440" spans="1:18" s="43" customFormat="1" ht="94.5" hidden="1">
      <c r="A1440" s="340" t="s">
        <v>440</v>
      </c>
      <c r="B1440" s="341" t="s">
        <v>509</v>
      </c>
      <c r="C1440" s="342"/>
      <c r="D1440" s="238">
        <f>+F1440+G1440+H1440+I1440+J1440+K1440+L1440+M1440+N1440+O1440+P1440+Q1440</f>
        <v>0</v>
      </c>
      <c r="E1440" s="240">
        <f aca="true" t="shared" si="256" ref="E1440:O1440">E1441</f>
        <v>0</v>
      </c>
      <c r="F1440" s="240">
        <f>F1441</f>
        <v>0</v>
      </c>
      <c r="G1440" s="240">
        <f t="shared" si="256"/>
        <v>0</v>
      </c>
      <c r="H1440" s="240">
        <f t="shared" si="256"/>
        <v>0</v>
      </c>
      <c r="I1440" s="240">
        <f t="shared" si="256"/>
        <v>0</v>
      </c>
      <c r="J1440" s="240">
        <f t="shared" si="256"/>
        <v>0</v>
      </c>
      <c r="K1440" s="240">
        <f t="shared" si="256"/>
        <v>0</v>
      </c>
      <c r="L1440" s="240">
        <f t="shared" si="256"/>
        <v>0</v>
      </c>
      <c r="M1440" s="240">
        <f t="shared" si="256"/>
        <v>0</v>
      </c>
      <c r="N1440" s="240">
        <f t="shared" si="256"/>
        <v>0</v>
      </c>
      <c r="O1440" s="240">
        <f t="shared" si="256"/>
        <v>0</v>
      </c>
      <c r="P1440" s="240">
        <f>P1441</f>
        <v>0</v>
      </c>
      <c r="Q1440" s="240">
        <f>Q1441</f>
        <v>0</v>
      </c>
      <c r="R1440" s="279"/>
    </row>
    <row r="1441" spans="1:18" s="43" customFormat="1" ht="47.25" hidden="1">
      <c r="A1441" s="239" t="s">
        <v>98</v>
      </c>
      <c r="B1441" s="248"/>
      <c r="C1441" s="248">
        <v>3110</v>
      </c>
      <c r="D1441" s="322">
        <f t="shared" si="254"/>
        <v>0</v>
      </c>
      <c r="E1441" s="248">
        <f>+E1443</f>
        <v>0</v>
      </c>
      <c r="F1441" s="248">
        <f>SUM(F1442:F1445)</f>
        <v>0</v>
      </c>
      <c r="G1441" s="248">
        <f aca="true" t="shared" si="257" ref="G1441:Q1441">SUM(G1442:G1445)</f>
        <v>0</v>
      </c>
      <c r="H1441" s="248">
        <f t="shared" si="257"/>
        <v>0</v>
      </c>
      <c r="I1441" s="248">
        <f t="shared" si="257"/>
        <v>0</v>
      </c>
      <c r="J1441" s="248">
        <f t="shared" si="257"/>
        <v>0</v>
      </c>
      <c r="K1441" s="248">
        <f t="shared" si="257"/>
        <v>0</v>
      </c>
      <c r="L1441" s="248">
        <f t="shared" si="257"/>
        <v>0</v>
      </c>
      <c r="M1441" s="248">
        <f t="shared" si="257"/>
        <v>0</v>
      </c>
      <c r="N1441" s="248">
        <f t="shared" si="257"/>
        <v>0</v>
      </c>
      <c r="O1441" s="248">
        <f t="shared" si="257"/>
        <v>0</v>
      </c>
      <c r="P1441" s="248">
        <f t="shared" si="257"/>
        <v>0</v>
      </c>
      <c r="Q1441" s="248">
        <f t="shared" si="257"/>
        <v>0</v>
      </c>
      <c r="R1441" s="279"/>
    </row>
    <row r="1442" spans="1:18" s="43" customFormat="1" ht="31.5" hidden="1">
      <c r="A1442" s="198" t="s">
        <v>530</v>
      </c>
      <c r="B1442" s="128"/>
      <c r="C1442" s="128"/>
      <c r="D1442" s="159">
        <f t="shared" si="254"/>
        <v>0</v>
      </c>
      <c r="E1442" s="128"/>
      <c r="F1442" s="196"/>
      <c r="G1442" s="196"/>
      <c r="H1442" s="196"/>
      <c r="I1442" s="196"/>
      <c r="J1442" s="196"/>
      <c r="K1442" s="196"/>
      <c r="L1442" s="196"/>
      <c r="M1442" s="196"/>
      <c r="N1442" s="196"/>
      <c r="O1442" s="196"/>
      <c r="P1442" s="196"/>
      <c r="Q1442" s="196"/>
      <c r="R1442" s="279"/>
    </row>
    <row r="1443" spans="1:18" s="43" customFormat="1" ht="26.25" customHeight="1" hidden="1">
      <c r="A1443" s="198" t="s">
        <v>386</v>
      </c>
      <c r="B1443" s="190"/>
      <c r="C1443" s="190"/>
      <c r="D1443" s="159">
        <f t="shared" si="254"/>
        <v>0</v>
      </c>
      <c r="E1443" s="190"/>
      <c r="F1443" s="197"/>
      <c r="G1443" s="197"/>
      <c r="H1443" s="196"/>
      <c r="I1443" s="197"/>
      <c r="J1443" s="197"/>
      <c r="K1443" s="197"/>
      <c r="L1443" s="197"/>
      <c r="M1443" s="196"/>
      <c r="N1443" s="197"/>
      <c r="O1443" s="197"/>
      <c r="P1443" s="197"/>
      <c r="Q1443" s="197"/>
      <c r="R1443" s="279"/>
    </row>
    <row r="1444" spans="1:18" s="43" customFormat="1" ht="47.25" hidden="1">
      <c r="A1444" s="198" t="s">
        <v>387</v>
      </c>
      <c r="B1444" s="190"/>
      <c r="C1444" s="190"/>
      <c r="D1444" s="159">
        <f t="shared" si="254"/>
        <v>0</v>
      </c>
      <c r="E1444" s="190"/>
      <c r="F1444" s="197"/>
      <c r="G1444" s="197"/>
      <c r="H1444" s="196"/>
      <c r="I1444" s="197"/>
      <c r="J1444" s="197"/>
      <c r="K1444" s="197"/>
      <c r="L1444" s="197"/>
      <c r="M1444" s="196"/>
      <c r="N1444" s="197"/>
      <c r="O1444" s="197"/>
      <c r="P1444" s="197"/>
      <c r="Q1444" s="197"/>
      <c r="R1444" s="279"/>
    </row>
    <row r="1445" spans="1:18" s="43" customFormat="1" ht="15.75" hidden="1">
      <c r="A1445" s="198" t="s">
        <v>386</v>
      </c>
      <c r="B1445" s="190"/>
      <c r="C1445" s="190"/>
      <c r="D1445" s="159">
        <f t="shared" si="254"/>
        <v>0</v>
      </c>
      <c r="E1445" s="190"/>
      <c r="F1445" s="197"/>
      <c r="G1445" s="197"/>
      <c r="H1445" s="196"/>
      <c r="I1445" s="197"/>
      <c r="J1445" s="197"/>
      <c r="K1445" s="197"/>
      <c r="L1445" s="197"/>
      <c r="M1445" s="196"/>
      <c r="N1445" s="197"/>
      <c r="O1445" s="197"/>
      <c r="P1445" s="197"/>
      <c r="Q1445" s="197"/>
      <c r="R1445" s="279"/>
    </row>
    <row r="1446" spans="1:18" s="43" customFormat="1" ht="15.75" hidden="1">
      <c r="A1446" s="235" t="s">
        <v>78</v>
      </c>
      <c r="B1446" s="238">
        <v>4060</v>
      </c>
      <c r="C1446" s="342"/>
      <c r="D1446" s="240">
        <f t="shared" si="252"/>
        <v>0</v>
      </c>
      <c r="E1446" s="240">
        <f>+E1447+E1485</f>
        <v>0</v>
      </c>
      <c r="F1446" s="240">
        <f>+F1447+F1462</f>
        <v>0</v>
      </c>
      <c r="G1446" s="240">
        <f aca="true" t="shared" si="258" ref="G1446:Q1446">+G1447+G1462</f>
        <v>0</v>
      </c>
      <c r="H1446" s="240">
        <f t="shared" si="258"/>
        <v>0</v>
      </c>
      <c r="I1446" s="240">
        <f t="shared" si="258"/>
        <v>0</v>
      </c>
      <c r="J1446" s="240">
        <f t="shared" si="258"/>
        <v>0</v>
      </c>
      <c r="K1446" s="240">
        <f t="shared" si="258"/>
        <v>0</v>
      </c>
      <c r="L1446" s="240">
        <f t="shared" si="258"/>
        <v>0</v>
      </c>
      <c r="M1446" s="240">
        <f t="shared" si="258"/>
        <v>0</v>
      </c>
      <c r="N1446" s="240">
        <f t="shared" si="258"/>
        <v>0</v>
      </c>
      <c r="O1446" s="240">
        <f t="shared" si="258"/>
        <v>0</v>
      </c>
      <c r="P1446" s="240">
        <f t="shared" si="258"/>
        <v>0</v>
      </c>
      <c r="Q1446" s="240">
        <f t="shared" si="258"/>
        <v>0</v>
      </c>
      <c r="R1446" s="279"/>
    </row>
    <row r="1447" spans="1:18" s="43" customFormat="1" ht="47.25" hidden="1">
      <c r="A1447" s="239" t="s">
        <v>98</v>
      </c>
      <c r="B1447" s="248"/>
      <c r="C1447" s="248">
        <v>3110</v>
      </c>
      <c r="D1447" s="248">
        <f t="shared" si="252"/>
        <v>0</v>
      </c>
      <c r="E1447" s="248">
        <f>+E1460+E1461</f>
        <v>0</v>
      </c>
      <c r="F1447" s="248">
        <f>SUM(F1448:F1461)</f>
        <v>0</v>
      </c>
      <c r="G1447" s="248">
        <f aca="true" t="shared" si="259" ref="G1447:M1447">SUM(G1448:G1461)</f>
        <v>0</v>
      </c>
      <c r="H1447" s="248">
        <f t="shared" si="259"/>
        <v>0</v>
      </c>
      <c r="I1447" s="248">
        <f t="shared" si="259"/>
        <v>0</v>
      </c>
      <c r="J1447" s="248">
        <f t="shared" si="259"/>
        <v>0</v>
      </c>
      <c r="K1447" s="248">
        <f t="shared" si="259"/>
        <v>0</v>
      </c>
      <c r="L1447" s="248">
        <f t="shared" si="259"/>
        <v>0</v>
      </c>
      <c r="M1447" s="248">
        <f t="shared" si="259"/>
        <v>0</v>
      </c>
      <c r="N1447" s="248">
        <f>SUM(N1448:N1461)</f>
        <v>0</v>
      </c>
      <c r="O1447" s="248">
        <f>SUM(O1448:O1461)</f>
        <v>0</v>
      </c>
      <c r="P1447" s="248">
        <f>SUM(P1448:P1461)</f>
        <v>0</v>
      </c>
      <c r="Q1447" s="248">
        <f>SUM(Q1448:Q1461)</f>
        <v>0</v>
      </c>
      <c r="R1447" s="279"/>
    </row>
    <row r="1448" spans="1:18" s="43" customFormat="1" ht="31.5" hidden="1">
      <c r="A1448" s="233" t="s">
        <v>435</v>
      </c>
      <c r="B1448" s="128"/>
      <c r="C1448" s="128"/>
      <c r="D1448" s="128">
        <f t="shared" si="252"/>
        <v>0</v>
      </c>
      <c r="E1448" s="128"/>
      <c r="F1448" s="196"/>
      <c r="G1448" s="196"/>
      <c r="H1448" s="196"/>
      <c r="I1448" s="196"/>
      <c r="J1448" s="196"/>
      <c r="K1448" s="196"/>
      <c r="L1448" s="196"/>
      <c r="M1448" s="196"/>
      <c r="N1448" s="196"/>
      <c r="O1448" s="196"/>
      <c r="P1448" s="196"/>
      <c r="Q1448" s="196"/>
      <c r="R1448" s="279"/>
    </row>
    <row r="1449" spans="1:18" s="43" customFormat="1" ht="31.5" hidden="1">
      <c r="A1449" s="233" t="s">
        <v>531</v>
      </c>
      <c r="B1449" s="128"/>
      <c r="C1449" s="128"/>
      <c r="D1449" s="128">
        <f t="shared" si="252"/>
        <v>0</v>
      </c>
      <c r="E1449" s="128"/>
      <c r="F1449" s="196"/>
      <c r="G1449" s="196"/>
      <c r="H1449" s="196"/>
      <c r="I1449" s="196"/>
      <c r="J1449" s="196"/>
      <c r="K1449" s="196"/>
      <c r="L1449" s="196"/>
      <c r="M1449" s="196"/>
      <c r="N1449" s="196"/>
      <c r="O1449" s="196"/>
      <c r="P1449" s="196"/>
      <c r="Q1449" s="196"/>
      <c r="R1449" s="279"/>
    </row>
    <row r="1450" spans="1:18" s="43" customFormat="1" ht="31.5" hidden="1">
      <c r="A1450" s="233" t="s">
        <v>532</v>
      </c>
      <c r="B1450" s="128"/>
      <c r="C1450" s="128"/>
      <c r="D1450" s="128">
        <f t="shared" si="252"/>
        <v>0</v>
      </c>
      <c r="E1450" s="128"/>
      <c r="F1450" s="196"/>
      <c r="G1450" s="196"/>
      <c r="H1450" s="196"/>
      <c r="I1450" s="196"/>
      <c r="J1450" s="196"/>
      <c r="K1450" s="196"/>
      <c r="L1450" s="196"/>
      <c r="M1450" s="196"/>
      <c r="N1450" s="196"/>
      <c r="O1450" s="196"/>
      <c r="P1450" s="196"/>
      <c r="Q1450" s="196"/>
      <c r="R1450" s="279"/>
    </row>
    <row r="1451" spans="1:18" s="43" customFormat="1" ht="47.25" hidden="1">
      <c r="A1451" s="233" t="s">
        <v>533</v>
      </c>
      <c r="B1451" s="128"/>
      <c r="C1451" s="128"/>
      <c r="D1451" s="128">
        <f t="shared" si="252"/>
        <v>0</v>
      </c>
      <c r="E1451" s="128"/>
      <c r="F1451" s="196"/>
      <c r="G1451" s="196"/>
      <c r="H1451" s="196"/>
      <c r="I1451" s="196"/>
      <c r="J1451" s="196"/>
      <c r="K1451" s="196"/>
      <c r="L1451" s="196"/>
      <c r="M1451" s="196"/>
      <c r="N1451" s="196"/>
      <c r="O1451" s="196"/>
      <c r="P1451" s="196"/>
      <c r="Q1451" s="196"/>
      <c r="R1451" s="279"/>
    </row>
    <row r="1452" spans="1:18" s="43" customFormat="1" ht="31.5" hidden="1">
      <c r="A1452" s="198" t="s">
        <v>535</v>
      </c>
      <c r="B1452" s="128"/>
      <c r="C1452" s="128"/>
      <c r="D1452" s="128">
        <f t="shared" si="252"/>
        <v>0</v>
      </c>
      <c r="E1452" s="128"/>
      <c r="F1452" s="196"/>
      <c r="G1452" s="196"/>
      <c r="H1452" s="196"/>
      <c r="I1452" s="196"/>
      <c r="J1452" s="196"/>
      <c r="K1452" s="196"/>
      <c r="L1452" s="196"/>
      <c r="M1452" s="196"/>
      <c r="N1452" s="196"/>
      <c r="O1452" s="196"/>
      <c r="P1452" s="196"/>
      <c r="Q1452" s="196"/>
      <c r="R1452" s="279"/>
    </row>
    <row r="1453" spans="1:18" s="43" customFormat="1" ht="31.5" hidden="1">
      <c r="A1453" s="198" t="s">
        <v>536</v>
      </c>
      <c r="B1453" s="128"/>
      <c r="C1453" s="128"/>
      <c r="D1453" s="128">
        <f t="shared" si="252"/>
        <v>0</v>
      </c>
      <c r="E1453" s="128"/>
      <c r="F1453" s="196"/>
      <c r="G1453" s="196"/>
      <c r="H1453" s="196"/>
      <c r="I1453" s="196"/>
      <c r="J1453" s="196"/>
      <c r="K1453" s="196"/>
      <c r="L1453" s="196"/>
      <c r="M1453" s="196"/>
      <c r="N1453" s="196"/>
      <c r="O1453" s="196"/>
      <c r="P1453" s="196"/>
      <c r="Q1453" s="196"/>
      <c r="R1453" s="279"/>
    </row>
    <row r="1454" spans="1:18" s="43" customFormat="1" ht="15.75" hidden="1">
      <c r="A1454" s="89"/>
      <c r="B1454" s="128"/>
      <c r="C1454" s="128"/>
      <c r="D1454" s="128">
        <f t="shared" si="252"/>
        <v>0</v>
      </c>
      <c r="E1454" s="128"/>
      <c r="F1454" s="196"/>
      <c r="G1454" s="196"/>
      <c r="H1454" s="196"/>
      <c r="I1454" s="196"/>
      <c r="J1454" s="196"/>
      <c r="K1454" s="196"/>
      <c r="L1454" s="196"/>
      <c r="M1454" s="196"/>
      <c r="N1454" s="196"/>
      <c r="O1454" s="196"/>
      <c r="P1454" s="196"/>
      <c r="Q1454" s="196"/>
      <c r="R1454" s="279"/>
    </row>
    <row r="1455" spans="1:18" s="43" customFormat="1" ht="15.75" hidden="1">
      <c r="A1455" s="89"/>
      <c r="B1455" s="128"/>
      <c r="C1455" s="128"/>
      <c r="D1455" s="128">
        <f t="shared" si="252"/>
        <v>0</v>
      </c>
      <c r="E1455" s="128"/>
      <c r="F1455" s="196"/>
      <c r="G1455" s="196"/>
      <c r="H1455" s="196"/>
      <c r="I1455" s="196"/>
      <c r="J1455" s="196"/>
      <c r="K1455" s="196"/>
      <c r="L1455" s="196"/>
      <c r="M1455" s="196"/>
      <c r="N1455" s="196"/>
      <c r="O1455" s="196"/>
      <c r="P1455" s="196"/>
      <c r="Q1455" s="196"/>
      <c r="R1455" s="279"/>
    </row>
    <row r="1456" spans="1:18" s="43" customFormat="1" ht="15.75" hidden="1">
      <c r="A1456" s="89"/>
      <c r="B1456" s="128"/>
      <c r="C1456" s="128"/>
      <c r="D1456" s="128">
        <f t="shared" si="252"/>
        <v>0</v>
      </c>
      <c r="E1456" s="128"/>
      <c r="F1456" s="196"/>
      <c r="G1456" s="196"/>
      <c r="H1456" s="196"/>
      <c r="I1456" s="196"/>
      <c r="J1456" s="196"/>
      <c r="K1456" s="196"/>
      <c r="L1456" s="196"/>
      <c r="M1456" s="196"/>
      <c r="N1456" s="196"/>
      <c r="O1456" s="196"/>
      <c r="P1456" s="196"/>
      <c r="Q1456" s="196"/>
      <c r="R1456" s="279"/>
    </row>
    <row r="1457" spans="1:18" s="43" customFormat="1" ht="15.75" hidden="1">
      <c r="A1457" s="89"/>
      <c r="B1457" s="128"/>
      <c r="C1457" s="128"/>
      <c r="D1457" s="128">
        <f t="shared" si="252"/>
        <v>0</v>
      </c>
      <c r="E1457" s="128"/>
      <c r="F1457" s="196"/>
      <c r="G1457" s="196"/>
      <c r="H1457" s="196"/>
      <c r="I1457" s="196"/>
      <c r="J1457" s="196"/>
      <c r="K1457" s="196"/>
      <c r="L1457" s="196"/>
      <c r="M1457" s="196"/>
      <c r="N1457" s="196"/>
      <c r="O1457" s="196"/>
      <c r="P1457" s="196"/>
      <c r="Q1457" s="196"/>
      <c r="R1457" s="279"/>
    </row>
    <row r="1458" spans="1:18" s="43" customFormat="1" ht="15.75" hidden="1">
      <c r="A1458" s="89"/>
      <c r="B1458" s="128"/>
      <c r="C1458" s="128"/>
      <c r="D1458" s="128">
        <f t="shared" si="252"/>
        <v>0</v>
      </c>
      <c r="E1458" s="128"/>
      <c r="F1458" s="196"/>
      <c r="G1458" s="196"/>
      <c r="H1458" s="196"/>
      <c r="I1458" s="196"/>
      <c r="J1458" s="196"/>
      <c r="K1458" s="196"/>
      <c r="L1458" s="196"/>
      <c r="M1458" s="196"/>
      <c r="N1458" s="196"/>
      <c r="O1458" s="196"/>
      <c r="P1458" s="196"/>
      <c r="Q1458" s="196"/>
      <c r="R1458" s="279"/>
    </row>
    <row r="1459" spans="1:18" s="43" customFormat="1" ht="15.75" hidden="1">
      <c r="A1459" s="89"/>
      <c r="B1459" s="128"/>
      <c r="C1459" s="128"/>
      <c r="D1459" s="128">
        <f t="shared" si="252"/>
        <v>0</v>
      </c>
      <c r="E1459" s="128"/>
      <c r="F1459" s="196"/>
      <c r="G1459" s="196"/>
      <c r="H1459" s="196"/>
      <c r="I1459" s="196"/>
      <c r="J1459" s="196"/>
      <c r="K1459" s="196"/>
      <c r="L1459" s="196"/>
      <c r="M1459" s="196"/>
      <c r="N1459" s="196"/>
      <c r="O1459" s="196"/>
      <c r="P1459" s="196"/>
      <c r="Q1459" s="196"/>
      <c r="R1459" s="279"/>
    </row>
    <row r="1460" spans="1:18" s="43" customFormat="1" ht="15.75" hidden="1">
      <c r="A1460" s="126"/>
      <c r="B1460" s="190"/>
      <c r="C1460" s="190"/>
      <c r="D1460" s="159">
        <f t="shared" si="252"/>
        <v>0</v>
      </c>
      <c r="E1460" s="190"/>
      <c r="F1460" s="197"/>
      <c r="G1460" s="196"/>
      <c r="H1460" s="176"/>
      <c r="I1460" s="197"/>
      <c r="J1460" s="197"/>
      <c r="K1460" s="197"/>
      <c r="L1460" s="197"/>
      <c r="M1460" s="197"/>
      <c r="N1460" s="197"/>
      <c r="O1460" s="197"/>
      <c r="P1460" s="197"/>
      <c r="Q1460" s="197"/>
      <c r="R1460" s="279"/>
    </row>
    <row r="1461" spans="1:18" s="43" customFormat="1" ht="15.75" hidden="1">
      <c r="A1461" s="126"/>
      <c r="B1461" s="190"/>
      <c r="C1461" s="190"/>
      <c r="D1461" s="159">
        <f t="shared" si="252"/>
        <v>0</v>
      </c>
      <c r="E1461" s="190"/>
      <c r="F1461" s="197"/>
      <c r="G1461" s="196"/>
      <c r="H1461" s="196"/>
      <c r="I1461" s="197"/>
      <c r="J1461" s="197"/>
      <c r="K1461" s="197"/>
      <c r="L1461" s="197"/>
      <c r="M1461" s="197"/>
      <c r="N1461" s="197"/>
      <c r="O1461" s="197"/>
      <c r="P1461" s="197"/>
      <c r="Q1461" s="197"/>
      <c r="R1461" s="279"/>
    </row>
    <row r="1462" spans="1:18" s="43" customFormat="1" ht="31.5" hidden="1">
      <c r="A1462" s="89" t="s">
        <v>96</v>
      </c>
      <c r="B1462" s="128"/>
      <c r="C1462" s="128">
        <v>3132</v>
      </c>
      <c r="D1462" s="128">
        <f>+D1463</f>
        <v>0</v>
      </c>
      <c r="E1462" s="128">
        <f aca="true" t="shared" si="260" ref="E1462:Q1462">+E1463</f>
        <v>0</v>
      </c>
      <c r="F1462" s="128">
        <f t="shared" si="260"/>
        <v>0</v>
      </c>
      <c r="G1462" s="128">
        <f t="shared" si="260"/>
        <v>0</v>
      </c>
      <c r="H1462" s="128">
        <f t="shared" si="260"/>
        <v>0</v>
      </c>
      <c r="I1462" s="128">
        <f t="shared" si="260"/>
        <v>0</v>
      </c>
      <c r="J1462" s="128">
        <f t="shared" si="260"/>
        <v>0</v>
      </c>
      <c r="K1462" s="128">
        <f t="shared" si="260"/>
        <v>0</v>
      </c>
      <c r="L1462" s="128">
        <f t="shared" si="260"/>
        <v>0</v>
      </c>
      <c r="M1462" s="128">
        <f t="shared" si="260"/>
        <v>0</v>
      </c>
      <c r="N1462" s="128">
        <f t="shared" si="260"/>
        <v>0</v>
      </c>
      <c r="O1462" s="128">
        <f t="shared" si="260"/>
        <v>0</v>
      </c>
      <c r="P1462" s="128">
        <f t="shared" si="260"/>
        <v>0</v>
      </c>
      <c r="Q1462" s="128">
        <f t="shared" si="260"/>
        <v>0</v>
      </c>
      <c r="R1462" s="279"/>
    </row>
    <row r="1463" spans="1:18" s="43" customFormat="1" ht="47.25" hidden="1">
      <c r="A1463" s="100" t="s">
        <v>304</v>
      </c>
      <c r="B1463" s="190"/>
      <c r="C1463" s="190"/>
      <c r="D1463" s="159">
        <f>+F1463+G1463+H1463+I1463+J1463+K1463+L1463+M1463+N1463+O1463+P1463+Q1463</f>
        <v>0</v>
      </c>
      <c r="E1463" s="190"/>
      <c r="F1463" s="197"/>
      <c r="G1463" s="196"/>
      <c r="H1463" s="176"/>
      <c r="I1463" s="197"/>
      <c r="J1463" s="197"/>
      <c r="K1463" s="197"/>
      <c r="L1463" s="197"/>
      <c r="M1463" s="197"/>
      <c r="N1463" s="197"/>
      <c r="O1463" s="197"/>
      <c r="P1463" s="197"/>
      <c r="Q1463" s="197"/>
      <c r="R1463" s="279"/>
    </row>
    <row r="1464" spans="1:18" s="43" customFormat="1" ht="15.75" hidden="1">
      <c r="A1464" s="343" t="s">
        <v>305</v>
      </c>
      <c r="B1464" s="238">
        <v>4070</v>
      </c>
      <c r="C1464" s="342"/>
      <c r="D1464" s="240">
        <f>+F1464+G1464+H1464+I1464+J1464+K1464+L1464+M1464+N1464+O1464+P1464+Q1464</f>
        <v>0</v>
      </c>
      <c r="E1464" s="240">
        <f aca="true" t="shared" si="261" ref="E1464:Q1464">+E1465</f>
        <v>0</v>
      </c>
      <c r="F1464" s="240">
        <f t="shared" si="261"/>
        <v>0</v>
      </c>
      <c r="G1464" s="240">
        <f t="shared" si="261"/>
        <v>0</v>
      </c>
      <c r="H1464" s="240">
        <f t="shared" si="261"/>
        <v>0</v>
      </c>
      <c r="I1464" s="240">
        <f t="shared" si="261"/>
        <v>0</v>
      </c>
      <c r="J1464" s="240">
        <f t="shared" si="261"/>
        <v>0</v>
      </c>
      <c r="K1464" s="240">
        <f t="shared" si="261"/>
        <v>0</v>
      </c>
      <c r="L1464" s="240">
        <f t="shared" si="261"/>
        <v>0</v>
      </c>
      <c r="M1464" s="240">
        <f t="shared" si="261"/>
        <v>0</v>
      </c>
      <c r="N1464" s="240">
        <f t="shared" si="261"/>
        <v>0</v>
      </c>
      <c r="O1464" s="240">
        <f t="shared" si="261"/>
        <v>0</v>
      </c>
      <c r="P1464" s="240">
        <f t="shared" si="261"/>
        <v>0</v>
      </c>
      <c r="Q1464" s="240">
        <f t="shared" si="261"/>
        <v>0</v>
      </c>
      <c r="R1464" s="279"/>
    </row>
    <row r="1465" spans="1:18" s="43" customFormat="1" ht="47.25" hidden="1">
      <c r="A1465" s="239" t="s">
        <v>98</v>
      </c>
      <c r="B1465" s="248"/>
      <c r="C1465" s="248">
        <v>3110</v>
      </c>
      <c r="D1465" s="248">
        <f>+F1465+G1465+H1465+I1465+J1465+K1465+L1465+M1465+N1465+O1465+P1465+Q1465</f>
        <v>0</v>
      </c>
      <c r="E1465" s="248">
        <f>+E1472+E1473</f>
        <v>0</v>
      </c>
      <c r="F1465" s="248">
        <f>SUM(F1466:F1473)</f>
        <v>0</v>
      </c>
      <c r="G1465" s="248">
        <f aca="true" t="shared" si="262" ref="G1465:Q1465">SUM(G1466:G1473)</f>
        <v>0</v>
      </c>
      <c r="H1465" s="248">
        <f t="shared" si="262"/>
        <v>0</v>
      </c>
      <c r="I1465" s="248">
        <f t="shared" si="262"/>
        <v>0</v>
      </c>
      <c r="J1465" s="248">
        <f t="shared" si="262"/>
        <v>0</v>
      </c>
      <c r="K1465" s="248">
        <f t="shared" si="262"/>
        <v>0</v>
      </c>
      <c r="L1465" s="248">
        <f t="shared" si="262"/>
        <v>0</v>
      </c>
      <c r="M1465" s="248">
        <f t="shared" si="262"/>
        <v>0</v>
      </c>
      <c r="N1465" s="248">
        <f t="shared" si="262"/>
        <v>0</v>
      </c>
      <c r="O1465" s="248">
        <f t="shared" si="262"/>
        <v>0</v>
      </c>
      <c r="P1465" s="248">
        <f t="shared" si="262"/>
        <v>0</v>
      </c>
      <c r="Q1465" s="248">
        <f t="shared" si="262"/>
        <v>0</v>
      </c>
      <c r="R1465" s="279"/>
    </row>
    <row r="1466" spans="1:18" s="43" customFormat="1" ht="31.5" hidden="1">
      <c r="A1466" s="233" t="s">
        <v>534</v>
      </c>
      <c r="B1466" s="128"/>
      <c r="C1466" s="128"/>
      <c r="D1466" s="128">
        <f>+F1466+G1466+H1466+I1466+J1466+L1466+K1466+M1466+N1466+O1466+P1466+Q1466</f>
        <v>0</v>
      </c>
      <c r="E1466" s="128"/>
      <c r="F1466" s="196"/>
      <c r="G1466" s="196"/>
      <c r="H1466" s="196"/>
      <c r="I1466" s="196"/>
      <c r="J1466" s="196"/>
      <c r="K1466" s="196"/>
      <c r="L1466" s="196"/>
      <c r="M1466" s="196"/>
      <c r="N1466" s="196"/>
      <c r="O1466" s="196"/>
      <c r="P1466" s="196"/>
      <c r="Q1466" s="196"/>
      <c r="R1466" s="279"/>
    </row>
    <row r="1467" spans="1:18" s="43" customFormat="1" ht="15.75" hidden="1">
      <c r="A1467" s="89"/>
      <c r="B1467" s="128"/>
      <c r="C1467" s="128"/>
      <c r="D1467" s="128">
        <f aca="true" t="shared" si="263" ref="D1467:D1473">+F1467+G1467+H1467+I1467+J1467+L1467+K1467+M1467+N1467+O1467+P1467+Q1467</f>
        <v>0</v>
      </c>
      <c r="E1467" s="128"/>
      <c r="F1467" s="196"/>
      <c r="G1467" s="196"/>
      <c r="H1467" s="196"/>
      <c r="I1467" s="196"/>
      <c r="J1467" s="196"/>
      <c r="K1467" s="196"/>
      <c r="L1467" s="196"/>
      <c r="M1467" s="196"/>
      <c r="N1467" s="196"/>
      <c r="O1467" s="196"/>
      <c r="P1467" s="196"/>
      <c r="Q1467" s="196"/>
      <c r="R1467" s="279"/>
    </row>
    <row r="1468" spans="1:18" s="43" customFormat="1" ht="15.75" hidden="1">
      <c r="A1468" s="89"/>
      <c r="B1468" s="128"/>
      <c r="C1468" s="128"/>
      <c r="D1468" s="128">
        <f t="shared" si="263"/>
        <v>0</v>
      </c>
      <c r="E1468" s="128"/>
      <c r="F1468" s="196"/>
      <c r="G1468" s="196"/>
      <c r="H1468" s="196"/>
      <c r="I1468" s="196"/>
      <c r="J1468" s="196"/>
      <c r="K1468" s="196"/>
      <c r="L1468" s="196"/>
      <c r="M1468" s="196"/>
      <c r="N1468" s="196"/>
      <c r="O1468" s="196"/>
      <c r="P1468" s="196"/>
      <c r="Q1468" s="196"/>
      <c r="R1468" s="279"/>
    </row>
    <row r="1469" spans="1:18" s="43" customFormat="1" ht="15.75" hidden="1">
      <c r="A1469" s="89"/>
      <c r="B1469" s="128"/>
      <c r="C1469" s="128"/>
      <c r="D1469" s="128">
        <f t="shared" si="263"/>
        <v>0</v>
      </c>
      <c r="E1469" s="128"/>
      <c r="F1469" s="196"/>
      <c r="G1469" s="196"/>
      <c r="H1469" s="196"/>
      <c r="I1469" s="196"/>
      <c r="J1469" s="196"/>
      <c r="K1469" s="196"/>
      <c r="L1469" s="196"/>
      <c r="M1469" s="196"/>
      <c r="N1469" s="196"/>
      <c r="O1469" s="196"/>
      <c r="P1469" s="196"/>
      <c r="Q1469" s="196"/>
      <c r="R1469" s="279"/>
    </row>
    <row r="1470" spans="1:18" s="43" customFormat="1" ht="15.75" hidden="1">
      <c r="A1470" s="89"/>
      <c r="B1470" s="128"/>
      <c r="C1470" s="128"/>
      <c r="D1470" s="128">
        <f t="shared" si="263"/>
        <v>0</v>
      </c>
      <c r="E1470" s="128"/>
      <c r="F1470" s="196"/>
      <c r="G1470" s="196"/>
      <c r="H1470" s="196"/>
      <c r="I1470" s="196"/>
      <c r="J1470" s="196"/>
      <c r="K1470" s="196"/>
      <c r="L1470" s="196"/>
      <c r="M1470" s="196"/>
      <c r="N1470" s="196"/>
      <c r="O1470" s="196"/>
      <c r="P1470" s="196"/>
      <c r="Q1470" s="196"/>
      <c r="R1470" s="279"/>
    </row>
    <row r="1471" spans="1:18" s="43" customFormat="1" ht="15.75" hidden="1">
      <c r="A1471" s="89"/>
      <c r="B1471" s="128"/>
      <c r="C1471" s="128"/>
      <c r="D1471" s="128">
        <f t="shared" si="263"/>
        <v>0</v>
      </c>
      <c r="E1471" s="128"/>
      <c r="F1471" s="196"/>
      <c r="G1471" s="196"/>
      <c r="H1471" s="196"/>
      <c r="I1471" s="196"/>
      <c r="J1471" s="196"/>
      <c r="K1471" s="196"/>
      <c r="L1471" s="196"/>
      <c r="M1471" s="196"/>
      <c r="N1471" s="196"/>
      <c r="O1471" s="196"/>
      <c r="P1471" s="196"/>
      <c r="Q1471" s="196"/>
      <c r="R1471" s="279"/>
    </row>
    <row r="1472" spans="1:18" s="43" customFormat="1" ht="15.75" hidden="1">
      <c r="A1472" s="100"/>
      <c r="B1472" s="190"/>
      <c r="C1472" s="190"/>
      <c r="D1472" s="128">
        <f t="shared" si="263"/>
        <v>0</v>
      </c>
      <c r="E1472" s="190"/>
      <c r="F1472" s="197"/>
      <c r="G1472" s="196"/>
      <c r="H1472" s="176"/>
      <c r="I1472" s="197"/>
      <c r="J1472" s="197"/>
      <c r="K1472" s="197"/>
      <c r="L1472" s="197"/>
      <c r="M1472" s="197"/>
      <c r="N1472" s="197"/>
      <c r="O1472" s="197"/>
      <c r="P1472" s="197"/>
      <c r="Q1472" s="197"/>
      <c r="R1472" s="279"/>
    </row>
    <row r="1473" spans="1:18" s="43" customFormat="1" ht="15.75" hidden="1">
      <c r="A1473" s="100"/>
      <c r="B1473" s="190"/>
      <c r="C1473" s="190"/>
      <c r="D1473" s="128">
        <f t="shared" si="263"/>
        <v>0</v>
      </c>
      <c r="E1473" s="190"/>
      <c r="F1473" s="197"/>
      <c r="G1473" s="196"/>
      <c r="H1473" s="176"/>
      <c r="I1473" s="197"/>
      <c r="J1473" s="197"/>
      <c r="K1473" s="197"/>
      <c r="L1473" s="197"/>
      <c r="M1473" s="197"/>
      <c r="N1473" s="197"/>
      <c r="O1473" s="197"/>
      <c r="P1473" s="197"/>
      <c r="Q1473" s="197"/>
      <c r="R1473" s="279"/>
    </row>
    <row r="1474" spans="1:18" s="43" customFormat="1" ht="31.5">
      <c r="A1474" s="235" t="s">
        <v>172</v>
      </c>
      <c r="B1474" s="238">
        <v>4100</v>
      </c>
      <c r="C1474" s="342"/>
      <c r="D1474" s="240">
        <f t="shared" si="252"/>
        <v>-39000</v>
      </c>
      <c r="E1474" s="240">
        <f>+E1475</f>
        <v>0</v>
      </c>
      <c r="F1474" s="240">
        <f>+F1475+F1485</f>
        <v>0</v>
      </c>
      <c r="G1474" s="240">
        <f aca="true" t="shared" si="264" ref="G1474:Q1474">+G1475+G1485</f>
        <v>-39000</v>
      </c>
      <c r="H1474" s="240">
        <f t="shared" si="264"/>
        <v>0</v>
      </c>
      <c r="I1474" s="240">
        <f t="shared" si="264"/>
        <v>0</v>
      </c>
      <c r="J1474" s="240">
        <f t="shared" si="264"/>
        <v>0</v>
      </c>
      <c r="K1474" s="240">
        <f t="shared" si="264"/>
        <v>0</v>
      </c>
      <c r="L1474" s="240">
        <f t="shared" si="264"/>
        <v>0</v>
      </c>
      <c r="M1474" s="240">
        <f t="shared" si="264"/>
        <v>0</v>
      </c>
      <c r="N1474" s="240">
        <f t="shared" si="264"/>
        <v>0</v>
      </c>
      <c r="O1474" s="240">
        <f t="shared" si="264"/>
        <v>0</v>
      </c>
      <c r="P1474" s="240">
        <f t="shared" si="264"/>
        <v>0</v>
      </c>
      <c r="Q1474" s="240">
        <f t="shared" si="264"/>
        <v>0</v>
      </c>
      <c r="R1474" s="279"/>
    </row>
    <row r="1475" spans="1:18" s="43" customFormat="1" ht="47.25">
      <c r="A1475" s="239" t="s">
        <v>98</v>
      </c>
      <c r="B1475" s="248"/>
      <c r="C1475" s="248">
        <v>3110</v>
      </c>
      <c r="D1475" s="248">
        <f t="shared" si="252"/>
        <v>-39000</v>
      </c>
      <c r="E1475" s="248">
        <f>+E1482+E1484</f>
        <v>0</v>
      </c>
      <c r="F1475" s="248">
        <f>SUM(F1476:F1484)</f>
        <v>0</v>
      </c>
      <c r="G1475" s="248">
        <f aca="true" t="shared" si="265" ref="G1475:Q1475">SUM(G1476:G1484)</f>
        <v>-39000</v>
      </c>
      <c r="H1475" s="248">
        <f t="shared" si="265"/>
        <v>0</v>
      </c>
      <c r="I1475" s="248">
        <f t="shared" si="265"/>
        <v>0</v>
      </c>
      <c r="J1475" s="248">
        <f t="shared" si="265"/>
        <v>0</v>
      </c>
      <c r="K1475" s="248">
        <f t="shared" si="265"/>
        <v>0</v>
      </c>
      <c r="L1475" s="248">
        <f t="shared" si="265"/>
        <v>0</v>
      </c>
      <c r="M1475" s="248">
        <f t="shared" si="265"/>
        <v>0</v>
      </c>
      <c r="N1475" s="248">
        <f t="shared" si="265"/>
        <v>0</v>
      </c>
      <c r="O1475" s="248">
        <f t="shared" si="265"/>
        <v>0</v>
      </c>
      <c r="P1475" s="248">
        <f t="shared" si="265"/>
        <v>0</v>
      </c>
      <c r="Q1475" s="248">
        <f t="shared" si="265"/>
        <v>0</v>
      </c>
      <c r="R1475" s="279"/>
    </row>
    <row r="1476" spans="1:18" s="43" customFormat="1" ht="31.5" hidden="1">
      <c r="A1476" s="198" t="s">
        <v>545</v>
      </c>
      <c r="B1476" s="128"/>
      <c r="C1476" s="128"/>
      <c r="D1476" s="128">
        <f>+F1476+G1476+H1476+I1476+J1476+K1476+L1476+M1476+N1476+O1476+P1476+Q1476</f>
        <v>0</v>
      </c>
      <c r="E1476" s="128"/>
      <c r="F1476" s="196"/>
      <c r="G1476" s="128"/>
      <c r="H1476" s="196"/>
      <c r="I1476" s="196"/>
      <c r="J1476" s="196"/>
      <c r="K1476" s="196"/>
      <c r="L1476" s="196"/>
      <c r="M1476" s="196"/>
      <c r="N1476" s="196"/>
      <c r="O1476" s="196"/>
      <c r="P1476" s="196"/>
      <c r="Q1476" s="196"/>
      <c r="R1476" s="279"/>
    </row>
    <row r="1477" spans="1:18" s="43" customFormat="1" ht="15.75" hidden="1">
      <c r="A1477" s="198" t="s">
        <v>528</v>
      </c>
      <c r="B1477" s="128"/>
      <c r="C1477" s="128"/>
      <c r="D1477" s="128">
        <f t="shared" si="252"/>
        <v>0</v>
      </c>
      <c r="E1477" s="128"/>
      <c r="F1477" s="196"/>
      <c r="G1477" s="128"/>
      <c r="H1477" s="196"/>
      <c r="I1477" s="196"/>
      <c r="J1477" s="196"/>
      <c r="K1477" s="196"/>
      <c r="L1477" s="196"/>
      <c r="M1477" s="196"/>
      <c r="N1477" s="196"/>
      <c r="O1477" s="196"/>
      <c r="P1477" s="196"/>
      <c r="Q1477" s="196"/>
      <c r="R1477" s="279"/>
    </row>
    <row r="1478" spans="1:18" s="43" customFormat="1" ht="15.75" hidden="1">
      <c r="A1478" s="198" t="s">
        <v>345</v>
      </c>
      <c r="B1478" s="128"/>
      <c r="C1478" s="128"/>
      <c r="D1478" s="128">
        <f t="shared" si="252"/>
        <v>0</v>
      </c>
      <c r="E1478" s="128"/>
      <c r="F1478" s="196"/>
      <c r="G1478" s="128"/>
      <c r="H1478" s="196"/>
      <c r="I1478" s="196"/>
      <c r="J1478" s="196"/>
      <c r="K1478" s="196"/>
      <c r="L1478" s="196"/>
      <c r="M1478" s="196"/>
      <c r="N1478" s="196"/>
      <c r="O1478" s="196"/>
      <c r="P1478" s="196"/>
      <c r="Q1478" s="196"/>
      <c r="R1478" s="279"/>
    </row>
    <row r="1479" spans="1:19" s="43" customFormat="1" ht="22.5" hidden="1">
      <c r="A1479" s="198" t="s">
        <v>725</v>
      </c>
      <c r="B1479" s="128"/>
      <c r="C1479" s="128"/>
      <c r="D1479" s="128">
        <f t="shared" si="252"/>
        <v>0</v>
      </c>
      <c r="E1479" s="128"/>
      <c r="F1479" s="196"/>
      <c r="G1479" s="128"/>
      <c r="H1479" s="196"/>
      <c r="I1479" s="196"/>
      <c r="J1479" s="196"/>
      <c r="K1479" s="196"/>
      <c r="L1479" s="196"/>
      <c r="M1479" s="196"/>
      <c r="N1479" s="196"/>
      <c r="O1479" s="196"/>
      <c r="P1479" s="196"/>
      <c r="Q1479" s="196"/>
      <c r="R1479" s="366"/>
      <c r="S1479" s="279"/>
    </row>
    <row r="1480" spans="1:18" s="43" customFormat="1" ht="15.75" hidden="1">
      <c r="A1480" s="198" t="s">
        <v>546</v>
      </c>
      <c r="B1480" s="128"/>
      <c r="C1480" s="128"/>
      <c r="D1480" s="128">
        <f t="shared" si="252"/>
        <v>0</v>
      </c>
      <c r="E1480" s="128"/>
      <c r="F1480" s="196"/>
      <c r="G1480" s="128"/>
      <c r="H1480" s="196"/>
      <c r="I1480" s="196"/>
      <c r="J1480" s="196"/>
      <c r="K1480" s="196"/>
      <c r="L1480" s="196"/>
      <c r="M1480" s="196"/>
      <c r="N1480" s="196"/>
      <c r="O1480" s="196"/>
      <c r="P1480" s="196"/>
      <c r="Q1480" s="196"/>
      <c r="R1480" s="279"/>
    </row>
    <row r="1481" spans="1:18" s="43" customFormat="1" ht="35.25" customHeight="1">
      <c r="A1481" s="198" t="s">
        <v>545</v>
      </c>
      <c r="B1481" s="128"/>
      <c r="C1481" s="128"/>
      <c r="D1481" s="128">
        <f t="shared" si="252"/>
        <v>-39000</v>
      </c>
      <c r="E1481" s="128"/>
      <c r="F1481" s="196"/>
      <c r="G1481" s="128">
        <v>-39000</v>
      </c>
      <c r="H1481" s="196"/>
      <c r="I1481" s="196"/>
      <c r="J1481" s="196"/>
      <c r="K1481" s="196"/>
      <c r="L1481" s="196"/>
      <c r="M1481" s="196"/>
      <c r="N1481" s="196"/>
      <c r="O1481" s="196"/>
      <c r="P1481" s="196"/>
      <c r="Q1481" s="196"/>
      <c r="R1481" s="279"/>
    </row>
    <row r="1482" spans="1:18" s="43" customFormat="1" ht="47.25" hidden="1">
      <c r="A1482" s="198" t="s">
        <v>547</v>
      </c>
      <c r="B1482" s="190"/>
      <c r="C1482" s="190"/>
      <c r="D1482" s="159">
        <f t="shared" si="252"/>
        <v>0</v>
      </c>
      <c r="E1482" s="190"/>
      <c r="F1482" s="197"/>
      <c r="G1482" s="128"/>
      <c r="H1482" s="176"/>
      <c r="I1482" s="197"/>
      <c r="J1482" s="197"/>
      <c r="K1482" s="197"/>
      <c r="L1482" s="197"/>
      <c r="M1482" s="197"/>
      <c r="N1482" s="197"/>
      <c r="O1482" s="197"/>
      <c r="P1482" s="197"/>
      <c r="Q1482" s="197"/>
      <c r="R1482" s="279"/>
    </row>
    <row r="1483" spans="1:18" s="43" customFormat="1" ht="15.75" hidden="1">
      <c r="A1483" s="198"/>
      <c r="B1483" s="190"/>
      <c r="C1483" s="190"/>
      <c r="D1483" s="159">
        <f t="shared" si="252"/>
        <v>0</v>
      </c>
      <c r="E1483" s="190"/>
      <c r="F1483" s="197"/>
      <c r="G1483" s="323"/>
      <c r="H1483" s="176"/>
      <c r="I1483" s="197"/>
      <c r="J1483" s="197"/>
      <c r="K1483" s="197"/>
      <c r="L1483" s="197"/>
      <c r="M1483" s="197"/>
      <c r="N1483" s="197"/>
      <c r="O1483" s="197"/>
      <c r="P1483" s="197"/>
      <c r="Q1483" s="197"/>
      <c r="R1483" s="279"/>
    </row>
    <row r="1484" spans="1:18" s="43" customFormat="1" ht="33.75" customHeight="1" hidden="1">
      <c r="A1484" s="198"/>
      <c r="B1484" s="190"/>
      <c r="C1484" s="190"/>
      <c r="D1484" s="159">
        <f t="shared" si="252"/>
        <v>0</v>
      </c>
      <c r="E1484" s="190"/>
      <c r="F1484" s="197"/>
      <c r="G1484" s="323"/>
      <c r="H1484" s="196"/>
      <c r="I1484" s="197"/>
      <c r="J1484" s="197"/>
      <c r="K1484" s="197"/>
      <c r="L1484" s="197"/>
      <c r="M1484" s="197"/>
      <c r="N1484" s="197"/>
      <c r="O1484" s="197"/>
      <c r="P1484" s="197"/>
      <c r="Q1484" s="197"/>
      <c r="R1484" s="279"/>
    </row>
    <row r="1485" spans="1:18" s="43" customFormat="1" ht="33.75" customHeight="1" hidden="1">
      <c r="A1485" s="89" t="s">
        <v>96</v>
      </c>
      <c r="B1485" s="128"/>
      <c r="C1485" s="128">
        <v>3132</v>
      </c>
      <c r="D1485" s="128">
        <f>+F1485+G1485+H1485+I1485+J1485+K1485+L1485+M1485+N1485+O1485+P1485+Q1485</f>
        <v>0</v>
      </c>
      <c r="E1485" s="128">
        <f>+E1493</f>
        <v>0</v>
      </c>
      <c r="F1485" s="128">
        <f>SUM(F1486:F1493)</f>
        <v>0</v>
      </c>
      <c r="G1485" s="128">
        <f aca="true" t="shared" si="266" ref="G1485:Q1485">SUM(G1486:G1493)</f>
        <v>0</v>
      </c>
      <c r="H1485" s="128">
        <f t="shared" si="266"/>
        <v>0</v>
      </c>
      <c r="I1485" s="128">
        <f t="shared" si="266"/>
        <v>0</v>
      </c>
      <c r="J1485" s="128">
        <f t="shared" si="266"/>
        <v>0</v>
      </c>
      <c r="K1485" s="128">
        <f t="shared" si="266"/>
        <v>0</v>
      </c>
      <c r="L1485" s="128">
        <f t="shared" si="266"/>
        <v>0</v>
      </c>
      <c r="M1485" s="128">
        <f t="shared" si="266"/>
        <v>0</v>
      </c>
      <c r="N1485" s="128">
        <f t="shared" si="266"/>
        <v>0</v>
      </c>
      <c r="O1485" s="128">
        <f t="shared" si="266"/>
        <v>0</v>
      </c>
      <c r="P1485" s="128">
        <f t="shared" si="266"/>
        <v>0</v>
      </c>
      <c r="Q1485" s="128">
        <f t="shared" si="266"/>
        <v>0</v>
      </c>
      <c r="R1485" s="279"/>
    </row>
    <row r="1486" spans="1:18" s="43" customFormat="1" ht="74.25" customHeight="1" hidden="1">
      <c r="A1486" s="198" t="s">
        <v>388</v>
      </c>
      <c r="B1486" s="128"/>
      <c r="C1486" s="128"/>
      <c r="D1486" s="159">
        <f>+F1486+G1486+H1486+I1486+J1486+K1486+L1486+M1486+N1486+O1486+Q1486+P1486</f>
        <v>0</v>
      </c>
      <c r="E1486" s="159"/>
      <c r="F1486" s="176"/>
      <c r="G1486" s="176"/>
      <c r="H1486" s="176"/>
      <c r="I1486" s="176"/>
      <c r="J1486" s="176"/>
      <c r="K1486" s="176"/>
      <c r="L1486" s="176"/>
      <c r="M1486" s="176"/>
      <c r="N1486" s="176"/>
      <c r="O1486" s="176"/>
      <c r="P1486" s="176"/>
      <c r="Q1486" s="176"/>
      <c r="R1486" s="279"/>
    </row>
    <row r="1487" spans="1:18" s="43" customFormat="1" ht="69" customHeight="1" hidden="1">
      <c r="A1487" s="100" t="s">
        <v>307</v>
      </c>
      <c r="B1487" s="128"/>
      <c r="C1487" s="128"/>
      <c r="D1487" s="159">
        <f aca="true" t="shared" si="267" ref="D1487:D1492">+F1487+G1487+H1487+I1487+J1487+K1487+L1487+M1487+N1487+O1487+Q1487+P1487</f>
        <v>0</v>
      </c>
      <c r="E1487" s="159"/>
      <c r="F1487" s="176"/>
      <c r="G1487" s="176"/>
      <c r="H1487" s="176"/>
      <c r="I1487" s="176"/>
      <c r="J1487" s="176"/>
      <c r="K1487" s="176"/>
      <c r="L1487" s="176"/>
      <c r="M1487" s="176"/>
      <c r="N1487" s="176"/>
      <c r="O1487" s="176"/>
      <c r="P1487" s="176"/>
      <c r="Q1487" s="176"/>
      <c r="R1487" s="279"/>
    </row>
    <row r="1488" spans="1:18" s="43" customFormat="1" ht="63" hidden="1">
      <c r="A1488" s="100" t="s">
        <v>416</v>
      </c>
      <c r="B1488" s="128"/>
      <c r="C1488" s="128"/>
      <c r="D1488" s="159">
        <f t="shared" si="267"/>
        <v>0</v>
      </c>
      <c r="E1488" s="159"/>
      <c r="F1488" s="176"/>
      <c r="G1488" s="176"/>
      <c r="H1488" s="176"/>
      <c r="I1488" s="176"/>
      <c r="J1488" s="176"/>
      <c r="K1488" s="176"/>
      <c r="L1488" s="176"/>
      <c r="M1488" s="176"/>
      <c r="N1488" s="176"/>
      <c r="O1488" s="176"/>
      <c r="P1488" s="176"/>
      <c r="Q1488" s="176"/>
      <c r="R1488" s="279"/>
    </row>
    <row r="1489" spans="1:18" s="43" customFormat="1" ht="63" hidden="1">
      <c r="A1489" s="198" t="s">
        <v>394</v>
      </c>
      <c r="B1489" s="128"/>
      <c r="C1489" s="128"/>
      <c r="D1489" s="159">
        <f t="shared" si="267"/>
        <v>0</v>
      </c>
      <c r="E1489" s="159"/>
      <c r="F1489" s="176"/>
      <c r="G1489" s="176"/>
      <c r="H1489" s="176"/>
      <c r="I1489" s="176"/>
      <c r="J1489" s="176"/>
      <c r="K1489" s="176"/>
      <c r="L1489" s="176"/>
      <c r="M1489" s="176"/>
      <c r="N1489" s="176"/>
      <c r="O1489" s="176"/>
      <c r="P1489" s="176"/>
      <c r="Q1489" s="176"/>
      <c r="R1489" s="279"/>
    </row>
    <row r="1490" spans="1:18" s="43" customFormat="1" ht="75" customHeight="1" hidden="1">
      <c r="A1490" s="100" t="s">
        <v>308</v>
      </c>
      <c r="B1490" s="128"/>
      <c r="C1490" s="128"/>
      <c r="D1490" s="159">
        <f t="shared" si="267"/>
        <v>0</v>
      </c>
      <c r="E1490" s="159"/>
      <c r="F1490" s="176"/>
      <c r="G1490" s="176"/>
      <c r="H1490" s="176"/>
      <c r="I1490" s="176"/>
      <c r="J1490" s="176"/>
      <c r="K1490" s="176"/>
      <c r="L1490" s="176"/>
      <c r="M1490" s="176"/>
      <c r="N1490" s="176"/>
      <c r="O1490" s="176"/>
      <c r="P1490" s="176"/>
      <c r="Q1490" s="176"/>
      <c r="R1490" s="279"/>
    </row>
    <row r="1491" spans="1:18" s="43" customFormat="1" ht="69" customHeight="1" hidden="1">
      <c r="A1491" s="100" t="s">
        <v>309</v>
      </c>
      <c r="B1491" s="128"/>
      <c r="C1491" s="128"/>
      <c r="D1491" s="159">
        <f t="shared" si="267"/>
        <v>0</v>
      </c>
      <c r="E1491" s="159"/>
      <c r="F1491" s="176"/>
      <c r="G1491" s="176"/>
      <c r="H1491" s="176"/>
      <c r="I1491" s="176"/>
      <c r="J1491" s="176"/>
      <c r="K1491" s="176"/>
      <c r="L1491" s="176"/>
      <c r="M1491" s="176"/>
      <c r="N1491" s="176"/>
      <c r="O1491" s="176"/>
      <c r="P1491" s="176"/>
      <c r="Q1491" s="176"/>
      <c r="R1491" s="279"/>
    </row>
    <row r="1492" spans="1:18" s="43" customFormat="1" ht="63" hidden="1">
      <c r="A1492" s="198" t="s">
        <v>394</v>
      </c>
      <c r="B1492" s="128"/>
      <c r="C1492" s="128"/>
      <c r="D1492" s="159">
        <f t="shared" si="267"/>
        <v>0</v>
      </c>
      <c r="E1492" s="159"/>
      <c r="F1492" s="176"/>
      <c r="G1492" s="176"/>
      <c r="H1492" s="176"/>
      <c r="I1492" s="176"/>
      <c r="J1492" s="176"/>
      <c r="K1492" s="176"/>
      <c r="L1492" s="176"/>
      <c r="M1492" s="176"/>
      <c r="N1492" s="176"/>
      <c r="O1492" s="176"/>
      <c r="P1492" s="176"/>
      <c r="Q1492" s="176"/>
      <c r="R1492" s="279"/>
    </row>
    <row r="1493" spans="1:18" s="43" customFormat="1" ht="72" customHeight="1" hidden="1">
      <c r="A1493" s="198" t="s">
        <v>410</v>
      </c>
      <c r="B1493" s="190"/>
      <c r="C1493" s="190"/>
      <c r="D1493" s="159">
        <f t="shared" si="252"/>
        <v>0</v>
      </c>
      <c r="E1493" s="190"/>
      <c r="F1493" s="197"/>
      <c r="G1493" s="344"/>
      <c r="H1493" s="197"/>
      <c r="I1493" s="197"/>
      <c r="J1493" s="197"/>
      <c r="K1493" s="197"/>
      <c r="L1493" s="197"/>
      <c r="M1493" s="196"/>
      <c r="N1493" s="197"/>
      <c r="O1493" s="197"/>
      <c r="P1493" s="197"/>
      <c r="Q1493" s="197"/>
      <c r="R1493" s="279"/>
    </row>
    <row r="1494" spans="1:18" s="42" customFormat="1" ht="55.5" customHeight="1">
      <c r="A1494" s="340" t="s">
        <v>470</v>
      </c>
      <c r="B1494" s="238">
        <v>4090</v>
      </c>
      <c r="C1494" s="238"/>
      <c r="D1494" s="240">
        <f t="shared" si="252"/>
        <v>97094</v>
      </c>
      <c r="E1494" s="240"/>
      <c r="F1494" s="337">
        <f>F1495+F1516</f>
        <v>0</v>
      </c>
      <c r="G1494" s="337">
        <f aca="true" t="shared" si="268" ref="G1494:Q1494">G1495+G1516</f>
        <v>0</v>
      </c>
      <c r="H1494" s="337">
        <f t="shared" si="268"/>
        <v>97094</v>
      </c>
      <c r="I1494" s="337">
        <f t="shared" si="268"/>
        <v>0</v>
      </c>
      <c r="J1494" s="337">
        <f t="shared" si="268"/>
        <v>0</v>
      </c>
      <c r="K1494" s="337">
        <f t="shared" si="268"/>
        <v>0</v>
      </c>
      <c r="L1494" s="337">
        <f t="shared" si="268"/>
        <v>0</v>
      </c>
      <c r="M1494" s="337">
        <f t="shared" si="268"/>
        <v>0</v>
      </c>
      <c r="N1494" s="337">
        <f t="shared" si="268"/>
        <v>0</v>
      </c>
      <c r="O1494" s="337">
        <f t="shared" si="268"/>
        <v>0</v>
      </c>
      <c r="P1494" s="337">
        <f t="shared" si="268"/>
        <v>0</v>
      </c>
      <c r="Q1494" s="337">
        <f t="shared" si="268"/>
        <v>0</v>
      </c>
      <c r="R1494" s="210"/>
    </row>
    <row r="1495" spans="1:18" s="3" customFormat="1" ht="47.25">
      <c r="A1495" s="239" t="s">
        <v>98</v>
      </c>
      <c r="B1495" s="248"/>
      <c r="C1495" s="248">
        <v>3110</v>
      </c>
      <c r="D1495" s="248">
        <f t="shared" si="252"/>
        <v>97094</v>
      </c>
      <c r="E1495" s="248">
        <f>+E1496+E1513+E1514+E1497</f>
        <v>0</v>
      </c>
      <c r="F1495" s="248">
        <f>SUM(F1496:F1515)</f>
        <v>0</v>
      </c>
      <c r="G1495" s="248">
        <f aca="true" t="shared" si="269" ref="G1495:Q1495">SUM(G1496:G1515)</f>
        <v>0</v>
      </c>
      <c r="H1495" s="248">
        <f t="shared" si="269"/>
        <v>97094</v>
      </c>
      <c r="I1495" s="248">
        <f t="shared" si="269"/>
        <v>0</v>
      </c>
      <c r="J1495" s="248">
        <f t="shared" si="269"/>
        <v>0</v>
      </c>
      <c r="K1495" s="248">
        <f t="shared" si="269"/>
        <v>0</v>
      </c>
      <c r="L1495" s="248">
        <f t="shared" si="269"/>
        <v>0</v>
      </c>
      <c r="M1495" s="248">
        <f t="shared" si="269"/>
        <v>0</v>
      </c>
      <c r="N1495" s="248">
        <f t="shared" si="269"/>
        <v>0</v>
      </c>
      <c r="O1495" s="248">
        <f t="shared" si="269"/>
        <v>0</v>
      </c>
      <c r="P1495" s="248">
        <f t="shared" si="269"/>
        <v>0</v>
      </c>
      <c r="Q1495" s="248">
        <f t="shared" si="269"/>
        <v>0</v>
      </c>
      <c r="R1495" s="271"/>
    </row>
    <row r="1496" spans="1:18" s="41" customFormat="1" ht="47.25">
      <c r="A1496" s="233" t="s">
        <v>877</v>
      </c>
      <c r="B1496" s="128"/>
      <c r="C1496" s="128"/>
      <c r="D1496" s="159">
        <f t="shared" si="252"/>
        <v>84144</v>
      </c>
      <c r="E1496" s="128"/>
      <c r="F1496" s="196"/>
      <c r="G1496" s="196"/>
      <c r="H1496" s="176">
        <v>84144</v>
      </c>
      <c r="I1496" s="196"/>
      <c r="J1496" s="196"/>
      <c r="K1496" s="196"/>
      <c r="L1496" s="196"/>
      <c r="M1496" s="196"/>
      <c r="N1496" s="196"/>
      <c r="O1496" s="196"/>
      <c r="P1496" s="196"/>
      <c r="Q1496" s="196"/>
      <c r="R1496" s="298"/>
    </row>
    <row r="1497" spans="1:18" s="41" customFormat="1" ht="15.75">
      <c r="A1497" s="198" t="s">
        <v>880</v>
      </c>
      <c r="B1497" s="128"/>
      <c r="C1497" s="128"/>
      <c r="D1497" s="159">
        <f t="shared" si="252"/>
        <v>12950</v>
      </c>
      <c r="E1497" s="128"/>
      <c r="F1497" s="196"/>
      <c r="G1497" s="196"/>
      <c r="H1497" s="176">
        <v>12950</v>
      </c>
      <c r="I1497" s="196"/>
      <c r="J1497" s="196"/>
      <c r="K1497" s="196"/>
      <c r="L1497" s="196"/>
      <c r="M1497" s="196"/>
      <c r="N1497" s="196"/>
      <c r="O1497" s="196"/>
      <c r="P1497" s="196"/>
      <c r="Q1497" s="196"/>
      <c r="R1497" s="298"/>
    </row>
    <row r="1498" spans="1:18" s="41" customFormat="1" ht="31.5" hidden="1">
      <c r="A1498" s="198" t="s">
        <v>537</v>
      </c>
      <c r="B1498" s="128"/>
      <c r="C1498" s="128"/>
      <c r="D1498" s="159">
        <f t="shared" si="252"/>
        <v>0</v>
      </c>
      <c r="E1498" s="128"/>
      <c r="F1498" s="196"/>
      <c r="G1498" s="196"/>
      <c r="H1498" s="176"/>
      <c r="I1498" s="196"/>
      <c r="J1498" s="196"/>
      <c r="K1498" s="196"/>
      <c r="L1498" s="196"/>
      <c r="M1498" s="196"/>
      <c r="N1498" s="196"/>
      <c r="O1498" s="196"/>
      <c r="P1498" s="196"/>
      <c r="Q1498" s="196"/>
      <c r="R1498" s="298"/>
    </row>
    <row r="1499" spans="1:18" s="41" customFormat="1" ht="15.75" hidden="1">
      <c r="A1499" s="198" t="s">
        <v>528</v>
      </c>
      <c r="B1499" s="128"/>
      <c r="C1499" s="128"/>
      <c r="D1499" s="159">
        <f t="shared" si="252"/>
        <v>0</v>
      </c>
      <c r="E1499" s="128"/>
      <c r="F1499" s="196"/>
      <c r="G1499" s="196"/>
      <c r="H1499" s="176"/>
      <c r="I1499" s="196"/>
      <c r="J1499" s="196"/>
      <c r="K1499" s="196"/>
      <c r="L1499" s="196"/>
      <c r="M1499" s="196"/>
      <c r="N1499" s="196"/>
      <c r="O1499" s="196"/>
      <c r="P1499" s="196"/>
      <c r="Q1499" s="196"/>
      <c r="R1499" s="298"/>
    </row>
    <row r="1500" spans="1:18" s="41" customFormat="1" ht="47.25" hidden="1">
      <c r="A1500" s="198" t="s">
        <v>538</v>
      </c>
      <c r="B1500" s="128"/>
      <c r="C1500" s="128"/>
      <c r="D1500" s="159">
        <f t="shared" si="252"/>
        <v>0</v>
      </c>
      <c r="E1500" s="128"/>
      <c r="F1500" s="196"/>
      <c r="G1500" s="196"/>
      <c r="H1500" s="176"/>
      <c r="I1500" s="196"/>
      <c r="J1500" s="196"/>
      <c r="K1500" s="196"/>
      <c r="L1500" s="196"/>
      <c r="M1500" s="196"/>
      <c r="N1500" s="196"/>
      <c r="O1500" s="196"/>
      <c r="P1500" s="196"/>
      <c r="Q1500" s="196"/>
      <c r="R1500" s="298"/>
    </row>
    <row r="1501" spans="1:18" s="41" customFormat="1" ht="47.25" hidden="1">
      <c r="A1501" s="198" t="s">
        <v>538</v>
      </c>
      <c r="B1501" s="128"/>
      <c r="C1501" s="128"/>
      <c r="D1501" s="159">
        <f t="shared" si="252"/>
        <v>0</v>
      </c>
      <c r="E1501" s="128"/>
      <c r="F1501" s="196"/>
      <c r="G1501" s="196"/>
      <c r="H1501" s="176"/>
      <c r="I1501" s="196"/>
      <c r="J1501" s="196"/>
      <c r="K1501" s="196"/>
      <c r="L1501" s="196"/>
      <c r="M1501" s="196"/>
      <c r="N1501" s="196"/>
      <c r="O1501" s="196"/>
      <c r="P1501" s="196"/>
      <c r="Q1501" s="196"/>
      <c r="R1501" s="298"/>
    </row>
    <row r="1502" spans="1:18" s="41" customFormat="1" ht="31.5" hidden="1">
      <c r="A1502" s="198" t="s">
        <v>840</v>
      </c>
      <c r="B1502" s="128"/>
      <c r="C1502" s="128"/>
      <c r="D1502" s="159">
        <f t="shared" si="252"/>
        <v>0</v>
      </c>
      <c r="E1502" s="128"/>
      <c r="F1502" s="196"/>
      <c r="G1502" s="196"/>
      <c r="H1502" s="176"/>
      <c r="I1502" s="196"/>
      <c r="J1502" s="196"/>
      <c r="K1502" s="196"/>
      <c r="L1502" s="196"/>
      <c r="M1502" s="196"/>
      <c r="N1502" s="196"/>
      <c r="O1502" s="196"/>
      <c r="P1502" s="196"/>
      <c r="Q1502" s="196"/>
      <c r="R1502" s="298"/>
    </row>
    <row r="1503" spans="1:18" s="41" customFormat="1" ht="31.5" hidden="1">
      <c r="A1503" s="198" t="s">
        <v>539</v>
      </c>
      <c r="B1503" s="128"/>
      <c r="C1503" s="128"/>
      <c r="D1503" s="159">
        <f t="shared" si="252"/>
        <v>0</v>
      </c>
      <c r="E1503" s="128"/>
      <c r="F1503" s="196"/>
      <c r="G1503" s="196"/>
      <c r="H1503" s="176"/>
      <c r="I1503" s="196"/>
      <c r="J1503" s="196"/>
      <c r="K1503" s="196"/>
      <c r="L1503" s="196"/>
      <c r="M1503" s="196"/>
      <c r="N1503" s="196"/>
      <c r="O1503" s="196"/>
      <c r="P1503" s="196"/>
      <c r="Q1503" s="196"/>
      <c r="R1503" s="298"/>
    </row>
    <row r="1504" spans="1:18" s="41" customFormat="1" ht="47.25" hidden="1">
      <c r="A1504" s="198" t="s">
        <v>538</v>
      </c>
      <c r="B1504" s="128"/>
      <c r="C1504" s="128"/>
      <c r="D1504" s="159">
        <f t="shared" si="252"/>
        <v>0</v>
      </c>
      <c r="E1504" s="128"/>
      <c r="F1504" s="196"/>
      <c r="G1504" s="196"/>
      <c r="H1504" s="176"/>
      <c r="I1504" s="196"/>
      <c r="J1504" s="196"/>
      <c r="K1504" s="196"/>
      <c r="L1504" s="196"/>
      <c r="M1504" s="196"/>
      <c r="N1504" s="196"/>
      <c r="O1504" s="196"/>
      <c r="P1504" s="196"/>
      <c r="Q1504" s="196"/>
      <c r="R1504" s="298"/>
    </row>
    <row r="1505" spans="1:18" s="41" customFormat="1" ht="15.75" hidden="1">
      <c r="A1505" s="198" t="s">
        <v>528</v>
      </c>
      <c r="B1505" s="128"/>
      <c r="C1505" s="128"/>
      <c r="D1505" s="159">
        <f t="shared" si="252"/>
        <v>0</v>
      </c>
      <c r="E1505" s="128"/>
      <c r="F1505" s="196"/>
      <c r="G1505" s="196"/>
      <c r="H1505" s="176"/>
      <c r="I1505" s="196"/>
      <c r="J1505" s="196"/>
      <c r="K1505" s="196"/>
      <c r="L1505" s="196"/>
      <c r="M1505" s="196"/>
      <c r="N1505" s="196"/>
      <c r="O1505" s="196"/>
      <c r="P1505" s="196"/>
      <c r="Q1505" s="196"/>
      <c r="R1505" s="298"/>
    </row>
    <row r="1506" spans="1:18" s="41" customFormat="1" ht="31.5" hidden="1">
      <c r="A1506" s="198" t="s">
        <v>540</v>
      </c>
      <c r="B1506" s="128"/>
      <c r="C1506" s="128"/>
      <c r="D1506" s="159">
        <f t="shared" si="252"/>
        <v>0</v>
      </c>
      <c r="E1506" s="128"/>
      <c r="F1506" s="196"/>
      <c r="G1506" s="196"/>
      <c r="H1506" s="176"/>
      <c r="I1506" s="196"/>
      <c r="J1506" s="196"/>
      <c r="K1506" s="196"/>
      <c r="L1506" s="196"/>
      <c r="M1506" s="196"/>
      <c r="N1506" s="196"/>
      <c r="O1506" s="196"/>
      <c r="P1506" s="196"/>
      <c r="Q1506" s="196"/>
      <c r="R1506" s="298"/>
    </row>
    <row r="1507" spans="1:18" s="41" customFormat="1" ht="31.5" hidden="1">
      <c r="A1507" s="198" t="s">
        <v>541</v>
      </c>
      <c r="B1507" s="128"/>
      <c r="C1507" s="128"/>
      <c r="D1507" s="159">
        <f t="shared" si="252"/>
        <v>0</v>
      </c>
      <c r="E1507" s="128"/>
      <c r="F1507" s="196"/>
      <c r="G1507" s="196"/>
      <c r="H1507" s="176"/>
      <c r="I1507" s="196"/>
      <c r="J1507" s="196"/>
      <c r="K1507" s="196"/>
      <c r="L1507" s="196"/>
      <c r="M1507" s="196"/>
      <c r="N1507" s="196"/>
      <c r="O1507" s="196"/>
      <c r="P1507" s="196"/>
      <c r="Q1507" s="196"/>
      <c r="R1507" s="298"/>
    </row>
    <row r="1508" spans="1:18" s="41" customFormat="1" ht="15.75" hidden="1">
      <c r="A1508" s="198" t="s">
        <v>542</v>
      </c>
      <c r="B1508" s="128"/>
      <c r="C1508" s="128"/>
      <c r="D1508" s="159">
        <f t="shared" si="252"/>
        <v>0</v>
      </c>
      <c r="E1508" s="128"/>
      <c r="F1508" s="196"/>
      <c r="G1508" s="196"/>
      <c r="H1508" s="176"/>
      <c r="I1508" s="196"/>
      <c r="J1508" s="196"/>
      <c r="K1508" s="196"/>
      <c r="L1508" s="196"/>
      <c r="M1508" s="196"/>
      <c r="N1508" s="196"/>
      <c r="O1508" s="196"/>
      <c r="P1508" s="196"/>
      <c r="Q1508" s="196"/>
      <c r="R1508" s="298"/>
    </row>
    <row r="1509" spans="1:18" s="41" customFormat="1" ht="31.5" hidden="1">
      <c r="A1509" s="198" t="s">
        <v>543</v>
      </c>
      <c r="B1509" s="128"/>
      <c r="C1509" s="128"/>
      <c r="D1509" s="159">
        <f t="shared" si="252"/>
        <v>0</v>
      </c>
      <c r="E1509" s="128"/>
      <c r="F1509" s="196"/>
      <c r="G1509" s="196"/>
      <c r="H1509" s="176"/>
      <c r="I1509" s="196"/>
      <c r="J1509" s="196"/>
      <c r="K1509" s="196"/>
      <c r="L1509" s="196"/>
      <c r="M1509" s="196"/>
      <c r="N1509" s="196"/>
      <c r="O1509" s="196"/>
      <c r="P1509" s="196"/>
      <c r="Q1509" s="196"/>
      <c r="R1509" s="298"/>
    </row>
    <row r="1510" spans="1:18" s="41" customFormat="1" ht="15.75" hidden="1">
      <c r="A1510" s="198" t="s">
        <v>544</v>
      </c>
      <c r="B1510" s="128"/>
      <c r="C1510" s="128"/>
      <c r="D1510" s="159">
        <f t="shared" si="252"/>
        <v>0</v>
      </c>
      <c r="E1510" s="128"/>
      <c r="F1510" s="196"/>
      <c r="G1510" s="196"/>
      <c r="H1510" s="176"/>
      <c r="I1510" s="196"/>
      <c r="J1510" s="196"/>
      <c r="K1510" s="196"/>
      <c r="L1510" s="196"/>
      <c r="M1510" s="196"/>
      <c r="N1510" s="196"/>
      <c r="O1510" s="196"/>
      <c r="P1510" s="196"/>
      <c r="Q1510" s="196"/>
      <c r="R1510" s="298"/>
    </row>
    <row r="1511" spans="1:18" s="41" customFormat="1" ht="15.75" hidden="1">
      <c r="A1511" s="198"/>
      <c r="B1511" s="128"/>
      <c r="C1511" s="128"/>
      <c r="D1511" s="159">
        <f t="shared" si="252"/>
        <v>0</v>
      </c>
      <c r="E1511" s="128"/>
      <c r="F1511" s="196"/>
      <c r="G1511" s="196"/>
      <c r="H1511" s="176"/>
      <c r="I1511" s="196"/>
      <c r="J1511" s="196"/>
      <c r="K1511" s="196"/>
      <c r="L1511" s="196"/>
      <c r="M1511" s="196"/>
      <c r="N1511" s="196"/>
      <c r="O1511" s="196"/>
      <c r="P1511" s="196"/>
      <c r="Q1511" s="196"/>
      <c r="R1511" s="298"/>
    </row>
    <row r="1512" spans="1:18" s="41" customFormat="1" ht="15.75" hidden="1">
      <c r="A1512" s="198"/>
      <c r="B1512" s="128"/>
      <c r="C1512" s="128"/>
      <c r="D1512" s="159">
        <f t="shared" si="252"/>
        <v>0</v>
      </c>
      <c r="E1512" s="128"/>
      <c r="F1512" s="196"/>
      <c r="G1512" s="196"/>
      <c r="H1512" s="176"/>
      <c r="I1512" s="196"/>
      <c r="J1512" s="196"/>
      <c r="K1512" s="196"/>
      <c r="L1512" s="196"/>
      <c r="M1512" s="196"/>
      <c r="N1512" s="196"/>
      <c r="O1512" s="196"/>
      <c r="P1512" s="196"/>
      <c r="Q1512" s="196"/>
      <c r="R1512" s="298"/>
    </row>
    <row r="1513" spans="1:18" s="41" customFormat="1" ht="15.75" hidden="1">
      <c r="A1513" s="100"/>
      <c r="B1513" s="128"/>
      <c r="C1513" s="128"/>
      <c r="D1513" s="159">
        <f t="shared" si="252"/>
        <v>0</v>
      </c>
      <c r="E1513" s="128"/>
      <c r="F1513" s="196"/>
      <c r="G1513" s="173"/>
      <c r="H1513" s="128"/>
      <c r="I1513" s="196"/>
      <c r="J1513" s="196"/>
      <c r="K1513" s="196"/>
      <c r="L1513" s="196"/>
      <c r="M1513" s="196"/>
      <c r="N1513" s="196"/>
      <c r="O1513" s="196"/>
      <c r="P1513" s="196"/>
      <c r="Q1513" s="196"/>
      <c r="R1513" s="298"/>
    </row>
    <row r="1514" spans="1:18" s="41" customFormat="1" ht="15.75" hidden="1">
      <c r="A1514" s="100"/>
      <c r="B1514" s="128"/>
      <c r="C1514" s="128"/>
      <c r="D1514" s="159">
        <f t="shared" si="252"/>
        <v>0</v>
      </c>
      <c r="E1514" s="128"/>
      <c r="F1514" s="196"/>
      <c r="G1514" s="173"/>
      <c r="H1514" s="128"/>
      <c r="I1514" s="196"/>
      <c r="J1514" s="196"/>
      <c r="K1514" s="196"/>
      <c r="L1514" s="196"/>
      <c r="M1514" s="196"/>
      <c r="N1514" s="196"/>
      <c r="O1514" s="196"/>
      <c r="P1514" s="196"/>
      <c r="Q1514" s="196"/>
      <c r="R1514" s="298"/>
    </row>
    <row r="1515" spans="1:18" s="41" customFormat="1" ht="15.75" hidden="1">
      <c r="A1515" s="100"/>
      <c r="B1515" s="128"/>
      <c r="C1515" s="128"/>
      <c r="D1515" s="159">
        <f t="shared" si="252"/>
        <v>0</v>
      </c>
      <c r="E1515" s="128"/>
      <c r="F1515" s="196"/>
      <c r="G1515" s="345"/>
      <c r="H1515" s="196"/>
      <c r="I1515" s="196"/>
      <c r="J1515" s="196"/>
      <c r="K1515" s="196"/>
      <c r="L1515" s="196"/>
      <c r="M1515" s="196"/>
      <c r="N1515" s="196"/>
      <c r="O1515" s="196"/>
      <c r="P1515" s="196"/>
      <c r="Q1515" s="196"/>
      <c r="R1515" s="298"/>
    </row>
    <row r="1516" spans="1:18" s="3" customFormat="1" ht="36.75" customHeight="1" hidden="1">
      <c r="A1516" s="89" t="s">
        <v>96</v>
      </c>
      <c r="B1516" s="128"/>
      <c r="C1516" s="128">
        <v>3132</v>
      </c>
      <c r="D1516" s="159">
        <f>+F1516+G1516+H1516+I1516+J1516+K1516+L1516+M1516+N1516+O1516+P1516+Q1516</f>
        <v>0</v>
      </c>
      <c r="E1516" s="128"/>
      <c r="F1516" s="196">
        <f>F1517+F1518</f>
        <v>0</v>
      </c>
      <c r="G1516" s="196">
        <f aca="true" t="shared" si="270" ref="G1516:Q1516">G1517+G1518</f>
        <v>0</v>
      </c>
      <c r="H1516" s="196">
        <f t="shared" si="270"/>
        <v>0</v>
      </c>
      <c r="I1516" s="196">
        <f t="shared" si="270"/>
        <v>0</v>
      </c>
      <c r="J1516" s="196">
        <f t="shared" si="270"/>
        <v>0</v>
      </c>
      <c r="K1516" s="196">
        <f t="shared" si="270"/>
        <v>0</v>
      </c>
      <c r="L1516" s="196">
        <f t="shared" si="270"/>
        <v>0</v>
      </c>
      <c r="M1516" s="196">
        <f t="shared" si="270"/>
        <v>0</v>
      </c>
      <c r="N1516" s="196">
        <f t="shared" si="270"/>
        <v>0</v>
      </c>
      <c r="O1516" s="196">
        <f t="shared" si="270"/>
        <v>0</v>
      </c>
      <c r="P1516" s="196">
        <f t="shared" si="270"/>
        <v>0</v>
      </c>
      <c r="Q1516" s="196">
        <f t="shared" si="270"/>
        <v>0</v>
      </c>
      <c r="R1516" s="271"/>
    </row>
    <row r="1517" spans="1:18" s="1" customFormat="1" ht="110.25" hidden="1">
      <c r="A1517" s="100" t="s">
        <v>306</v>
      </c>
      <c r="B1517" s="159"/>
      <c r="C1517" s="159"/>
      <c r="D1517" s="159">
        <f t="shared" si="252"/>
        <v>0</v>
      </c>
      <c r="E1517" s="159"/>
      <c r="F1517" s="176"/>
      <c r="G1517" s="176"/>
      <c r="H1517" s="176"/>
      <c r="I1517" s="176"/>
      <c r="J1517" s="176"/>
      <c r="K1517" s="176"/>
      <c r="L1517" s="176"/>
      <c r="M1517" s="176"/>
      <c r="N1517" s="176"/>
      <c r="O1517" s="176"/>
      <c r="P1517" s="176"/>
      <c r="Q1517" s="176"/>
      <c r="R1517" s="299"/>
    </row>
    <row r="1518" spans="1:18" s="1" customFormat="1" ht="79.5" customHeight="1" hidden="1">
      <c r="A1518" s="126" t="s">
        <v>171</v>
      </c>
      <c r="B1518" s="159"/>
      <c r="C1518" s="159"/>
      <c r="D1518" s="159">
        <f t="shared" si="252"/>
        <v>0</v>
      </c>
      <c r="E1518" s="159"/>
      <c r="F1518" s="176"/>
      <c r="G1518" s="176"/>
      <c r="H1518" s="176"/>
      <c r="I1518" s="176"/>
      <c r="J1518" s="176"/>
      <c r="K1518" s="176"/>
      <c r="L1518" s="176"/>
      <c r="M1518" s="176"/>
      <c r="N1518" s="176"/>
      <c r="O1518" s="176"/>
      <c r="P1518" s="176"/>
      <c r="Q1518" s="176"/>
      <c r="R1518" s="299"/>
    </row>
    <row r="1519" spans="1:18" s="1" customFormat="1" ht="39" customHeight="1">
      <c r="A1519" s="346" t="s">
        <v>80</v>
      </c>
      <c r="B1519" s="238">
        <v>4200</v>
      </c>
      <c r="C1519" s="238"/>
      <c r="D1519" s="238">
        <f>+D1520</f>
        <v>39000</v>
      </c>
      <c r="E1519" s="238">
        <f aca="true" t="shared" si="271" ref="E1519:Q1519">+E1520</f>
        <v>0</v>
      </c>
      <c r="F1519" s="238">
        <f t="shared" si="271"/>
        <v>0</v>
      </c>
      <c r="G1519" s="238">
        <f t="shared" si="271"/>
        <v>39000</v>
      </c>
      <c r="H1519" s="238">
        <f t="shared" si="271"/>
        <v>0</v>
      </c>
      <c r="I1519" s="238">
        <f t="shared" si="271"/>
        <v>0</v>
      </c>
      <c r="J1519" s="238">
        <f t="shared" si="271"/>
        <v>0</v>
      </c>
      <c r="K1519" s="238">
        <f t="shared" si="271"/>
        <v>0</v>
      </c>
      <c r="L1519" s="238">
        <f t="shared" si="271"/>
        <v>0</v>
      </c>
      <c r="M1519" s="238">
        <f t="shared" si="271"/>
        <v>0</v>
      </c>
      <c r="N1519" s="238">
        <f t="shared" si="271"/>
        <v>0</v>
      </c>
      <c r="O1519" s="238">
        <f t="shared" si="271"/>
        <v>0</v>
      </c>
      <c r="P1519" s="238">
        <f t="shared" si="271"/>
        <v>0</v>
      </c>
      <c r="Q1519" s="238">
        <f t="shared" si="271"/>
        <v>0</v>
      </c>
      <c r="R1519" s="299"/>
    </row>
    <row r="1520" spans="1:18" s="1" customFormat="1" ht="48" customHeight="1">
      <c r="A1520" s="239" t="s">
        <v>98</v>
      </c>
      <c r="B1520" s="248"/>
      <c r="C1520" s="248">
        <v>3110</v>
      </c>
      <c r="D1520" s="248">
        <f aca="true" t="shared" si="272" ref="D1520:D1537">+F1520+G1520+H1520+I1520+J1520+K1520+L1520+M1520+N1520+O1520+P1520+Q1520</f>
        <v>39000</v>
      </c>
      <c r="E1520" s="248">
        <f>+E1523</f>
        <v>0</v>
      </c>
      <c r="F1520" s="248">
        <f>SUM(F1521:F1523)</f>
        <v>0</v>
      </c>
      <c r="G1520" s="248">
        <f aca="true" t="shared" si="273" ref="G1520:Q1520">SUM(G1521:G1523)</f>
        <v>39000</v>
      </c>
      <c r="H1520" s="248">
        <f t="shared" si="273"/>
        <v>0</v>
      </c>
      <c r="I1520" s="248">
        <f t="shared" si="273"/>
        <v>0</v>
      </c>
      <c r="J1520" s="248">
        <f t="shared" si="273"/>
        <v>0</v>
      </c>
      <c r="K1520" s="248">
        <f t="shared" si="273"/>
        <v>0</v>
      </c>
      <c r="L1520" s="248">
        <f t="shared" si="273"/>
        <v>0</v>
      </c>
      <c r="M1520" s="248">
        <f t="shared" si="273"/>
        <v>0</v>
      </c>
      <c r="N1520" s="248">
        <f t="shared" si="273"/>
        <v>0</v>
      </c>
      <c r="O1520" s="248">
        <f t="shared" si="273"/>
        <v>0</v>
      </c>
      <c r="P1520" s="248">
        <f t="shared" si="273"/>
        <v>0</v>
      </c>
      <c r="Q1520" s="248">
        <f t="shared" si="273"/>
        <v>0</v>
      </c>
      <c r="R1520" s="299"/>
    </row>
    <row r="1521" spans="1:18" s="1" customFormat="1" ht="39.75" customHeight="1">
      <c r="A1521" s="198" t="s">
        <v>545</v>
      </c>
      <c r="B1521" s="227"/>
      <c r="C1521" s="227"/>
      <c r="D1521" s="227">
        <f t="shared" si="272"/>
        <v>39000</v>
      </c>
      <c r="E1521" s="227"/>
      <c r="F1521" s="249"/>
      <c r="G1521" s="249">
        <v>39000</v>
      </c>
      <c r="H1521" s="249"/>
      <c r="I1521" s="249"/>
      <c r="J1521" s="249"/>
      <c r="K1521" s="249"/>
      <c r="L1521" s="249"/>
      <c r="M1521" s="218"/>
      <c r="N1521" s="196"/>
      <c r="O1521" s="196"/>
      <c r="P1521" s="196"/>
      <c r="Q1521" s="196"/>
      <c r="R1521" s="299"/>
    </row>
    <row r="1522" spans="1:18" s="1" customFormat="1" ht="48" customHeight="1" hidden="1">
      <c r="A1522" s="198"/>
      <c r="B1522" s="227"/>
      <c r="C1522" s="227"/>
      <c r="D1522" s="227">
        <f t="shared" si="272"/>
        <v>0</v>
      </c>
      <c r="E1522" s="227"/>
      <c r="F1522" s="249"/>
      <c r="G1522" s="249"/>
      <c r="H1522" s="249"/>
      <c r="I1522" s="249"/>
      <c r="J1522" s="249"/>
      <c r="K1522" s="249"/>
      <c r="L1522" s="249"/>
      <c r="M1522" s="218"/>
      <c r="N1522" s="196"/>
      <c r="O1522" s="196"/>
      <c r="P1522" s="196"/>
      <c r="Q1522" s="196"/>
      <c r="R1522" s="299"/>
    </row>
    <row r="1523" spans="1:18" s="1" customFormat="1" ht="25.5" customHeight="1" hidden="1">
      <c r="A1523" s="198"/>
      <c r="B1523" s="245"/>
      <c r="C1523" s="245"/>
      <c r="D1523" s="227">
        <f t="shared" si="272"/>
        <v>0</v>
      </c>
      <c r="E1523" s="245"/>
      <c r="F1523" s="250"/>
      <c r="G1523" s="250"/>
      <c r="H1523" s="250"/>
      <c r="I1523" s="250"/>
      <c r="J1523" s="250"/>
      <c r="K1523" s="250"/>
      <c r="L1523" s="250"/>
      <c r="M1523" s="218"/>
      <c r="N1523" s="176"/>
      <c r="O1523" s="176"/>
      <c r="P1523" s="176"/>
      <c r="Q1523" s="176"/>
      <c r="R1523" s="299"/>
    </row>
    <row r="1524" spans="1:18" s="43" customFormat="1" ht="25.5" customHeight="1" hidden="1">
      <c r="A1524" s="236" t="s">
        <v>82</v>
      </c>
      <c r="B1524" s="237"/>
      <c r="C1524" s="237"/>
      <c r="D1524" s="246">
        <f>+F1524+G1524+H1524+I1524+J1524+K1524+L1524+M1524+N1524+O1524+P1524+Q1524</f>
        <v>0</v>
      </c>
      <c r="E1524" s="237"/>
      <c r="F1524" s="247">
        <f>F1528+F1525</f>
        <v>0</v>
      </c>
      <c r="G1524" s="247">
        <f aca="true" t="shared" si="274" ref="G1524:Q1524">G1528+G1525</f>
        <v>0</v>
      </c>
      <c r="H1524" s="247">
        <f t="shared" si="274"/>
        <v>0</v>
      </c>
      <c r="I1524" s="247">
        <f t="shared" si="274"/>
        <v>0</v>
      </c>
      <c r="J1524" s="247">
        <f t="shared" si="274"/>
        <v>0</v>
      </c>
      <c r="K1524" s="247">
        <f t="shared" si="274"/>
        <v>0</v>
      </c>
      <c r="L1524" s="247">
        <f t="shared" si="274"/>
        <v>0</v>
      </c>
      <c r="M1524" s="247">
        <f t="shared" si="274"/>
        <v>0</v>
      </c>
      <c r="N1524" s="247">
        <f t="shared" si="274"/>
        <v>0</v>
      </c>
      <c r="O1524" s="247">
        <f t="shared" si="274"/>
        <v>0</v>
      </c>
      <c r="P1524" s="247">
        <f t="shared" si="274"/>
        <v>0</v>
      </c>
      <c r="Q1524" s="247">
        <f t="shared" si="274"/>
        <v>0</v>
      </c>
      <c r="R1524" s="279"/>
    </row>
    <row r="1525" spans="1:18" s="43" customFormat="1" ht="94.5" hidden="1">
      <c r="A1525" s="340" t="s">
        <v>440</v>
      </c>
      <c r="B1525" s="341" t="s">
        <v>509</v>
      </c>
      <c r="C1525" s="342"/>
      <c r="D1525" s="347">
        <f t="shared" si="272"/>
        <v>0</v>
      </c>
      <c r="E1525" s="342"/>
      <c r="F1525" s="337">
        <f>F1526</f>
        <v>0</v>
      </c>
      <c r="G1525" s="337">
        <f aca="true" t="shared" si="275" ref="G1525:Q1525">G1526</f>
        <v>0</v>
      </c>
      <c r="H1525" s="337">
        <f t="shared" si="275"/>
        <v>0</v>
      </c>
      <c r="I1525" s="337">
        <f t="shared" si="275"/>
        <v>0</v>
      </c>
      <c r="J1525" s="337">
        <f t="shared" si="275"/>
        <v>0</v>
      </c>
      <c r="K1525" s="337">
        <f t="shared" si="275"/>
        <v>0</v>
      </c>
      <c r="L1525" s="337">
        <f t="shared" si="275"/>
        <v>0</v>
      </c>
      <c r="M1525" s="337">
        <f t="shared" si="275"/>
        <v>0</v>
      </c>
      <c r="N1525" s="337">
        <f t="shared" si="275"/>
        <v>0</v>
      </c>
      <c r="O1525" s="337">
        <f t="shared" si="275"/>
        <v>0</v>
      </c>
      <c r="P1525" s="337">
        <f t="shared" si="275"/>
        <v>0</v>
      </c>
      <c r="Q1525" s="337">
        <f t="shared" si="275"/>
        <v>0</v>
      </c>
      <c r="R1525" s="279"/>
    </row>
    <row r="1526" spans="1:18" s="43" customFormat="1" ht="47.25" hidden="1">
      <c r="A1526" s="239" t="s">
        <v>98</v>
      </c>
      <c r="B1526" s="248"/>
      <c r="C1526" s="248">
        <v>3110</v>
      </c>
      <c r="D1526" s="348">
        <f t="shared" si="272"/>
        <v>0</v>
      </c>
      <c r="E1526" s="349"/>
      <c r="F1526" s="338">
        <f>F1527</f>
        <v>0</v>
      </c>
      <c r="G1526" s="338">
        <f aca="true" t="shared" si="276" ref="G1526:Q1526">G1527</f>
        <v>0</v>
      </c>
      <c r="H1526" s="338">
        <f t="shared" si="276"/>
        <v>0</v>
      </c>
      <c r="I1526" s="338">
        <f t="shared" si="276"/>
        <v>0</v>
      </c>
      <c r="J1526" s="338">
        <f t="shared" si="276"/>
        <v>0</v>
      </c>
      <c r="K1526" s="338">
        <f t="shared" si="276"/>
        <v>0</v>
      </c>
      <c r="L1526" s="338">
        <f t="shared" si="276"/>
        <v>0</v>
      </c>
      <c r="M1526" s="338">
        <f t="shared" si="276"/>
        <v>0</v>
      </c>
      <c r="N1526" s="338">
        <f t="shared" si="276"/>
        <v>0</v>
      </c>
      <c r="O1526" s="338">
        <f t="shared" si="276"/>
        <v>0</v>
      </c>
      <c r="P1526" s="338">
        <f t="shared" si="276"/>
        <v>0</v>
      </c>
      <c r="Q1526" s="338">
        <f t="shared" si="276"/>
        <v>0</v>
      </c>
      <c r="R1526" s="279"/>
    </row>
    <row r="1527" spans="1:18" s="43" customFormat="1" ht="35.25" customHeight="1" hidden="1">
      <c r="A1527" s="350" t="s">
        <v>435</v>
      </c>
      <c r="B1527" s="190"/>
      <c r="C1527" s="190"/>
      <c r="D1527" s="128">
        <f t="shared" si="272"/>
        <v>0</v>
      </c>
      <c r="E1527" s="190"/>
      <c r="F1527" s="197"/>
      <c r="G1527" s="176"/>
      <c r="H1527" s="176"/>
      <c r="I1527" s="197"/>
      <c r="J1527" s="197"/>
      <c r="K1527" s="197"/>
      <c r="L1527" s="197"/>
      <c r="M1527" s="197"/>
      <c r="N1527" s="197"/>
      <c r="O1527" s="197"/>
      <c r="P1527" s="197"/>
      <c r="Q1527" s="197"/>
      <c r="R1527" s="279"/>
    </row>
    <row r="1528" spans="1:18" s="43" customFormat="1" ht="21" customHeight="1" hidden="1">
      <c r="A1528" s="230" t="s">
        <v>117</v>
      </c>
      <c r="B1528" s="238">
        <v>8600</v>
      </c>
      <c r="C1528" s="342"/>
      <c r="D1528" s="240">
        <f t="shared" si="272"/>
        <v>0</v>
      </c>
      <c r="E1528" s="240">
        <f>+E1529</f>
        <v>0</v>
      </c>
      <c r="F1528" s="240">
        <f>+F1529+F1531</f>
        <v>0</v>
      </c>
      <c r="G1528" s="240">
        <f aca="true" t="shared" si="277" ref="G1528:Q1528">+G1529+G1531</f>
        <v>0</v>
      </c>
      <c r="H1528" s="240">
        <f t="shared" si="277"/>
        <v>0</v>
      </c>
      <c r="I1528" s="347">
        <f t="shared" si="277"/>
        <v>0</v>
      </c>
      <c r="J1528" s="347">
        <f t="shared" si="277"/>
        <v>0</v>
      </c>
      <c r="K1528" s="347">
        <f t="shared" si="277"/>
        <v>0</v>
      </c>
      <c r="L1528" s="347">
        <f t="shared" si="277"/>
        <v>0</v>
      </c>
      <c r="M1528" s="347">
        <f t="shared" si="277"/>
        <v>0</v>
      </c>
      <c r="N1528" s="347">
        <f t="shared" si="277"/>
        <v>0</v>
      </c>
      <c r="O1528" s="347">
        <f t="shared" si="277"/>
        <v>0</v>
      </c>
      <c r="P1528" s="347">
        <f t="shared" si="277"/>
        <v>0</v>
      </c>
      <c r="Q1528" s="347">
        <f t="shared" si="277"/>
        <v>0</v>
      </c>
      <c r="R1528" s="279"/>
    </row>
    <row r="1529" spans="1:18" s="43" customFormat="1" ht="31.5" hidden="1">
      <c r="A1529" s="83" t="s">
        <v>335</v>
      </c>
      <c r="B1529" s="128"/>
      <c r="C1529" s="128">
        <v>3142</v>
      </c>
      <c r="D1529" s="128">
        <f t="shared" si="272"/>
        <v>0</v>
      </c>
      <c r="E1529" s="128">
        <f>+E1530+E1532</f>
        <v>0</v>
      </c>
      <c r="F1529" s="128">
        <f>+F1530</f>
        <v>0</v>
      </c>
      <c r="G1529" s="128">
        <f aca="true" t="shared" si="278" ref="G1529:Q1529">+G1530</f>
        <v>0</v>
      </c>
      <c r="H1529" s="128">
        <f t="shared" si="278"/>
        <v>0</v>
      </c>
      <c r="I1529" s="195">
        <f t="shared" si="278"/>
        <v>0</v>
      </c>
      <c r="J1529" s="195">
        <f t="shared" si="278"/>
        <v>0</v>
      </c>
      <c r="K1529" s="195">
        <f t="shared" si="278"/>
        <v>0</v>
      </c>
      <c r="L1529" s="195">
        <f t="shared" si="278"/>
        <v>0</v>
      </c>
      <c r="M1529" s="195">
        <f t="shared" si="278"/>
        <v>0</v>
      </c>
      <c r="N1529" s="195">
        <f t="shared" si="278"/>
        <v>0</v>
      </c>
      <c r="O1529" s="195">
        <f t="shared" si="278"/>
        <v>0</v>
      </c>
      <c r="P1529" s="195">
        <f t="shared" si="278"/>
        <v>0</v>
      </c>
      <c r="Q1529" s="195">
        <f t="shared" si="278"/>
        <v>0</v>
      </c>
      <c r="R1529" s="279"/>
    </row>
    <row r="1530" spans="1:18" s="72" customFormat="1" ht="98.25" customHeight="1" hidden="1">
      <c r="A1530" s="350" t="s">
        <v>357</v>
      </c>
      <c r="B1530" s="351"/>
      <c r="C1530" s="351"/>
      <c r="D1530" s="159">
        <f t="shared" si="272"/>
        <v>0</v>
      </c>
      <c r="E1530" s="352"/>
      <c r="F1530" s="176"/>
      <c r="G1530" s="176"/>
      <c r="H1530" s="176"/>
      <c r="I1530" s="353"/>
      <c r="J1530" s="353"/>
      <c r="K1530" s="353"/>
      <c r="L1530" s="353"/>
      <c r="M1530" s="353"/>
      <c r="N1530" s="353"/>
      <c r="O1530" s="353"/>
      <c r="P1530" s="353"/>
      <c r="Q1530" s="353"/>
      <c r="R1530" s="305"/>
    </row>
    <row r="1531" spans="1:18" s="72" customFormat="1" ht="47.25" hidden="1">
      <c r="A1531" s="239" t="s">
        <v>121</v>
      </c>
      <c r="B1531" s="354"/>
      <c r="C1531" s="248">
        <v>3210</v>
      </c>
      <c r="D1531" s="322">
        <f t="shared" si="272"/>
        <v>0</v>
      </c>
      <c r="E1531" s="355"/>
      <c r="F1531" s="356">
        <f>SUM(F1532:F1537)</f>
        <v>0</v>
      </c>
      <c r="G1531" s="356">
        <f aca="true" t="shared" si="279" ref="G1531:Q1531">SUM(G1532:G1537)</f>
        <v>0</v>
      </c>
      <c r="H1531" s="356">
        <f t="shared" si="279"/>
        <v>0</v>
      </c>
      <c r="I1531" s="356">
        <f t="shared" si="279"/>
        <v>0</v>
      </c>
      <c r="J1531" s="356">
        <f t="shared" si="279"/>
        <v>0</v>
      </c>
      <c r="K1531" s="356">
        <f t="shared" si="279"/>
        <v>0</v>
      </c>
      <c r="L1531" s="356">
        <f t="shared" si="279"/>
        <v>0</v>
      </c>
      <c r="M1531" s="356">
        <f t="shared" si="279"/>
        <v>0</v>
      </c>
      <c r="N1531" s="356">
        <f t="shared" si="279"/>
        <v>0</v>
      </c>
      <c r="O1531" s="356">
        <f t="shared" si="279"/>
        <v>0</v>
      </c>
      <c r="P1531" s="356">
        <f t="shared" si="279"/>
        <v>0</v>
      </c>
      <c r="Q1531" s="356">
        <f t="shared" si="279"/>
        <v>0</v>
      </c>
      <c r="R1531" s="305"/>
    </row>
    <row r="1532" spans="1:18" s="43" customFormat="1" ht="93" customHeight="1" hidden="1">
      <c r="A1532" s="200" t="s">
        <v>747</v>
      </c>
      <c r="B1532" s="190"/>
      <c r="C1532" s="190"/>
      <c r="D1532" s="159">
        <f t="shared" si="272"/>
        <v>0</v>
      </c>
      <c r="E1532" s="190"/>
      <c r="F1532" s="176"/>
      <c r="G1532" s="196"/>
      <c r="H1532" s="196"/>
      <c r="I1532" s="197"/>
      <c r="J1532" s="197"/>
      <c r="K1532" s="197"/>
      <c r="L1532" s="197"/>
      <c r="M1532" s="196"/>
      <c r="N1532" s="197"/>
      <c r="O1532" s="197"/>
      <c r="P1532" s="197"/>
      <c r="Q1532" s="197"/>
      <c r="R1532" s="279"/>
    </row>
    <row r="1533" spans="1:18" s="43" customFormat="1" ht="70.5" customHeight="1" hidden="1">
      <c r="A1533" s="200" t="s">
        <v>752</v>
      </c>
      <c r="B1533" s="190"/>
      <c r="C1533" s="190"/>
      <c r="D1533" s="159">
        <f t="shared" si="272"/>
        <v>0</v>
      </c>
      <c r="E1533" s="190"/>
      <c r="F1533" s="176"/>
      <c r="G1533" s="196"/>
      <c r="H1533" s="196"/>
      <c r="I1533" s="197"/>
      <c r="J1533" s="197"/>
      <c r="K1533" s="197"/>
      <c r="L1533" s="197"/>
      <c r="M1533" s="196"/>
      <c r="N1533" s="197"/>
      <c r="O1533" s="197"/>
      <c r="P1533" s="197"/>
      <c r="Q1533" s="197"/>
      <c r="R1533" s="279"/>
    </row>
    <row r="1534" spans="1:18" s="43" customFormat="1" ht="74.25" customHeight="1" hidden="1">
      <c r="A1534" s="200" t="s">
        <v>751</v>
      </c>
      <c r="B1534" s="190"/>
      <c r="C1534" s="190"/>
      <c r="D1534" s="159">
        <f t="shared" si="272"/>
        <v>0</v>
      </c>
      <c r="E1534" s="190"/>
      <c r="F1534" s="176"/>
      <c r="G1534" s="196"/>
      <c r="H1534" s="196"/>
      <c r="I1534" s="197"/>
      <c r="J1534" s="197"/>
      <c r="K1534" s="197"/>
      <c r="L1534" s="197"/>
      <c r="M1534" s="196"/>
      <c r="N1534" s="197"/>
      <c r="O1534" s="197"/>
      <c r="P1534" s="197"/>
      <c r="Q1534" s="197"/>
      <c r="R1534" s="279"/>
    </row>
    <row r="1535" spans="1:18" s="43" customFormat="1" ht="76.5" customHeight="1" hidden="1">
      <c r="A1535" s="200" t="s">
        <v>750</v>
      </c>
      <c r="B1535" s="190"/>
      <c r="C1535" s="190"/>
      <c r="D1535" s="159">
        <f t="shared" si="272"/>
        <v>0</v>
      </c>
      <c r="E1535" s="190"/>
      <c r="F1535" s="176"/>
      <c r="G1535" s="196"/>
      <c r="H1535" s="196"/>
      <c r="I1535" s="197"/>
      <c r="J1535" s="197"/>
      <c r="K1535" s="197"/>
      <c r="L1535" s="197"/>
      <c r="M1535" s="196"/>
      <c r="N1535" s="197"/>
      <c r="O1535" s="197"/>
      <c r="P1535" s="197"/>
      <c r="Q1535" s="197"/>
      <c r="R1535" s="279"/>
    </row>
    <row r="1536" spans="1:18" s="43" customFormat="1" ht="78" customHeight="1" hidden="1">
      <c r="A1536" s="200" t="s">
        <v>749</v>
      </c>
      <c r="B1536" s="190"/>
      <c r="C1536" s="190"/>
      <c r="D1536" s="159">
        <f t="shared" si="272"/>
        <v>0</v>
      </c>
      <c r="E1536" s="190"/>
      <c r="F1536" s="176"/>
      <c r="G1536" s="196"/>
      <c r="H1536" s="196"/>
      <c r="I1536" s="197"/>
      <c r="J1536" s="197"/>
      <c r="K1536" s="197"/>
      <c r="L1536" s="197"/>
      <c r="M1536" s="196"/>
      <c r="N1536" s="197"/>
      <c r="O1536" s="197"/>
      <c r="P1536" s="197"/>
      <c r="Q1536" s="197"/>
      <c r="R1536" s="279"/>
    </row>
    <row r="1537" spans="1:18" s="43" customFormat="1" ht="114.75" customHeight="1" hidden="1">
      <c r="A1537" s="200" t="s">
        <v>748</v>
      </c>
      <c r="B1537" s="190"/>
      <c r="C1537" s="190"/>
      <c r="D1537" s="159">
        <f t="shared" si="272"/>
        <v>0</v>
      </c>
      <c r="E1537" s="190"/>
      <c r="F1537" s="176"/>
      <c r="G1537" s="196"/>
      <c r="H1537" s="196"/>
      <c r="I1537" s="197"/>
      <c r="J1537" s="197"/>
      <c r="K1537" s="197"/>
      <c r="L1537" s="197"/>
      <c r="M1537" s="196"/>
      <c r="N1537" s="197"/>
      <c r="O1537" s="197"/>
      <c r="P1537" s="197"/>
      <c r="Q1537" s="197"/>
      <c r="R1537" s="279"/>
    </row>
    <row r="1538" spans="1:18" s="43" customFormat="1" ht="15.75" hidden="1">
      <c r="A1538" s="236" t="s">
        <v>86</v>
      </c>
      <c r="B1538" s="237"/>
      <c r="C1538" s="237"/>
      <c r="D1538" s="357">
        <f>+D1539</f>
        <v>0</v>
      </c>
      <c r="E1538" s="357">
        <f aca="true" t="shared" si="280" ref="E1538:Q1539">+E1539</f>
        <v>0</v>
      </c>
      <c r="F1538" s="357">
        <f t="shared" si="280"/>
        <v>0</v>
      </c>
      <c r="G1538" s="357">
        <f t="shared" si="280"/>
        <v>0</v>
      </c>
      <c r="H1538" s="357">
        <f t="shared" si="280"/>
        <v>0</v>
      </c>
      <c r="I1538" s="357">
        <f t="shared" si="280"/>
        <v>0</v>
      </c>
      <c r="J1538" s="357">
        <f t="shared" si="280"/>
        <v>0</v>
      </c>
      <c r="K1538" s="357">
        <f t="shared" si="280"/>
        <v>0</v>
      </c>
      <c r="L1538" s="357">
        <f t="shared" si="280"/>
        <v>0</v>
      </c>
      <c r="M1538" s="357">
        <f t="shared" si="280"/>
        <v>0</v>
      </c>
      <c r="N1538" s="357">
        <f t="shared" si="280"/>
        <v>0</v>
      </c>
      <c r="O1538" s="357">
        <f t="shared" si="280"/>
        <v>0</v>
      </c>
      <c r="P1538" s="357">
        <f t="shared" si="280"/>
        <v>0</v>
      </c>
      <c r="Q1538" s="357">
        <f t="shared" si="280"/>
        <v>0</v>
      </c>
      <c r="R1538" s="279"/>
    </row>
    <row r="1539" spans="1:18" s="43" customFormat="1" ht="93.75" customHeight="1" hidden="1">
      <c r="A1539" s="230" t="s">
        <v>440</v>
      </c>
      <c r="B1539" s="358" t="s">
        <v>509</v>
      </c>
      <c r="C1539" s="342"/>
      <c r="D1539" s="347">
        <f>+F1539+G1539+H1539+I1539+J1539+K1539+L1539+M1539+N1539+O1539+P1539+Q1539</f>
        <v>0</v>
      </c>
      <c r="E1539" s="342"/>
      <c r="F1539" s="337">
        <f>+F1540</f>
        <v>0</v>
      </c>
      <c r="G1539" s="337">
        <f t="shared" si="280"/>
        <v>0</v>
      </c>
      <c r="H1539" s="337">
        <f t="shared" si="280"/>
        <v>0</v>
      </c>
      <c r="I1539" s="337">
        <f t="shared" si="280"/>
        <v>0</v>
      </c>
      <c r="J1539" s="337">
        <f t="shared" si="280"/>
        <v>0</v>
      </c>
      <c r="K1539" s="337">
        <f t="shared" si="280"/>
        <v>0</v>
      </c>
      <c r="L1539" s="337">
        <f t="shared" si="280"/>
        <v>0</v>
      </c>
      <c r="M1539" s="337">
        <f t="shared" si="280"/>
        <v>0</v>
      </c>
      <c r="N1539" s="337">
        <f t="shared" si="280"/>
        <v>0</v>
      </c>
      <c r="O1539" s="337">
        <f t="shared" si="280"/>
        <v>0</v>
      </c>
      <c r="P1539" s="337">
        <f t="shared" si="280"/>
        <v>0</v>
      </c>
      <c r="Q1539" s="337">
        <f t="shared" si="280"/>
        <v>0</v>
      </c>
      <c r="R1539" s="279"/>
    </row>
    <row r="1540" spans="1:18" s="43" customFormat="1" ht="47.25" hidden="1">
      <c r="A1540" s="239" t="s">
        <v>98</v>
      </c>
      <c r="B1540" s="248"/>
      <c r="C1540" s="248">
        <v>3110</v>
      </c>
      <c r="D1540" s="348">
        <f>+D1541+D1542+D1543</f>
        <v>0</v>
      </c>
      <c r="E1540" s="348">
        <f aca="true" t="shared" si="281" ref="E1540:Q1540">+E1541+E1542+E1543</f>
        <v>0</v>
      </c>
      <c r="F1540" s="348">
        <f t="shared" si="281"/>
        <v>0</v>
      </c>
      <c r="G1540" s="348">
        <f t="shared" si="281"/>
        <v>0</v>
      </c>
      <c r="H1540" s="348">
        <f t="shared" si="281"/>
        <v>0</v>
      </c>
      <c r="I1540" s="348">
        <f t="shared" si="281"/>
        <v>0</v>
      </c>
      <c r="J1540" s="348">
        <f t="shared" si="281"/>
        <v>0</v>
      </c>
      <c r="K1540" s="348">
        <f t="shared" si="281"/>
        <v>0</v>
      </c>
      <c r="L1540" s="348">
        <f t="shared" si="281"/>
        <v>0</v>
      </c>
      <c r="M1540" s="348">
        <f t="shared" si="281"/>
        <v>0</v>
      </c>
      <c r="N1540" s="348">
        <f t="shared" si="281"/>
        <v>0</v>
      </c>
      <c r="O1540" s="348">
        <f t="shared" si="281"/>
        <v>0</v>
      </c>
      <c r="P1540" s="348">
        <f t="shared" si="281"/>
        <v>0</v>
      </c>
      <c r="Q1540" s="348">
        <f t="shared" si="281"/>
        <v>0</v>
      </c>
      <c r="R1540" s="279"/>
    </row>
    <row r="1541" spans="1:18" s="43" customFormat="1" ht="15.75" hidden="1">
      <c r="A1541" s="54" t="s">
        <v>511</v>
      </c>
      <c r="B1541" s="159"/>
      <c r="C1541" s="190"/>
      <c r="D1541" s="148">
        <f aca="true" t="shared" si="282" ref="D1541:D1547">+F1541+G1541+H1541+I1541+J1541+K1541+L1541+M1541+N1541+O1541+P1541+Q1541</f>
        <v>0</v>
      </c>
      <c r="E1541" s="190"/>
      <c r="F1541" s="176"/>
      <c r="G1541" s="196"/>
      <c r="H1541" s="176"/>
      <c r="I1541" s="197"/>
      <c r="J1541" s="197"/>
      <c r="K1541" s="197"/>
      <c r="L1541" s="197"/>
      <c r="M1541" s="197"/>
      <c r="N1541" s="197"/>
      <c r="O1541" s="197"/>
      <c r="P1541" s="197"/>
      <c r="Q1541" s="197"/>
      <c r="R1541" s="279"/>
    </row>
    <row r="1542" spans="1:18" s="43" customFormat="1" ht="15.75" hidden="1">
      <c r="A1542" s="54" t="s">
        <v>345</v>
      </c>
      <c r="B1542" s="159"/>
      <c r="C1542" s="190"/>
      <c r="D1542" s="148">
        <f t="shared" si="282"/>
        <v>0</v>
      </c>
      <c r="E1542" s="190"/>
      <c r="F1542" s="176"/>
      <c r="G1542" s="196"/>
      <c r="H1542" s="176"/>
      <c r="I1542" s="197"/>
      <c r="J1542" s="197"/>
      <c r="K1542" s="197"/>
      <c r="L1542" s="197"/>
      <c r="M1542" s="197"/>
      <c r="N1542" s="197"/>
      <c r="O1542" s="197"/>
      <c r="P1542" s="197"/>
      <c r="Q1542" s="197"/>
      <c r="R1542" s="279"/>
    </row>
    <row r="1543" spans="1:18" s="43" customFormat="1" ht="15.75" hidden="1">
      <c r="A1543" s="100"/>
      <c r="B1543" s="159"/>
      <c r="C1543" s="190"/>
      <c r="D1543" s="148">
        <f t="shared" si="282"/>
        <v>0</v>
      </c>
      <c r="E1543" s="190"/>
      <c r="F1543" s="176"/>
      <c r="G1543" s="196"/>
      <c r="H1543" s="176"/>
      <c r="I1543" s="197"/>
      <c r="J1543" s="197"/>
      <c r="K1543" s="197"/>
      <c r="L1543" s="197"/>
      <c r="M1543" s="197"/>
      <c r="N1543" s="197"/>
      <c r="O1543" s="197"/>
      <c r="P1543" s="197"/>
      <c r="Q1543" s="197"/>
      <c r="R1543" s="279"/>
    </row>
    <row r="1544" spans="1:18" s="42" customFormat="1" ht="22.5" customHeight="1" hidden="1">
      <c r="A1544" s="236" t="s">
        <v>97</v>
      </c>
      <c r="B1544" s="359"/>
      <c r="C1544" s="359"/>
      <c r="D1544" s="360">
        <f t="shared" si="282"/>
        <v>0</v>
      </c>
      <c r="E1544" s="359"/>
      <c r="F1544" s="361">
        <f>F1545</f>
        <v>0</v>
      </c>
      <c r="G1544" s="361">
        <f aca="true" t="shared" si="283" ref="G1544:Q1544">G1545</f>
        <v>0</v>
      </c>
      <c r="H1544" s="361">
        <f t="shared" si="283"/>
        <v>0</v>
      </c>
      <c r="I1544" s="361">
        <f t="shared" si="283"/>
        <v>0</v>
      </c>
      <c r="J1544" s="361">
        <f t="shared" si="283"/>
        <v>0</v>
      </c>
      <c r="K1544" s="361">
        <f t="shared" si="283"/>
        <v>0</v>
      </c>
      <c r="L1544" s="361">
        <f t="shared" si="283"/>
        <v>0</v>
      </c>
      <c r="M1544" s="361">
        <f t="shared" si="283"/>
        <v>0</v>
      </c>
      <c r="N1544" s="361">
        <f t="shared" si="283"/>
        <v>0</v>
      </c>
      <c r="O1544" s="361">
        <f t="shared" si="283"/>
        <v>0</v>
      </c>
      <c r="P1544" s="361">
        <f t="shared" si="283"/>
        <v>0</v>
      </c>
      <c r="Q1544" s="361">
        <f t="shared" si="283"/>
        <v>0</v>
      </c>
      <c r="R1544" s="210"/>
    </row>
    <row r="1545" spans="1:18" s="39" customFormat="1" ht="93.75" customHeight="1" hidden="1">
      <c r="A1545" s="230" t="s">
        <v>440</v>
      </c>
      <c r="B1545" s="358" t="s">
        <v>509</v>
      </c>
      <c r="C1545" s="240"/>
      <c r="D1545" s="336">
        <f t="shared" si="282"/>
        <v>0</v>
      </c>
      <c r="E1545" s="337">
        <f aca="true" t="shared" si="284" ref="E1545:Q1545">+E1546</f>
        <v>0</v>
      </c>
      <c r="F1545" s="337">
        <f>+F1546</f>
        <v>0</v>
      </c>
      <c r="G1545" s="337">
        <f t="shared" si="284"/>
        <v>0</v>
      </c>
      <c r="H1545" s="337">
        <f t="shared" si="284"/>
        <v>0</v>
      </c>
      <c r="I1545" s="337">
        <f t="shared" si="284"/>
        <v>0</v>
      </c>
      <c r="J1545" s="337">
        <f t="shared" si="284"/>
        <v>0</v>
      </c>
      <c r="K1545" s="337">
        <f t="shared" si="284"/>
        <v>0</v>
      </c>
      <c r="L1545" s="337">
        <f t="shared" si="284"/>
        <v>0</v>
      </c>
      <c r="M1545" s="337">
        <f t="shared" si="284"/>
        <v>0</v>
      </c>
      <c r="N1545" s="337">
        <f t="shared" si="284"/>
        <v>0</v>
      </c>
      <c r="O1545" s="337">
        <f t="shared" si="284"/>
        <v>0</v>
      </c>
      <c r="P1545" s="337">
        <f t="shared" si="284"/>
        <v>0</v>
      </c>
      <c r="Q1545" s="337">
        <f t="shared" si="284"/>
        <v>0</v>
      </c>
      <c r="R1545" s="289"/>
    </row>
    <row r="1546" spans="1:18" s="41" customFormat="1" ht="47.25" hidden="1">
      <c r="A1546" s="239" t="s">
        <v>98</v>
      </c>
      <c r="B1546" s="348"/>
      <c r="C1546" s="348">
        <v>3110</v>
      </c>
      <c r="D1546" s="362">
        <f t="shared" si="282"/>
        <v>0</v>
      </c>
      <c r="E1546" s="348"/>
      <c r="F1546" s="348">
        <f>F1547</f>
        <v>0</v>
      </c>
      <c r="G1546" s="348">
        <f aca="true" t="shared" si="285" ref="G1546:Q1546">G1547</f>
        <v>0</v>
      </c>
      <c r="H1546" s="348">
        <f t="shared" si="285"/>
        <v>0</v>
      </c>
      <c r="I1546" s="348">
        <f t="shared" si="285"/>
        <v>0</v>
      </c>
      <c r="J1546" s="348">
        <f t="shared" si="285"/>
        <v>0</v>
      </c>
      <c r="K1546" s="348">
        <f t="shared" si="285"/>
        <v>0</v>
      </c>
      <c r="L1546" s="348">
        <f t="shared" si="285"/>
        <v>0</v>
      </c>
      <c r="M1546" s="348">
        <f t="shared" si="285"/>
        <v>0</v>
      </c>
      <c r="N1546" s="348">
        <f t="shared" si="285"/>
        <v>0</v>
      </c>
      <c r="O1546" s="348">
        <f t="shared" si="285"/>
        <v>0</v>
      </c>
      <c r="P1546" s="348">
        <f t="shared" si="285"/>
        <v>0</v>
      </c>
      <c r="Q1546" s="348">
        <f t="shared" si="285"/>
        <v>0</v>
      </c>
      <c r="R1546" s="298"/>
    </row>
    <row r="1547" spans="1:18" s="41" customFormat="1" ht="47.25" hidden="1">
      <c r="A1547" s="54" t="s">
        <v>510</v>
      </c>
      <c r="B1547" s="195"/>
      <c r="C1547" s="195"/>
      <c r="D1547" s="148">
        <f t="shared" si="282"/>
        <v>0</v>
      </c>
      <c r="E1547" s="195"/>
      <c r="F1547" s="195"/>
      <c r="G1547" s="195"/>
      <c r="H1547" s="195"/>
      <c r="I1547" s="195"/>
      <c r="J1547" s="195"/>
      <c r="K1547" s="195"/>
      <c r="L1547" s="195"/>
      <c r="M1547" s="195"/>
      <c r="N1547" s="195"/>
      <c r="O1547" s="195"/>
      <c r="P1547" s="195"/>
      <c r="Q1547" s="195"/>
      <c r="R1547" s="298"/>
    </row>
    <row r="1548" spans="1:18" s="41" customFormat="1" ht="15" hidden="1">
      <c r="A1548" s="192"/>
      <c r="B1548" s="195"/>
      <c r="C1548" s="195"/>
      <c r="D1548" s="148">
        <f aca="true" t="shared" si="286" ref="D1548:D1572">+F1548+G1548+H1548+I1548+J1548+K1548+L1548+M1548+N1548+O1548+P1548+Q1548</f>
        <v>0</v>
      </c>
      <c r="E1548" s="195"/>
      <c r="F1548" s="195"/>
      <c r="G1548" s="195"/>
      <c r="H1548" s="195"/>
      <c r="I1548" s="195"/>
      <c r="J1548" s="195"/>
      <c r="K1548" s="195"/>
      <c r="L1548" s="195"/>
      <c r="M1548" s="195"/>
      <c r="N1548" s="195"/>
      <c r="O1548" s="195"/>
      <c r="P1548" s="195"/>
      <c r="Q1548" s="195"/>
      <c r="R1548" s="298"/>
    </row>
    <row r="1549" spans="1:18" s="41" customFormat="1" ht="15" hidden="1">
      <c r="A1549" s="192"/>
      <c r="B1549" s="195"/>
      <c r="C1549" s="195"/>
      <c r="D1549" s="148">
        <f t="shared" si="286"/>
        <v>0</v>
      </c>
      <c r="E1549" s="195"/>
      <c r="F1549" s="195"/>
      <c r="G1549" s="195"/>
      <c r="H1549" s="195"/>
      <c r="I1549" s="195"/>
      <c r="J1549" s="195"/>
      <c r="K1549" s="195"/>
      <c r="L1549" s="195"/>
      <c r="M1549" s="195"/>
      <c r="N1549" s="195"/>
      <c r="O1549" s="195"/>
      <c r="P1549" s="195"/>
      <c r="Q1549" s="195"/>
      <c r="R1549" s="298"/>
    </row>
    <row r="1550" spans="1:18" s="41" customFormat="1" ht="15" hidden="1">
      <c r="A1550" s="192"/>
      <c r="B1550" s="195"/>
      <c r="C1550" s="195"/>
      <c r="D1550" s="148">
        <f t="shared" si="286"/>
        <v>0</v>
      </c>
      <c r="E1550" s="195"/>
      <c r="F1550" s="195"/>
      <c r="G1550" s="195"/>
      <c r="H1550" s="195"/>
      <c r="I1550" s="195"/>
      <c r="J1550" s="195"/>
      <c r="K1550" s="195"/>
      <c r="L1550" s="195"/>
      <c r="M1550" s="195"/>
      <c r="N1550" s="195"/>
      <c r="O1550" s="195"/>
      <c r="P1550" s="195"/>
      <c r="Q1550" s="195"/>
      <c r="R1550" s="298"/>
    </row>
    <row r="1551" spans="1:18" s="41" customFormat="1" ht="51" customHeight="1">
      <c r="A1551" s="236" t="s">
        <v>302</v>
      </c>
      <c r="B1551" s="363"/>
      <c r="C1551" s="363"/>
      <c r="D1551" s="386">
        <f>+F1551+G1551+H1551+I1551+J1551+K1551+L1551+M1551+N1551+O1551+P1551+Q1551</f>
        <v>307600</v>
      </c>
      <c r="E1551" s="246">
        <f>+E1555+E1560</f>
        <v>0</v>
      </c>
      <c r="F1551" s="363">
        <f>+F1555+F1562+F1568+F1552</f>
        <v>0</v>
      </c>
      <c r="G1551" s="363">
        <f aca="true" t="shared" si="287" ref="G1551:Q1551">+G1555+G1562+G1568+G1552</f>
        <v>200000</v>
      </c>
      <c r="H1551" s="363">
        <f t="shared" si="287"/>
        <v>107600</v>
      </c>
      <c r="I1551" s="363">
        <f t="shared" si="287"/>
        <v>0</v>
      </c>
      <c r="J1551" s="363">
        <f t="shared" si="287"/>
        <v>0</v>
      </c>
      <c r="K1551" s="363">
        <f t="shared" si="287"/>
        <v>0</v>
      </c>
      <c r="L1551" s="363">
        <f t="shared" si="287"/>
        <v>0</v>
      </c>
      <c r="M1551" s="363">
        <f t="shared" si="287"/>
        <v>0</v>
      </c>
      <c r="N1551" s="363">
        <f t="shared" si="287"/>
        <v>0</v>
      </c>
      <c r="O1551" s="363">
        <f t="shared" si="287"/>
        <v>0</v>
      </c>
      <c r="P1551" s="363">
        <f t="shared" si="287"/>
        <v>0</v>
      </c>
      <c r="Q1551" s="363">
        <f t="shared" si="287"/>
        <v>0</v>
      </c>
      <c r="R1551" s="298"/>
    </row>
    <row r="1552" spans="1:18" s="41" customFormat="1" ht="174.75" customHeight="1">
      <c r="A1552" s="340" t="s">
        <v>869</v>
      </c>
      <c r="B1552" s="347">
        <v>3031</v>
      </c>
      <c r="C1552" s="347"/>
      <c r="D1552" s="238">
        <f>+F1552+G1552+H1552+I1552+J1552+K1552+L1552+M1552+N1552+O1552+P1552+Q1552</f>
        <v>107600</v>
      </c>
      <c r="E1552" s="380"/>
      <c r="F1552" s="347">
        <f>F1553</f>
        <v>0</v>
      </c>
      <c r="G1552" s="347">
        <f aca="true" t="shared" si="288" ref="G1552:Q1552">G1553</f>
        <v>0</v>
      </c>
      <c r="H1552" s="347">
        <f t="shared" si="288"/>
        <v>107600</v>
      </c>
      <c r="I1552" s="347">
        <f t="shared" si="288"/>
        <v>0</v>
      </c>
      <c r="J1552" s="347">
        <f t="shared" si="288"/>
        <v>0</v>
      </c>
      <c r="K1552" s="347">
        <f t="shared" si="288"/>
        <v>0</v>
      </c>
      <c r="L1552" s="347">
        <f t="shared" si="288"/>
        <v>0</v>
      </c>
      <c r="M1552" s="347">
        <f t="shared" si="288"/>
        <v>0</v>
      </c>
      <c r="N1552" s="347">
        <f t="shared" si="288"/>
        <v>0</v>
      </c>
      <c r="O1552" s="347">
        <f t="shared" si="288"/>
        <v>0</v>
      </c>
      <c r="P1552" s="347">
        <f t="shared" si="288"/>
        <v>0</v>
      </c>
      <c r="Q1552" s="347">
        <f t="shared" si="288"/>
        <v>0</v>
      </c>
      <c r="R1552" s="298"/>
    </row>
    <row r="1553" spans="1:17" s="298" customFormat="1" ht="51" customHeight="1">
      <c r="A1553" s="239" t="s">
        <v>121</v>
      </c>
      <c r="B1553" s="239"/>
      <c r="C1553" s="239">
        <v>3210</v>
      </c>
      <c r="D1553" s="239">
        <f>+F1553+G1553+H1553+I1553+J1553+K1553+L1553+M1553+N1553+O1553+P1553+Q1553</f>
        <v>107600</v>
      </c>
      <c r="E1553" s="239"/>
      <c r="F1553" s="239">
        <f>F1554</f>
        <v>0</v>
      </c>
      <c r="G1553" s="239">
        <f aca="true" t="shared" si="289" ref="G1553:Q1553">G1554</f>
        <v>0</v>
      </c>
      <c r="H1553" s="239">
        <f t="shared" si="289"/>
        <v>107600</v>
      </c>
      <c r="I1553" s="239">
        <f t="shared" si="289"/>
        <v>0</v>
      </c>
      <c r="J1553" s="239">
        <f t="shared" si="289"/>
        <v>0</v>
      </c>
      <c r="K1553" s="239">
        <f t="shared" si="289"/>
        <v>0</v>
      </c>
      <c r="L1553" s="239">
        <f t="shared" si="289"/>
        <v>0</v>
      </c>
      <c r="M1553" s="239">
        <f t="shared" si="289"/>
        <v>0</v>
      </c>
      <c r="N1553" s="239">
        <f t="shared" si="289"/>
        <v>0</v>
      </c>
      <c r="O1553" s="239">
        <f t="shared" si="289"/>
        <v>0</v>
      </c>
      <c r="P1553" s="239">
        <f t="shared" si="289"/>
        <v>0</v>
      </c>
      <c r="Q1553" s="239">
        <f t="shared" si="289"/>
        <v>0</v>
      </c>
    </row>
    <row r="1554" spans="1:17" s="298" customFormat="1" ht="78.75">
      <c r="A1554" s="198" t="s">
        <v>889</v>
      </c>
      <c r="B1554" s="381"/>
      <c r="C1554" s="381"/>
      <c r="D1554" s="245">
        <f>+F1554+G1554+H1554+I1554+J1554+K1554+L1554+M1554+N1554+O1554+P1554+Q1554</f>
        <v>107600</v>
      </c>
      <c r="E1554" s="382"/>
      <c r="F1554" s="381"/>
      <c r="G1554" s="227"/>
      <c r="H1554" s="381">
        <v>107600</v>
      </c>
      <c r="I1554" s="381"/>
      <c r="J1554" s="381"/>
      <c r="K1554" s="381"/>
      <c r="L1554" s="381"/>
      <c r="M1554" s="381"/>
      <c r="N1554" s="381"/>
      <c r="O1554" s="381"/>
      <c r="P1554" s="381"/>
      <c r="Q1554" s="381"/>
    </row>
    <row r="1555" spans="1:18" s="41" customFormat="1" ht="83.25" customHeight="1">
      <c r="A1555" s="340" t="s">
        <v>440</v>
      </c>
      <c r="B1555" s="364" t="s">
        <v>509</v>
      </c>
      <c r="C1555" s="347"/>
      <c r="D1555" s="238">
        <f t="shared" si="286"/>
        <v>200000</v>
      </c>
      <c r="E1555" s="347">
        <f>+E1556</f>
        <v>0</v>
      </c>
      <c r="F1555" s="347">
        <f>+F1556+F1560</f>
        <v>0</v>
      </c>
      <c r="G1555" s="240">
        <f aca="true" t="shared" si="290" ref="G1555:Q1555">+G1556+G1560</f>
        <v>200000</v>
      </c>
      <c r="H1555" s="347">
        <f t="shared" si="290"/>
        <v>0</v>
      </c>
      <c r="I1555" s="347">
        <f t="shared" si="290"/>
        <v>0</v>
      </c>
      <c r="J1555" s="347">
        <f t="shared" si="290"/>
        <v>0</v>
      </c>
      <c r="K1555" s="347">
        <f t="shared" si="290"/>
        <v>0</v>
      </c>
      <c r="L1555" s="347">
        <f t="shared" si="290"/>
        <v>0</v>
      </c>
      <c r="M1555" s="347">
        <f t="shared" si="290"/>
        <v>0</v>
      </c>
      <c r="N1555" s="347">
        <f t="shared" si="290"/>
        <v>0</v>
      </c>
      <c r="O1555" s="347">
        <f t="shared" si="290"/>
        <v>0</v>
      </c>
      <c r="P1555" s="347">
        <f t="shared" si="290"/>
        <v>0</v>
      </c>
      <c r="Q1555" s="347">
        <f t="shared" si="290"/>
        <v>0</v>
      </c>
      <c r="R1555" s="298"/>
    </row>
    <row r="1556" spans="1:18" s="41" customFormat="1" ht="49.5" customHeight="1">
      <c r="A1556" s="239" t="s">
        <v>98</v>
      </c>
      <c r="B1556" s="248"/>
      <c r="C1556" s="248">
        <v>3110</v>
      </c>
      <c r="D1556" s="322">
        <f t="shared" si="286"/>
        <v>200000</v>
      </c>
      <c r="E1556" s="248">
        <f>+E1557+E1558+E1559</f>
        <v>0</v>
      </c>
      <c r="F1556" s="248">
        <f>+F1557+F1558+F1559</f>
        <v>0</v>
      </c>
      <c r="G1556" s="248">
        <f>+G1557+G1558+G1559</f>
        <v>200000</v>
      </c>
      <c r="H1556" s="348">
        <f>+H1557+H1558+H1559</f>
        <v>0</v>
      </c>
      <c r="I1556" s="348">
        <f aca="true" t="shared" si="291" ref="I1556:Q1556">+I1557+I1558+I1559</f>
        <v>0</v>
      </c>
      <c r="J1556" s="348">
        <f t="shared" si="291"/>
        <v>0</v>
      </c>
      <c r="K1556" s="348">
        <f t="shared" si="291"/>
        <v>0</v>
      </c>
      <c r="L1556" s="348">
        <f t="shared" si="291"/>
        <v>0</v>
      </c>
      <c r="M1556" s="348">
        <f t="shared" si="291"/>
        <v>0</v>
      </c>
      <c r="N1556" s="348">
        <f t="shared" si="291"/>
        <v>0</v>
      </c>
      <c r="O1556" s="348">
        <f t="shared" si="291"/>
        <v>0</v>
      </c>
      <c r="P1556" s="348">
        <f t="shared" si="291"/>
        <v>0</v>
      </c>
      <c r="Q1556" s="348">
        <f t="shared" si="291"/>
        <v>0</v>
      </c>
      <c r="R1556" s="298"/>
    </row>
    <row r="1557" spans="1:18" s="41" customFormat="1" ht="78.75">
      <c r="A1557" s="330" t="s">
        <v>890</v>
      </c>
      <c r="B1557" s="159"/>
      <c r="C1557" s="195"/>
      <c r="D1557" s="159">
        <f t="shared" si="286"/>
        <v>200000</v>
      </c>
      <c r="E1557" s="128"/>
      <c r="F1557" s="128"/>
      <c r="G1557" s="384">
        <v>200000</v>
      </c>
      <c r="H1557" s="384"/>
      <c r="I1557" s="195"/>
      <c r="J1557" s="195"/>
      <c r="K1557" s="195"/>
      <c r="L1557" s="195"/>
      <c r="M1557" s="195"/>
      <c r="N1557" s="195"/>
      <c r="O1557" s="195"/>
      <c r="P1557" s="195"/>
      <c r="Q1557" s="195"/>
      <c r="R1557" s="298"/>
    </row>
    <row r="1558" spans="1:18" s="41" customFormat="1" ht="15.75" hidden="1">
      <c r="A1558" s="330" t="s">
        <v>345</v>
      </c>
      <c r="B1558" s="159"/>
      <c r="C1558" s="195"/>
      <c r="D1558" s="159">
        <f t="shared" si="286"/>
        <v>0</v>
      </c>
      <c r="E1558" s="128"/>
      <c r="F1558" s="128"/>
      <c r="G1558" s="128"/>
      <c r="H1558" s="148"/>
      <c r="I1558" s="195"/>
      <c r="J1558" s="195"/>
      <c r="K1558" s="195"/>
      <c r="L1558" s="195"/>
      <c r="M1558" s="195"/>
      <c r="N1558" s="195"/>
      <c r="O1558" s="195"/>
      <c r="P1558" s="195"/>
      <c r="Q1558" s="195"/>
      <c r="R1558" s="298"/>
    </row>
    <row r="1559" spans="1:18" s="41" customFormat="1" ht="25.5" customHeight="1" hidden="1">
      <c r="A1559" s="126" t="s">
        <v>303</v>
      </c>
      <c r="B1559" s="159"/>
      <c r="C1559" s="195"/>
      <c r="D1559" s="159">
        <f t="shared" si="286"/>
        <v>0</v>
      </c>
      <c r="E1559" s="128"/>
      <c r="F1559" s="128"/>
      <c r="G1559" s="128"/>
      <c r="H1559" s="148"/>
      <c r="I1559" s="195"/>
      <c r="J1559" s="195"/>
      <c r="K1559" s="195"/>
      <c r="L1559" s="195"/>
      <c r="M1559" s="195"/>
      <c r="N1559" s="195"/>
      <c r="O1559" s="195"/>
      <c r="P1559" s="195"/>
      <c r="Q1559" s="195"/>
      <c r="R1559" s="298"/>
    </row>
    <row r="1560" spans="1:18" s="41" customFormat="1" ht="32.25" customHeight="1" hidden="1">
      <c r="A1560" s="89" t="s">
        <v>96</v>
      </c>
      <c r="B1560" s="128"/>
      <c r="C1560" s="128">
        <v>3132</v>
      </c>
      <c r="D1560" s="159">
        <f t="shared" si="286"/>
        <v>0</v>
      </c>
      <c r="E1560" s="128"/>
      <c r="F1560" s="128">
        <f>+F1561</f>
        <v>0</v>
      </c>
      <c r="G1560" s="128">
        <f aca="true" t="shared" si="292" ref="G1560:Q1560">+G1561</f>
        <v>0</v>
      </c>
      <c r="H1560" s="195">
        <f t="shared" si="292"/>
        <v>0</v>
      </c>
      <c r="I1560" s="195">
        <f t="shared" si="292"/>
        <v>0</v>
      </c>
      <c r="J1560" s="195">
        <f t="shared" si="292"/>
        <v>0</v>
      </c>
      <c r="K1560" s="195">
        <f t="shared" si="292"/>
        <v>0</v>
      </c>
      <c r="L1560" s="195">
        <f t="shared" si="292"/>
        <v>0</v>
      </c>
      <c r="M1560" s="195">
        <f t="shared" si="292"/>
        <v>0</v>
      </c>
      <c r="N1560" s="195">
        <f t="shared" si="292"/>
        <v>0</v>
      </c>
      <c r="O1560" s="195">
        <f t="shared" si="292"/>
        <v>0</v>
      </c>
      <c r="P1560" s="195">
        <f t="shared" si="292"/>
        <v>0</v>
      </c>
      <c r="Q1560" s="195">
        <f t="shared" si="292"/>
        <v>0</v>
      </c>
      <c r="R1560" s="298"/>
    </row>
    <row r="1561" spans="1:18" s="41" customFormat="1" ht="86.25" customHeight="1" hidden="1">
      <c r="A1561" s="200" t="s">
        <v>415</v>
      </c>
      <c r="B1561" s="159"/>
      <c r="C1561" s="195"/>
      <c r="D1561" s="159">
        <f t="shared" si="286"/>
        <v>0</v>
      </c>
      <c r="E1561" s="128"/>
      <c r="F1561" s="128"/>
      <c r="G1561" s="128"/>
      <c r="H1561" s="195"/>
      <c r="I1561" s="195"/>
      <c r="J1561" s="195"/>
      <c r="K1561" s="195"/>
      <c r="L1561" s="195"/>
      <c r="M1561" s="195"/>
      <c r="N1561" s="195"/>
      <c r="O1561" s="195"/>
      <c r="P1561" s="195"/>
      <c r="Q1561" s="195"/>
      <c r="R1561" s="298"/>
    </row>
    <row r="1562" spans="1:18" s="41" customFormat="1" ht="108.75" customHeight="1" hidden="1">
      <c r="A1562" s="230" t="s">
        <v>512</v>
      </c>
      <c r="B1562" s="238">
        <v>3104</v>
      </c>
      <c r="C1562" s="347"/>
      <c r="D1562" s="238">
        <f t="shared" si="286"/>
        <v>0</v>
      </c>
      <c r="E1562" s="240"/>
      <c r="F1562" s="240">
        <f>F1563</f>
        <v>0</v>
      </c>
      <c r="G1562" s="240">
        <f aca="true" t="shared" si="293" ref="G1562:Q1562">G1563</f>
        <v>0</v>
      </c>
      <c r="H1562" s="347">
        <f t="shared" si="293"/>
        <v>0</v>
      </c>
      <c r="I1562" s="347">
        <f t="shared" si="293"/>
        <v>0</v>
      </c>
      <c r="J1562" s="347">
        <f t="shared" si="293"/>
        <v>0</v>
      </c>
      <c r="K1562" s="347">
        <f t="shared" si="293"/>
        <v>0</v>
      </c>
      <c r="L1562" s="347">
        <f t="shared" si="293"/>
        <v>0</v>
      </c>
      <c r="M1562" s="347">
        <f t="shared" si="293"/>
        <v>0</v>
      </c>
      <c r="N1562" s="347">
        <f t="shared" si="293"/>
        <v>0</v>
      </c>
      <c r="O1562" s="347">
        <f t="shared" si="293"/>
        <v>0</v>
      </c>
      <c r="P1562" s="347">
        <f t="shared" si="293"/>
        <v>0</v>
      </c>
      <c r="Q1562" s="347">
        <f t="shared" si="293"/>
        <v>0</v>
      </c>
      <c r="R1562" s="298"/>
    </row>
    <row r="1563" spans="1:18" s="41" customFormat="1" ht="47.25" hidden="1">
      <c r="A1563" s="239" t="s">
        <v>98</v>
      </c>
      <c r="B1563" s="322"/>
      <c r="C1563" s="348">
        <v>3110</v>
      </c>
      <c r="D1563" s="322">
        <f>+F1563+G1563+H1563+I1563+J1563+K1563+L1563+M1563+N1563+O1563+P1563+Q1563</f>
        <v>0</v>
      </c>
      <c r="E1563" s="248"/>
      <c r="F1563" s="248">
        <f>SUM(F1564:F1567)</f>
        <v>0</v>
      </c>
      <c r="G1563" s="248">
        <f aca="true" t="shared" si="294" ref="G1563:Q1563">SUM(G1564:G1567)</f>
        <v>0</v>
      </c>
      <c r="H1563" s="348">
        <f t="shared" si="294"/>
        <v>0</v>
      </c>
      <c r="I1563" s="348">
        <f t="shared" si="294"/>
        <v>0</v>
      </c>
      <c r="J1563" s="348">
        <f t="shared" si="294"/>
        <v>0</v>
      </c>
      <c r="K1563" s="348">
        <f t="shared" si="294"/>
        <v>0</v>
      </c>
      <c r="L1563" s="348">
        <f t="shared" si="294"/>
        <v>0</v>
      </c>
      <c r="M1563" s="348">
        <f t="shared" si="294"/>
        <v>0</v>
      </c>
      <c r="N1563" s="348">
        <f t="shared" si="294"/>
        <v>0</v>
      </c>
      <c r="O1563" s="348">
        <f t="shared" si="294"/>
        <v>0</v>
      </c>
      <c r="P1563" s="348">
        <f t="shared" si="294"/>
        <v>0</v>
      </c>
      <c r="Q1563" s="348">
        <f t="shared" si="294"/>
        <v>0</v>
      </c>
      <c r="R1563" s="298"/>
    </row>
    <row r="1564" spans="1:18" s="41" customFormat="1" ht="47.25" hidden="1">
      <c r="A1564" s="200" t="s">
        <v>513</v>
      </c>
      <c r="B1564" s="159"/>
      <c r="C1564" s="195"/>
      <c r="D1564" s="159">
        <f>+F1564+G1564+H1564+I1564+J1564+K1564+L1564+M1564+N1564+O1564+P1564+Q1564</f>
        <v>0</v>
      </c>
      <c r="E1564" s="128"/>
      <c r="F1564" s="128"/>
      <c r="G1564" s="128"/>
      <c r="H1564" s="195"/>
      <c r="I1564" s="195"/>
      <c r="J1564" s="195"/>
      <c r="K1564" s="195"/>
      <c r="L1564" s="195"/>
      <c r="M1564" s="195"/>
      <c r="N1564" s="195"/>
      <c r="O1564" s="195"/>
      <c r="P1564" s="195"/>
      <c r="Q1564" s="195"/>
      <c r="R1564" s="298"/>
    </row>
    <row r="1565" spans="1:18" s="41" customFormat="1" ht="15.75" hidden="1">
      <c r="A1565" s="200" t="s">
        <v>345</v>
      </c>
      <c r="B1565" s="159"/>
      <c r="C1565" s="195"/>
      <c r="D1565" s="159">
        <f>+F1565+G1565+H1565+I1565+J1565+K1565+L1565+M1565+N1565+O1565+P1565+Q1565</f>
        <v>0</v>
      </c>
      <c r="E1565" s="128"/>
      <c r="F1565" s="128"/>
      <c r="G1565" s="128"/>
      <c r="H1565" s="195"/>
      <c r="I1565" s="195"/>
      <c r="J1565" s="195"/>
      <c r="K1565" s="195"/>
      <c r="L1565" s="195"/>
      <c r="M1565" s="195"/>
      <c r="N1565" s="195"/>
      <c r="O1565" s="195"/>
      <c r="P1565" s="195"/>
      <c r="Q1565" s="195"/>
      <c r="R1565" s="298"/>
    </row>
    <row r="1566" spans="1:18" s="41" customFormat="1" ht="31.5" hidden="1">
      <c r="A1566" s="200" t="s">
        <v>435</v>
      </c>
      <c r="B1566" s="159"/>
      <c r="C1566" s="195"/>
      <c r="D1566" s="159">
        <f>+F1566+G1566+H1566+I1566+J1566+K1566+L1566+M1566+N1566+O1566+P1566+Q1566</f>
        <v>0</v>
      </c>
      <c r="E1566" s="128"/>
      <c r="F1566" s="128"/>
      <c r="G1566" s="128"/>
      <c r="H1566" s="195"/>
      <c r="I1566" s="195"/>
      <c r="J1566" s="195"/>
      <c r="K1566" s="195"/>
      <c r="L1566" s="195"/>
      <c r="M1566" s="195"/>
      <c r="N1566" s="195"/>
      <c r="O1566" s="195"/>
      <c r="P1566" s="195"/>
      <c r="Q1566" s="195"/>
      <c r="R1566" s="298"/>
    </row>
    <row r="1567" spans="1:18" s="41" customFormat="1" ht="31.5" hidden="1">
      <c r="A1567" s="200" t="s">
        <v>514</v>
      </c>
      <c r="B1567" s="159"/>
      <c r="C1567" s="195"/>
      <c r="D1567" s="159">
        <f t="shared" si="286"/>
        <v>0</v>
      </c>
      <c r="E1567" s="128"/>
      <c r="F1567" s="128"/>
      <c r="G1567" s="128"/>
      <c r="H1567" s="195"/>
      <c r="I1567" s="195"/>
      <c r="J1567" s="195"/>
      <c r="K1567" s="195"/>
      <c r="L1567" s="195"/>
      <c r="M1567" s="195"/>
      <c r="N1567" s="195"/>
      <c r="O1567" s="195"/>
      <c r="P1567" s="195"/>
      <c r="Q1567" s="195"/>
      <c r="R1567" s="298"/>
    </row>
    <row r="1568" spans="1:18" s="41" customFormat="1" ht="47.25" hidden="1">
      <c r="A1568" s="23" t="s">
        <v>471</v>
      </c>
      <c r="B1568" s="159">
        <v>3105</v>
      </c>
      <c r="C1568" s="195"/>
      <c r="D1568" s="148">
        <f t="shared" si="286"/>
        <v>0</v>
      </c>
      <c r="E1568" s="195"/>
      <c r="F1568" s="195">
        <f>F1569</f>
        <v>0</v>
      </c>
      <c r="G1568" s="195">
        <f aca="true" t="shared" si="295" ref="G1568:Q1568">G1569</f>
        <v>0</v>
      </c>
      <c r="H1568" s="195">
        <f t="shared" si="295"/>
        <v>0</v>
      </c>
      <c r="I1568" s="195">
        <f t="shared" si="295"/>
        <v>0</v>
      </c>
      <c r="J1568" s="195">
        <f t="shared" si="295"/>
        <v>0</v>
      </c>
      <c r="K1568" s="195">
        <f t="shared" si="295"/>
        <v>0</v>
      </c>
      <c r="L1568" s="195">
        <f t="shared" si="295"/>
        <v>0</v>
      </c>
      <c r="M1568" s="195">
        <f t="shared" si="295"/>
        <v>0</v>
      </c>
      <c r="N1568" s="195">
        <f t="shared" si="295"/>
        <v>0</v>
      </c>
      <c r="O1568" s="195">
        <f t="shared" si="295"/>
        <v>0</v>
      </c>
      <c r="P1568" s="195">
        <f t="shared" si="295"/>
        <v>0</v>
      </c>
      <c r="Q1568" s="195">
        <f t="shared" si="295"/>
        <v>0</v>
      </c>
      <c r="R1568" s="298"/>
    </row>
    <row r="1569" spans="1:18" s="41" customFormat="1" ht="47.25" hidden="1">
      <c r="A1569" s="89" t="s">
        <v>98</v>
      </c>
      <c r="B1569" s="159"/>
      <c r="C1569" s="195">
        <v>3110</v>
      </c>
      <c r="D1569" s="148">
        <f t="shared" si="286"/>
        <v>0</v>
      </c>
      <c r="E1569" s="195"/>
      <c r="F1569" s="195">
        <f>F1570+F1571+F1572</f>
        <v>0</v>
      </c>
      <c r="G1569" s="195">
        <f aca="true" t="shared" si="296" ref="G1569:Q1569">G1570+G1571+G1572</f>
        <v>0</v>
      </c>
      <c r="H1569" s="195">
        <f t="shared" si="296"/>
        <v>0</v>
      </c>
      <c r="I1569" s="195">
        <f t="shared" si="296"/>
        <v>0</v>
      </c>
      <c r="J1569" s="195">
        <f t="shared" si="296"/>
        <v>0</v>
      </c>
      <c r="K1569" s="195">
        <f t="shared" si="296"/>
        <v>0</v>
      </c>
      <c r="L1569" s="195">
        <f t="shared" si="296"/>
        <v>0</v>
      </c>
      <c r="M1569" s="195">
        <f t="shared" si="296"/>
        <v>0</v>
      </c>
      <c r="N1569" s="195">
        <f t="shared" si="296"/>
        <v>0</v>
      </c>
      <c r="O1569" s="195">
        <f t="shared" si="296"/>
        <v>0</v>
      </c>
      <c r="P1569" s="195">
        <f t="shared" si="296"/>
        <v>0</v>
      </c>
      <c r="Q1569" s="195">
        <f t="shared" si="296"/>
        <v>0</v>
      </c>
      <c r="R1569" s="298"/>
    </row>
    <row r="1570" spans="1:18" s="41" customFormat="1" ht="31.5" hidden="1">
      <c r="A1570" s="226" t="s">
        <v>412</v>
      </c>
      <c r="B1570" s="159"/>
      <c r="C1570" s="195"/>
      <c r="D1570" s="148">
        <f t="shared" si="286"/>
        <v>0</v>
      </c>
      <c r="E1570" s="195"/>
      <c r="F1570" s="195"/>
      <c r="G1570" s="195"/>
      <c r="H1570" s="195"/>
      <c r="I1570" s="195"/>
      <c r="J1570" s="195"/>
      <c r="K1570" s="195"/>
      <c r="L1570" s="195"/>
      <c r="M1570" s="195"/>
      <c r="N1570" s="195"/>
      <c r="O1570" s="195"/>
      <c r="P1570" s="195"/>
      <c r="Q1570" s="195"/>
      <c r="R1570" s="298"/>
    </row>
    <row r="1571" spans="1:18" s="41" customFormat="1" ht="36" customHeight="1" hidden="1">
      <c r="A1571" s="226" t="s">
        <v>413</v>
      </c>
      <c r="B1571" s="159"/>
      <c r="C1571" s="195"/>
      <c r="D1571" s="148">
        <f t="shared" si="286"/>
        <v>0</v>
      </c>
      <c r="E1571" s="195"/>
      <c r="F1571" s="195"/>
      <c r="G1571" s="195"/>
      <c r="H1571" s="195"/>
      <c r="I1571" s="195"/>
      <c r="J1571" s="195"/>
      <c r="K1571" s="195"/>
      <c r="L1571" s="195"/>
      <c r="M1571" s="195"/>
      <c r="N1571" s="195"/>
      <c r="O1571" s="195"/>
      <c r="P1571" s="195"/>
      <c r="Q1571" s="195"/>
      <c r="R1571" s="298"/>
    </row>
    <row r="1572" spans="1:18" s="41" customFormat="1" ht="36" customHeight="1" hidden="1">
      <c r="A1572" s="226" t="s">
        <v>414</v>
      </c>
      <c r="B1572" s="159"/>
      <c r="C1572" s="195"/>
      <c r="D1572" s="148">
        <f t="shared" si="286"/>
        <v>0</v>
      </c>
      <c r="E1572" s="195"/>
      <c r="F1572" s="195"/>
      <c r="G1572" s="324"/>
      <c r="H1572" s="195"/>
      <c r="I1572" s="195"/>
      <c r="J1572" s="195"/>
      <c r="K1572" s="195"/>
      <c r="L1572" s="195"/>
      <c r="M1572" s="195"/>
      <c r="N1572" s="195"/>
      <c r="O1572" s="195"/>
      <c r="P1572" s="195"/>
      <c r="Q1572" s="195"/>
      <c r="R1572" s="298"/>
    </row>
    <row r="1573" spans="1:18" s="43" customFormat="1" ht="31.5">
      <c r="A1573" s="189" t="s">
        <v>141</v>
      </c>
      <c r="B1573" s="190"/>
      <c r="C1573" s="190"/>
      <c r="D1573" s="193">
        <f aca="true" t="shared" si="297" ref="D1573:Q1573">+D501+D831+D949+D1020+D1390+D1439+D1524+D1551+D990+D1538+D1544</f>
        <v>12214607</v>
      </c>
      <c r="E1573" s="193" t="e">
        <f t="shared" si="297"/>
        <v>#REF!</v>
      </c>
      <c r="F1573" s="193">
        <f t="shared" si="297"/>
        <v>0</v>
      </c>
      <c r="G1573" s="193">
        <f t="shared" si="297"/>
        <v>2878000</v>
      </c>
      <c r="H1573" s="193">
        <f t="shared" si="297"/>
        <v>15032226</v>
      </c>
      <c r="I1573" s="193">
        <f t="shared" si="297"/>
        <v>3830000</v>
      </c>
      <c r="J1573" s="193">
        <f t="shared" si="297"/>
        <v>-9475396</v>
      </c>
      <c r="K1573" s="193">
        <f t="shared" si="297"/>
        <v>0</v>
      </c>
      <c r="L1573" s="229">
        <f t="shared" si="297"/>
        <v>0</v>
      </c>
      <c r="M1573" s="193">
        <f t="shared" si="297"/>
        <v>0</v>
      </c>
      <c r="N1573" s="229">
        <f t="shared" si="297"/>
        <v>0</v>
      </c>
      <c r="O1573" s="193">
        <f t="shared" si="297"/>
        <v>0</v>
      </c>
      <c r="P1573" s="193">
        <f t="shared" si="297"/>
        <v>-50223</v>
      </c>
      <c r="Q1573" s="193">
        <f t="shared" si="297"/>
        <v>0</v>
      </c>
      <c r="R1573" s="279"/>
    </row>
    <row r="1574" spans="1:19" s="37" customFormat="1" ht="15.75">
      <c r="A1574" s="74"/>
      <c r="B1574" s="75"/>
      <c r="C1574" s="75"/>
      <c r="D1574" s="76"/>
      <c r="E1574" s="75"/>
      <c r="F1574" s="76"/>
      <c r="G1574" s="76"/>
      <c r="H1574" s="76"/>
      <c r="I1574" s="76"/>
      <c r="J1574" s="76"/>
      <c r="K1574" s="76"/>
      <c r="L1574" s="77"/>
      <c r="M1574" s="77"/>
      <c r="N1574" s="77"/>
      <c r="O1574" s="76"/>
      <c r="P1574" s="76"/>
      <c r="Q1574" s="76"/>
      <c r="R1574" s="78"/>
      <c r="S1574" s="78"/>
    </row>
    <row r="1575" spans="1:19" s="37" customFormat="1" ht="15.75">
      <c r="A1575" s="74"/>
      <c r="B1575" s="75"/>
      <c r="C1575" s="75"/>
      <c r="D1575" s="76"/>
      <c r="E1575" s="75"/>
      <c r="F1575" s="76"/>
      <c r="G1575" s="77"/>
      <c r="H1575" s="76"/>
      <c r="I1575" s="76"/>
      <c r="J1575" s="76"/>
      <c r="K1575" s="76"/>
      <c r="L1575" s="77"/>
      <c r="M1575" s="77"/>
      <c r="N1575" s="77"/>
      <c r="O1575" s="76"/>
      <c r="P1575" s="76"/>
      <c r="Q1575" s="76"/>
      <c r="R1575" s="78"/>
      <c r="S1575" s="78"/>
    </row>
    <row r="1576" spans="1:19" s="37" customFormat="1" ht="15.75">
      <c r="A1576" s="73" t="s">
        <v>142</v>
      </c>
      <c r="B1576" s="79"/>
      <c r="C1576" s="79"/>
      <c r="D1576" s="79"/>
      <c r="E1576" s="79"/>
      <c r="F1576" s="79"/>
      <c r="G1576" s="79"/>
      <c r="H1576" s="79"/>
      <c r="I1576" s="80"/>
      <c r="J1576" s="79"/>
      <c r="K1576" s="79"/>
      <c r="L1576" s="79"/>
      <c r="M1576" s="79"/>
      <c r="N1576" s="79" t="s">
        <v>405</v>
      </c>
      <c r="O1576" s="79"/>
      <c r="P1576" s="76"/>
      <c r="Q1576" s="76"/>
      <c r="R1576" s="78"/>
      <c r="S1576" s="78"/>
    </row>
    <row r="1577" spans="1:19" s="37" customFormat="1" ht="15.75">
      <c r="A1577" s="78"/>
      <c r="B1577" s="78"/>
      <c r="C1577" s="78"/>
      <c r="D1577" s="78"/>
      <c r="E1577" s="78"/>
      <c r="F1577" s="78"/>
      <c r="G1577" s="78"/>
      <c r="H1577" s="78"/>
      <c r="I1577" s="78"/>
      <c r="J1577" s="78"/>
      <c r="K1577" s="78"/>
      <c r="L1577" s="78"/>
      <c r="M1577" s="78"/>
      <c r="N1577" s="78"/>
      <c r="O1577" s="78"/>
      <c r="P1577" s="76"/>
      <c r="Q1577" s="76"/>
      <c r="R1577" s="78"/>
      <c r="S1577" s="78"/>
    </row>
    <row r="1578" ht="15.75">
      <c r="D1578" s="44"/>
    </row>
    <row r="1579" ht="15.75">
      <c r="D1579" s="82"/>
    </row>
    <row r="1580" ht="15.75">
      <c r="M1580" s="39"/>
    </row>
    <row r="1585" ht="15.75">
      <c r="M1585" s="39"/>
    </row>
    <row r="1586" ht="15.75">
      <c r="M1586" s="39"/>
    </row>
    <row r="1587" ht="15.75">
      <c r="A1587" s="367"/>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2017-02-27T12:40:56Z</cp:lastPrinted>
  <dcterms:created xsi:type="dcterms:W3CDTF">2002-05-10T11:07:04Z</dcterms:created>
  <dcterms:modified xsi:type="dcterms:W3CDTF">2017-02-27T13:47:13Z</dcterms:modified>
  <cp:category/>
  <cp:version/>
  <cp:contentType/>
  <cp:contentStatus/>
</cp:coreProperties>
</file>