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Titles" localSheetId="1">'Лист2'!$8:$8</definedName>
    <definedName name="_xlnm.Print_Area" localSheetId="0">'Лист1'!$A$4:$Q$1034</definedName>
  </definedNames>
  <calcPr fullCalcOnLoad="1"/>
</workbook>
</file>

<file path=xl/sharedStrings.xml><?xml version="1.0" encoding="utf-8"?>
<sst xmlns="http://schemas.openxmlformats.org/spreadsheetml/2006/main" count="1391" uniqueCount="737">
  <si>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</si>
  <si>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</si>
  <si>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</si>
  <si>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</si>
  <si>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</si>
  <si>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Придбання принтерів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</si>
  <si>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</si>
  <si>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</si>
  <si>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</si>
  <si>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</si>
  <si>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</si>
  <si>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</si>
  <si>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</si>
  <si>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</si>
  <si>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</si>
  <si>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</si>
  <si>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</si>
  <si>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</si>
  <si>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</si>
  <si>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</si>
  <si>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</si>
  <si>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</si>
  <si>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</si>
  <si>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</si>
  <si>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</si>
  <si>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</si>
  <si>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</si>
  <si>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</si>
  <si>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</si>
  <si>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</si>
  <si>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</si>
  <si>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</si>
  <si>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</si>
  <si>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</si>
  <si>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</si>
  <si>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</si>
  <si>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</si>
  <si>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</si>
  <si>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</si>
  <si>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</si>
  <si>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</si>
  <si>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</si>
  <si>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</si>
  <si>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</si>
  <si>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</si>
  <si>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</si>
  <si>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</si>
  <si>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</si>
  <si>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</si>
  <si>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</si>
  <si>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</si>
  <si>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</si>
  <si>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</si>
  <si>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</si>
  <si>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</si>
  <si>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</si>
  <si>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</si>
  <si>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</si>
  <si>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</si>
  <si>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</si>
  <si>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</si>
  <si>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</si>
  <si>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</si>
  <si>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</si>
  <si>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</si>
  <si>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</si>
  <si>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</si>
  <si>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</si>
  <si>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</si>
  <si>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</si>
  <si>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</si>
  <si>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</si>
  <si>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</si>
  <si>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</si>
  <si>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</si>
  <si>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</si>
  <si>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</si>
  <si>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</si>
  <si>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</si>
  <si>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</si>
  <si>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</si>
  <si>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</si>
  <si>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</si>
  <si>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</si>
  <si>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</si>
  <si>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</si>
  <si>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</si>
  <si>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газ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</si>
  <si>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</si>
  <si>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</si>
  <si>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</si>
  <si>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</si>
  <si>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>Школи: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</si>
  <si>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</si>
  <si>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</si>
  <si>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</si>
  <si>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</si>
  <si>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</si>
  <si>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</si>
  <si>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</si>
  <si>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</si>
  <si>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</si>
  <si>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</si>
  <si>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</si>
  <si>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</si>
  <si>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</si>
  <si>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</si>
  <si>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</si>
  <si>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</si>
  <si>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</si>
  <si>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</si>
  <si>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</si>
  <si>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</si>
  <si>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</si>
  <si>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</si>
  <si>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</si>
  <si>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</si>
  <si>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</si>
  <si>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</si>
  <si>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</si>
  <si>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</si>
  <si>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</si>
  <si>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</si>
  <si>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</si>
  <si>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</si>
  <si>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</si>
  <si>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</si>
  <si>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</si>
  <si>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</si>
  <si>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</si>
  <si>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</si>
  <si>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</si>
  <si>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</si>
  <si>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</si>
  <si>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</si>
  <si>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</si>
  <si>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</si>
  <si>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</si>
  <si>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</si>
  <si>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Інша діяльність у сфері охорони навколишнього середовища:</t>
  </si>
  <si>
    <t>Органи місцевого самоврядування: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</si>
  <si>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</si>
  <si>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</si>
  <si>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</si>
  <si>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</si>
  <si>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</si>
  <si>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</si>
  <si>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</si>
  <si>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</si>
  <si>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</si>
  <si>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</si>
  <si>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</si>
  <si>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</si>
  <si>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</si>
  <si>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</si>
  <si>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</si>
  <si>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</si>
  <si>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</si>
  <si>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>Методична робота: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</si>
  <si>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</si>
  <si>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</si>
  <si>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</si>
  <si>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</si>
  <si>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</si>
  <si>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</si>
  <si>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</si>
  <si>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</si>
  <si>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</si>
  <si>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</si>
  <si>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</si>
  <si>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</si>
  <si>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</si>
  <si>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</si>
  <si>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</si>
  <si>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</si>
  <si>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</si>
  <si>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</si>
  <si>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</si>
  <si>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</si>
  <si>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</si>
  <si>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</si>
  <si>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</si>
  <si>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</si>
  <si>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</si>
  <si>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</si>
  <si>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</si>
  <si>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</si>
  <si>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</si>
  <si>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</si>
  <si>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</si>
  <si>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</si>
  <si>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</si>
  <si>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</si>
  <si>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</si>
  <si>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</si>
  <si>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</si>
  <si>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</si>
  <si>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</si>
  <si>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</si>
  <si>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</si>
  <si>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</si>
  <si>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</si>
  <si>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</si>
  <si>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</si>
  <si>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</si>
  <si>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</si>
  <si>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</si>
  <si>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</si>
  <si>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</si>
  <si>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</si>
  <si>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</si>
  <si>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</si>
  <si>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</si>
  <si>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</si>
  <si>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</si>
  <si>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</si>
  <si>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</si>
  <si>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</si>
  <si>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</si>
  <si>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</si>
  <si>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</si>
  <si>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</si>
  <si>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</si>
  <si>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</si>
  <si>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</si>
  <si>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</si>
  <si>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</si>
  <si>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</si>
  <si>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</si>
  <si>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</si>
  <si>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</si>
  <si>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</si>
  <si>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</si>
  <si>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</si>
  <si>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</si>
  <si>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</si>
  <si>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</si>
  <si>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</si>
  <si>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</si>
  <si>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</si>
  <si>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</si>
  <si>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</si>
  <si>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</si>
  <si>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</si>
  <si>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</si>
  <si>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</si>
  <si>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</si>
  <si>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</si>
  <si>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</si>
  <si>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</si>
  <si>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</si>
  <si>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</si>
  <si>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</si>
  <si>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</si>
  <si>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</si>
  <si>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</si>
  <si>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</si>
  <si>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</si>
  <si>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</si>
  <si>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</si>
  <si>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</si>
  <si>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</si>
  <si>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</si>
  <si>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</si>
  <si>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</si>
  <si>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</si>
  <si>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</si>
  <si>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</si>
  <si>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</si>
  <si>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</si>
  <si>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</si>
  <si>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</si>
  <si>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</si>
  <si>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</si>
  <si>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</si>
  <si>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</si>
  <si>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</si>
  <si>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</si>
  <si>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</si>
  <si>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</si>
  <si>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</si>
  <si>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</si>
  <si>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</si>
  <si>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</si>
  <si>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</si>
  <si>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</si>
  <si>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</si>
  <si>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</si>
  <si>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</si>
  <si>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</si>
  <si>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</si>
  <si>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</si>
  <si>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</si>
  <si>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</si>
  <si>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</si>
  <si>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</si>
  <si>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</si>
  <si>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покрівлі будинку за адресою пр.Радянський, 8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</si>
  <si>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</si>
  <si>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</si>
  <si>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</si>
  <si>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</si>
  <si>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</si>
  <si>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</si>
  <si>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</si>
  <si>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</si>
  <si>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</si>
  <si>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</si>
  <si>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</si>
  <si>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</si>
  <si>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</si>
  <si>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</si>
  <si>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Міська рада:</t>
  </si>
  <si>
    <t xml:space="preserve"> від 27.01.2011р. № 166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</si>
  <si>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</si>
  <si>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</si>
  <si>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</si>
  <si>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</si>
  <si>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</si>
  <si>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</si>
  <si>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</si>
  <si>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</si>
  <si>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</si>
  <si>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</si>
  <si>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</si>
  <si>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</si>
  <si>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</si>
  <si>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</si>
  <si>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</si>
  <si>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</si>
  <si>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</si>
  <si>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</si>
  <si>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</si>
  <si>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</si>
  <si>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</si>
  <si>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</si>
  <si>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</si>
  <si>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</si>
  <si>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</si>
  <si>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</si>
  <si>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</si>
  <si>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</si>
  <si>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</si>
  <si>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</si>
  <si>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</si>
  <si>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</si>
  <si>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</si>
  <si>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</si>
  <si>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</si>
  <si>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</si>
  <si>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</si>
  <si>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</si>
  <si>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</si>
  <si>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</si>
  <si>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</si>
  <si>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</si>
  <si>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</si>
  <si>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</si>
  <si>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</si>
  <si>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</si>
  <si>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</si>
  <si>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</si>
  <si>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</si>
  <si>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</si>
  <si>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</si>
  <si>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</si>
  <si>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</si>
  <si>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</si>
  <si>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</si>
  <si>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</si>
  <si>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</si>
  <si>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</si>
  <si>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</si>
  <si>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</si>
  <si>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</si>
  <si>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</si>
  <si>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</si>
  <si>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</si>
  <si>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</si>
  <si>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</si>
  <si>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</si>
  <si>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</si>
  <si>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</si>
  <si>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</si>
  <si>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</si>
  <si>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</si>
  <si>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</si>
  <si>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</si>
  <si>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</si>
  <si>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</si>
  <si>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</si>
  <si>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</si>
  <si>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</si>
  <si>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</si>
  <si>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</si>
  <si>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</si>
  <si>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</si>
  <si>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</si>
  <si>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</si>
  <si>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</si>
  <si>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</si>
  <si>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</si>
  <si>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</si>
  <si>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</si>
  <si>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</si>
  <si>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</si>
  <si>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</si>
  <si>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</si>
  <si>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</si>
  <si>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</si>
  <si>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</si>
  <si>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</si>
  <si>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</si>
  <si>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</si>
  <si>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</si>
  <si>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</si>
  <si>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</si>
  <si>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</si>
  <si>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</si>
  <si>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</si>
  <si>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</si>
  <si>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</si>
  <si>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</si>
  <si>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</si>
  <si>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</si>
  <si>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</si>
  <si>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</si>
  <si>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</si>
  <si>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</si>
  <si>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</si>
  <si>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</si>
  <si>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</si>
  <si>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</si>
  <si>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</si>
  <si>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</si>
  <si>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</si>
  <si>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</si>
  <si>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</si>
  <si>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</si>
  <si>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</si>
  <si>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</si>
  <si>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</si>
  <si>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</si>
  <si>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</si>
  <si>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</si>
  <si>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</si>
  <si>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</si>
  <si>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</si>
  <si>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</si>
  <si>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</si>
  <si>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</si>
  <si>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</si>
  <si>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</si>
  <si>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</si>
  <si>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</si>
  <si>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</si>
  <si>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</si>
  <si>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</si>
  <si>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</si>
  <si>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</si>
  <si>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</si>
  <si>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</si>
  <si>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</si>
  <si>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</si>
  <si>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</si>
  <si>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</si>
  <si>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</si>
  <si>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</si>
  <si>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</si>
  <si>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</si>
  <si>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</si>
  <si>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</si>
  <si>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</si>
  <si>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</si>
  <si>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</si>
  <si>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</si>
  <si>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</si>
  <si>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</si>
  <si>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</si>
  <si>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</si>
  <si>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</si>
  <si>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</si>
  <si>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</si>
  <si>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</si>
  <si>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</si>
  <si>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</si>
  <si>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</si>
  <si>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</si>
  <si>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об'єкту:"Капітальний ремонт покрівлі нежитлового комплексу колишнього дитячого комбінату №43 СДЮК "Юність" за адресою: вул.Гагаріна, 115а"</t>
  </si>
  <si>
    <t xml:space="preserve"> Інші субвенції: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</si>
  <si>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</si>
  <si>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</si>
  <si>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</si>
  <si>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</si>
  <si>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</si>
  <si>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</si>
  <si>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Капітальний ремонт асфальтового покриття моста через р.Борова в м.Сєвєродонецьк (в осях 5-6-7)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</si>
  <si>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</si>
  <si>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</si>
  <si>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</si>
  <si>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</si>
  <si>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</si>
  <si>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</si>
  <si>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</si>
  <si>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</si>
  <si>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</si>
  <si>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</si>
  <si>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</si>
  <si>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</si>
  <si>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</si>
  <si>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</si>
  <si>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ноутбука для КЗ "Сєвєродонецька міська публічна бібліотека"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</si>
  <si>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</si>
  <si>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</si>
  <si>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</si>
  <si>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</si>
  <si>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</si>
  <si>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</si>
  <si>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</si>
  <si>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</si>
  <si>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</si>
  <si>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</si>
  <si>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</si>
  <si>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</si>
  <si>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</si>
  <si>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</si>
  <si>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</si>
  <si>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</si>
  <si>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</si>
  <si>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</si>
  <si>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</si>
  <si>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</si>
  <si>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</si>
  <si>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</si>
  <si>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</si>
  <si>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</si>
  <si>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</si>
  <si>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системи централізованого опалення нежитлової будівлі по вул.Б.Ліщини, 4 м.Сєвєродонецк</t>
  </si>
  <si>
    <t>Капітальний ремонт дороги вул.Ломоносова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</si>
  <si>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</si>
  <si>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</si>
  <si>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</si>
  <si>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</si>
  <si>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</si>
  <si>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</si>
  <si>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</si>
  <si>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</si>
  <si>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</si>
  <si>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</si>
  <si>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</si>
  <si>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</si>
  <si>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звукової сирени</t>
  </si>
  <si>
    <t>Придбання комп"ютерів та оргтехніки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</si>
  <si>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</si>
  <si>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</si>
  <si>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</si>
  <si>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</si>
  <si>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</si>
  <si>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</si>
  <si>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</si>
  <si>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</si>
  <si>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</si>
  <si>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</si>
  <si>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</si>
  <si>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</si>
  <si>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</si>
  <si>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</si>
  <si>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</si>
  <si>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</si>
  <si>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</si>
  <si>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</si>
  <si>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</si>
  <si>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</si>
  <si>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</si>
  <si>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</si>
  <si>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</si>
  <si>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</si>
  <si>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</si>
  <si>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</si>
  <si>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</si>
  <si>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</si>
  <si>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</si>
  <si>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Придбання шкафу медичного для КДНЗ №22 "Лелека"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</si>
  <si>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</si>
  <si>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</si>
  <si>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</si>
  <si>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</si>
  <si>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</si>
  <si>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</si>
  <si>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</si>
  <si>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</si>
  <si>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</si>
  <si>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</si>
  <si>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</si>
  <si>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</si>
  <si>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</si>
  <si>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</si>
  <si>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</si>
  <si>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</si>
  <si>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</si>
  <si>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</si>
  <si>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</si>
  <si>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</si>
  <si>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</si>
  <si>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</si>
  <si>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</si>
  <si>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</si>
  <si>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</si>
  <si>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</si>
  <si>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</si>
  <si>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</si>
  <si>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</si>
  <si>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</si>
  <si>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</si>
  <si>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</si>
  <si>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</si>
  <si>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</si>
  <si>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</si>
  <si>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</si>
  <si>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</si>
  <si>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</si>
  <si>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</si>
  <si>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</si>
  <si>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</si>
  <si>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>Придбання елементів дитячих майданчиків(гойдалка підвісна двох місцева)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</si>
  <si>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</si>
  <si>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</si>
  <si>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</si>
  <si>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</si>
  <si>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</si>
  <si>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</si>
  <si>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</si>
  <si>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</si>
  <si>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</si>
  <si>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</si>
  <si>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 xml:space="preserve"> поточний ремонт та технічне обслуговування систем зовнішнього освітлення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</si>
  <si>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</si>
  <si>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</si>
  <si>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</si>
  <si>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</si>
  <si>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</si>
  <si>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</si>
  <si>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t>Придбання дозатора пипеточного</t>
  </si>
  <si>
    <t>Придбання насосів</t>
  </si>
  <si>
    <t xml:space="preserve"> придбання лавок</t>
  </si>
  <si>
    <t xml:space="preserve">  придбання урн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</si>
  <si>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</si>
  <si>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</si>
  <si>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</si>
  <si>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Реконструкція системи опалення КДЮСШ №1 вул.Федоренко, 33а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</si>
  <si>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</si>
  <si>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</si>
  <si>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</si>
  <si>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</si>
  <si>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</si>
  <si>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</si>
  <si>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Придбання принтеру</t>
  </si>
  <si>
    <t xml:space="preserve"> розробка проектної документації для реконструкції під"їздів житлових будинків з влаштуванням пандусів КП "Житлосервіс "Злагода" м.Сєвєродонецьк</t>
  </si>
  <si>
    <t xml:space="preserve">Придбання камери УФО 80л  </t>
  </si>
  <si>
    <t xml:space="preserve">Придбання блендера харчового </t>
  </si>
  <si>
    <t>Придбання системного блоку</t>
  </si>
  <si>
    <t>Придбання кондиціонера для КП "ЄРЦС"</t>
  </si>
  <si>
    <t>Капітальний ремонт покрівлі житлового будинку по вул.Сметаніна, 16 Б м.Сєвєродонецьк</t>
  </si>
  <si>
    <t>Капітальний ремонт електричних мереж житлового будинку по вул.Танкістів, 22 м.Сєвєродонецьк</t>
  </si>
  <si>
    <t>Капітальний ремонт покрівлі житлового будинку по пр.Радянський, 74 м.Сєвєродонецьк</t>
  </si>
  <si>
    <t>Розробка технічних паспортів житлових будинків КПЖ "Евріка"</t>
  </si>
  <si>
    <t>фінансова підтримка ЖКП</t>
  </si>
  <si>
    <t xml:space="preserve"> розмітка дороги по вул.Об"їздна</t>
  </si>
  <si>
    <t xml:space="preserve"> розмітка дороги по ш.Будівельників</t>
  </si>
  <si>
    <t>Капітальний ремонт електричних мереж житлового будинку по вул.Енергетиків, 30 м.Сєвєродонецьк</t>
  </si>
  <si>
    <t>Капітальний ремонт електричних мереж житлового будинку по вул.Гагаріна, 6 м.Сєвєродонецьк</t>
  </si>
  <si>
    <t>Капітальний ремонт електричних мереж житлового будинку по пр.Гвардійському, 7 А м.Сєвєродонецьк</t>
  </si>
  <si>
    <t>Капітальний ремонт електричних мереж житлового будинку по вул.Маяковського, 17 А м.Сєвєродонецьк</t>
  </si>
  <si>
    <t>Капітальний ремонт квартири №1 житлового будинку №19 по вул.Жовтнева м.Сєвєродонецьк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</si>
  <si>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"Промінь" м.Сєвєродонецьк</t>
    </r>
  </si>
  <si>
    <t xml:space="preserve">Капітальний ремонт термоізоляції колекторів централізованого опалення та гарячого водопостачання за адресами: вул.Новікова,15, вул.Курчатова, 17, пр.Гвардійський, 42А, вул.Вілєсова, 14 м.Сєвєродонецьк </t>
  </si>
  <si>
    <t>Капітальний ремонт систем гарячого водопостачання житлових будинків з заміною водопідігрівачів за адресами: вул.Горького, 42, пр.Космонавтів, 2, пр.Гвардійський, 51 м.Сєвєродонецьк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</si>
  <si>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за адресами: вул. Донецька, 50, вул.Гагаріна, 8А, вул.Танкістів, 28А, вул.Гагаріна, 59 м.Сєвєродонецьк</t>
  </si>
  <si>
    <t>Капітальний ремонт приладу обліку теплової енергії житлового будинку за адресою:вул.Гагаріна, 6 м.Сєвєродонецьк</t>
  </si>
  <si>
    <t>Капітальний ремонт зелених насаджень на прибудинкових територіях КПЖ "Промінь" м.Сєвєродонецьк</t>
  </si>
  <si>
    <t>Капітальний ремонт покрівлі житлового будинку по пр.Гвардійський, 16 А м.Сєвєродонецьк</t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</si>
  <si>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</si>
  <si>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</si>
  <si>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t>Капітальний ремонт сантехвузлів дошкільного навчального закладу (ясла-садок) комбінованого типу №19 "Ластівка", розташованого за адресою: м.Сєвєродонецьк, пр.Гвардійський, 14-б</t>
  </si>
  <si>
    <r>
      <t>Капітальний ремонт системи опалення з заміною радіаторів для середньої загальноосвітньої школи I-III ступенів  №6, розташованої за адресою: м.Сєвєродонецьк, вул.Маяковського, 9</t>
    </r>
    <r>
      <rPr>
        <b/>
        <sz val="14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(співфінансування проекту Генерального Консульства Федеральної Республіки Германії)</t>
    </r>
  </si>
  <si>
    <t>Капітальний ремонт приміщень будівлі головного корпусу КУ СМБЛ УОЗ Сєвєродонецької міської ради за адресою:м.Сєвєродонецьк, вул.Єгорова, 2-б</t>
  </si>
  <si>
    <r>
      <t xml:space="preserve">Придбання медичного обладнання </t>
    </r>
    <r>
      <rPr>
        <b/>
        <i/>
        <sz val="12"/>
        <rFont val="Times New Roman"/>
        <family val="1"/>
      </rPr>
      <t>(співфінансування до мікропроекту "Забезпечення населення міста Сєвєродонецьку висококваліфікованою та ефективною медичною допомогою на базі кардіологічного відділення (блок інтенсивної терапії) шляхом оснащення його необхідним медичним обладнанням")</t>
    </r>
  </si>
  <si>
    <t>Капітальний ремонт аварійних балконів КПЖ "Добробут"м.Сєвєродонецьк</t>
  </si>
  <si>
    <t>Капітальний ремонт об"єктів міського благоустрою "Установка технічних засобів регулювання дорожнього руху (дорожні знаки на території м.Сєвєродонецька)"</t>
  </si>
  <si>
    <t>Капітальний ремонт житлового будинку за адресою вул.Новікова, 11 (утеплення торцу будинку) м.Сєвєродонецьк</t>
  </si>
  <si>
    <t>Придбання холодильників</t>
  </si>
  <si>
    <t xml:space="preserve">Придбання мікроскопів </t>
  </si>
  <si>
    <t>Капітальний ремонт, термоізоляція зовнішньої стіни будівлі хірургічного корпусу (торець будівлі) КУ СМБЛ УОЗ Сєвєродонецької міської ради, за адресою:м.Сєвєродонецьк,вул.Єгорова, 2 б</t>
  </si>
  <si>
    <t xml:space="preserve"> Професійно-технічні заклади освіти:</t>
  </si>
  <si>
    <t xml:space="preserve"> - стипендії</t>
  </si>
  <si>
    <t xml:space="preserve"> придбання обладнання та інструментів для обслуговування мереж зовнішнього освітлення</t>
  </si>
  <si>
    <t>Розробка технічних паспортів житлових будинків КПЖ "Добробут"</t>
  </si>
  <si>
    <t xml:space="preserve"> розробка технічних паспортів житлових будинків КПЖ "Ритм"</t>
  </si>
  <si>
    <t>фінансова підтримка КП "Житлосервіс "Світанок" м.Сєвєродонецьк</t>
  </si>
  <si>
    <t>фінансова підтримка КП "Житлосервіс "Промінь" м.Сєвєродонецьк</t>
  </si>
  <si>
    <t>фінансова підтримка КП "Житлосервіс "Евріка" м.Сєвєродонецьк</t>
  </si>
  <si>
    <t>фінансова підтримка КП "Житлосервіс "Добробут" м.Сєвєродонецьк</t>
  </si>
  <si>
    <t>фінансова підтримка КП "Житлосервіс "Ритм" м.Сєвєродонецьк</t>
  </si>
  <si>
    <t>фінансова підтримка КП "Житлосервіс "Злагода" м.Сєвєродонецьк</t>
  </si>
  <si>
    <t xml:space="preserve">фінансова підтримка КП "СКС" </t>
  </si>
  <si>
    <t xml:space="preserve"> Житлово-експлуатаційне господарство:</t>
  </si>
  <si>
    <t xml:space="preserve"> придбання поштових скриньок</t>
  </si>
  <si>
    <t xml:space="preserve"> повірка та регулювання електричних лічильників КП "Житлосервіс "Промінь"</t>
  </si>
  <si>
    <t xml:space="preserve"> придбання шин для спецтехніки КП "Житлосервіс "Промінь"</t>
  </si>
  <si>
    <t xml:space="preserve"> придбання обладнання та інструментів для КП "Житлосервіс "Світанок"</t>
  </si>
  <si>
    <t xml:space="preserve"> розмітка дороги по пр.Гвардійський</t>
  </si>
  <si>
    <t xml:space="preserve"> розмітка дороги по пр.Хіміків</t>
  </si>
  <si>
    <t xml:space="preserve"> фінансова підтримка волейбольного клубу "Сєвєродончанка"</t>
  </si>
  <si>
    <t xml:space="preserve"> вивезення та захоронення ТВП з незакріплених територій</t>
  </si>
  <si>
    <r>
      <t>Реконструкція теплопостачання та водопостачання КДЮСШ № 2 м.Сєвєродонецька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</si>
  <si>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№1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</si>
  <si>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 2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</si>
  <si>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 3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</si>
  <si>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 4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</si>
  <si>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КДЮСШ №1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</si>
  <si>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СДЮСТШ ВВС «Садко»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</si>
  <si>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</si>
  <si>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ДНЗ №43 </t>
    </r>
    <r>
      <rPr>
        <b/>
        <sz val="12"/>
        <color indexed="8"/>
        <rFont val="Times New Roman"/>
        <family val="1"/>
      </rPr>
      <t>(співфінансування)</t>
    </r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</si>
  <si>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</si>
  <si>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СЗОШ №15 І-ІІІ ступенів м.Сєвєродонецька, розташованої за адресою: вул. Федоренко, б.39 (заміна віконних та дверних блоків»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</si>
  <si>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Капітальний ремонт системи опалення СЗОШ №15 І-ІІІ ступенів м.Сєвєродонецька, розташованої за адресою: вул. Федоренко, б.39</t>
    </r>
    <r>
      <rPr>
        <b/>
        <i/>
        <sz val="12"/>
        <color indexed="8"/>
        <rFont val="Times New Roman"/>
        <family val="1"/>
      </rPr>
      <t xml:space="preserve"> (співфінансування)</t>
    </r>
  </si>
  <si>
    <r>
      <t>Капітальний ремонт СЗОШ №6 І-ІІІ ступенів м.Сєвєродонецька, розташованої за адресою: вул.Маяковського, б.9 (заміна віконних та дверних блоків»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</si>
  <si>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Каптальний ремонт системи опалення СЗОШ №6 І-ІІІ ступенів м.Сєвєродонецька, розташованої за адресою: вул. Маяковського, б.9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</si>
  <si>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автодорожнього мосту через річку Сіверський Донець </t>
    </r>
    <r>
      <rPr>
        <b/>
        <i/>
        <sz val="12"/>
        <rFont val="Times New Roman"/>
        <family val="1"/>
      </rPr>
      <t>(співфінансування)</t>
    </r>
  </si>
  <si>
    <r>
      <rPr>
        <i/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</si>
  <si>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r>
      <t>Капітальний ремонт та утеплення покриття підлоги поверхів будівлі СЗШ  І-ІІІ ступенів №6, розташованої за адресою: м.Сєвєродонецьк, вул.Маяковського, б.9</t>
    </r>
    <r>
      <rPr>
        <b/>
        <i/>
        <sz val="12"/>
        <color indexed="8"/>
        <rFont val="Times New Roman"/>
        <family val="1"/>
      </rPr>
      <t>(співфінансування)</t>
    </r>
  </si>
  <si>
    <t>Додаток  до рішення виконкому</t>
  </si>
  <si>
    <t>ПЕРЕРОЗПОДІЛ БЮДЖЕТНИХ АСИГНУВАНЬ  МІСЬКОГО БЮДЖЕТУ НА 2016 РІК</t>
  </si>
  <si>
    <t xml:space="preserve"> Проведення навчально-тренувальних зборів і змагань:</t>
  </si>
  <si>
    <t xml:space="preserve">від   17.05.2016р.  № </t>
  </si>
  <si>
    <t xml:space="preserve">                   Керуючий справами виконкому</t>
  </si>
  <si>
    <t>Ю.А.Журба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</si>
</sst>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7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1" fontId="7" fillId="33" borderId="12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wrapText="1"/>
    </xf>
    <xf numFmtId="0" fontId="10" fillId="33" borderId="10" xfId="106" applyFont="1" applyFill="1" applyBorder="1" applyAlignment="1">
      <alignment horizontal="left" vertical="center" wrapText="1"/>
      <protection/>
    </xf>
    <xf numFmtId="0" fontId="10" fillId="33" borderId="10" xfId="107" applyFont="1" applyFill="1" applyBorder="1" applyAlignment="1">
      <alignment horizontal="left" vertical="center" wrapText="1"/>
      <protection/>
    </xf>
    <xf numFmtId="1" fontId="7" fillId="33" borderId="12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1" fontId="11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vertical="center" wrapText="1"/>
    </xf>
    <xf numFmtId="1" fontId="1" fillId="33" borderId="12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0" fillId="33" borderId="10" xfId="105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0" fillId="33" borderId="10" xfId="56" applyFont="1" applyFill="1" applyBorder="1" applyAlignment="1">
      <alignment wrapText="1"/>
      <protection/>
    </xf>
    <xf numFmtId="0" fontId="10" fillId="33" borderId="10" xfId="58" applyFont="1" applyFill="1" applyBorder="1" applyAlignment="1">
      <alignment wrapText="1"/>
      <protection/>
    </xf>
    <xf numFmtId="1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3" fillId="33" borderId="10" xfId="76" applyFont="1" applyFill="1" applyBorder="1" applyAlignment="1">
      <alignment horizontal="left" vertical="center" wrapText="1"/>
      <protection/>
    </xf>
    <xf numFmtId="0" fontId="13" fillId="33" borderId="10" xfId="77" applyFont="1" applyFill="1" applyBorder="1" applyAlignment="1">
      <alignment horizontal="left" vertical="center" wrapText="1"/>
      <protection/>
    </xf>
    <xf numFmtId="0" fontId="13" fillId="33" borderId="10" xfId="78" applyFont="1" applyFill="1" applyBorder="1" applyAlignment="1">
      <alignment horizontal="left" vertical="center" wrapText="1"/>
      <protection/>
    </xf>
    <xf numFmtId="0" fontId="13" fillId="33" borderId="10" xfId="79" applyFont="1" applyFill="1" applyBorder="1" applyAlignment="1">
      <alignment horizontal="left" vertical="center" wrapText="1"/>
      <protection/>
    </xf>
    <xf numFmtId="0" fontId="13" fillId="33" borderId="10" xfId="80" applyFont="1" applyFill="1" applyBorder="1" applyAlignment="1">
      <alignment horizontal="left" vertical="center" wrapText="1"/>
      <protection/>
    </xf>
    <xf numFmtId="0" fontId="13" fillId="33" borderId="10" xfId="82" applyFont="1" applyFill="1" applyBorder="1" applyAlignment="1">
      <alignment horizontal="left" vertical="center" wrapText="1"/>
      <protection/>
    </xf>
    <xf numFmtId="0" fontId="13" fillId="33" borderId="10" xfId="83" applyFont="1" applyFill="1" applyBorder="1" applyAlignment="1">
      <alignment horizontal="left" vertical="center" wrapText="1"/>
      <protection/>
    </xf>
    <xf numFmtId="0" fontId="13" fillId="33" borderId="10" xfId="84" applyFont="1" applyFill="1" applyBorder="1" applyAlignment="1">
      <alignment horizontal="left" vertical="center" wrapText="1"/>
      <protection/>
    </xf>
    <xf numFmtId="0" fontId="13" fillId="33" borderId="10" xfId="85" applyFont="1" applyFill="1" applyBorder="1" applyAlignment="1">
      <alignment horizontal="left" vertical="center" wrapText="1"/>
      <protection/>
    </xf>
    <xf numFmtId="0" fontId="13" fillId="33" borderId="10" xfId="86" applyFont="1" applyFill="1" applyBorder="1" applyAlignment="1">
      <alignment horizontal="left" vertical="center" wrapText="1"/>
      <protection/>
    </xf>
    <xf numFmtId="0" fontId="13" fillId="33" borderId="10" xfId="87" applyFont="1" applyFill="1" applyBorder="1" applyAlignment="1">
      <alignment horizontal="left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0" fontId="13" fillId="33" borderId="10" xfId="89" applyFont="1" applyFill="1" applyBorder="1" applyAlignment="1">
      <alignment horizontal="left" vertical="center" wrapText="1"/>
      <protection/>
    </xf>
    <xf numFmtId="0" fontId="13" fillId="33" borderId="10" xfId="93" applyFont="1" applyFill="1" applyBorder="1" applyAlignment="1">
      <alignment horizontal="left" vertical="center" wrapText="1"/>
      <protection/>
    </xf>
    <xf numFmtId="0" fontId="13" fillId="33" borderId="10" xfId="90" applyFont="1" applyFill="1" applyBorder="1" applyAlignment="1">
      <alignment horizontal="left" vertical="center" wrapText="1"/>
      <protection/>
    </xf>
    <xf numFmtId="0" fontId="13" fillId="33" borderId="10" xfId="91" applyFont="1" applyFill="1" applyBorder="1" applyAlignment="1">
      <alignment horizontal="left" vertical="center" wrapText="1"/>
      <protection/>
    </xf>
    <xf numFmtId="0" fontId="13" fillId="33" borderId="10" xfId="92" applyFont="1" applyFill="1" applyBorder="1" applyAlignment="1">
      <alignment horizontal="left" vertical="center" wrapText="1"/>
      <protection/>
    </xf>
    <xf numFmtId="0" fontId="10" fillId="33" borderId="10" xfId="94" applyFont="1" applyFill="1" applyBorder="1" applyAlignment="1">
      <alignment horizontal="left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13" fillId="33" borderId="10" xfId="97" applyFont="1" applyFill="1" applyBorder="1" applyAlignment="1">
      <alignment horizontal="left" vertical="center" wrapText="1"/>
      <protection/>
    </xf>
    <xf numFmtId="0" fontId="13" fillId="33" borderId="10" xfId="98" applyFont="1" applyFill="1" applyBorder="1" applyAlignment="1">
      <alignment horizontal="left" vertical="center" wrapText="1"/>
      <protection/>
    </xf>
    <xf numFmtId="0" fontId="13" fillId="33" borderId="10" xfId="99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0" fillId="33" borderId="10" xfId="104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 shrinkToFi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wrapText="1"/>
    </xf>
    <xf numFmtId="1" fontId="72" fillId="33" borderId="0" xfId="0" applyNumberFormat="1" applyFont="1" applyFill="1" applyAlignment="1">
      <alignment/>
    </xf>
    <xf numFmtId="1" fontId="73" fillId="33" borderId="0" xfId="0" applyNumberFormat="1" applyFont="1" applyFill="1" applyAlignment="1">
      <alignment/>
    </xf>
    <xf numFmtId="1" fontId="74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1" fontId="28" fillId="33" borderId="10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/>
    </xf>
    <xf numFmtId="1" fontId="28" fillId="33" borderId="0" xfId="0" applyNumberFormat="1" applyFont="1" applyFill="1" applyAlignment="1">
      <alignment/>
    </xf>
    <xf numFmtId="1" fontId="28" fillId="0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1" fontId="4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71" fillId="33" borderId="10" xfId="0" applyNumberFormat="1" applyFont="1" applyFill="1" applyBorder="1" applyAlignment="1">
      <alignment wrapText="1"/>
    </xf>
    <xf numFmtId="1" fontId="6" fillId="33" borderId="0" xfId="0" applyNumberFormat="1" applyFont="1" applyFill="1" applyAlignment="1">
      <alignment/>
    </xf>
    <xf numFmtId="189" fontId="7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6" fillId="33" borderId="10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1" fontId="6" fillId="33" borderId="18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" fontId="14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Alignment="1">
      <alignment/>
    </xf>
    <xf numFmtId="1" fontId="17" fillId="33" borderId="10" xfId="0" applyNumberFormat="1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 horizontal="right" vertical="center" wrapText="1"/>
    </xf>
    <xf numFmtId="1" fontId="17" fillId="33" borderId="11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Alignment="1">
      <alignment horizontal="right" vertical="center"/>
    </xf>
    <xf numFmtId="0" fontId="10" fillId="33" borderId="20" xfId="0" applyFont="1" applyFill="1" applyBorder="1" applyAlignment="1">
      <alignment wrapText="1"/>
    </xf>
    <xf numFmtId="2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" fontId="6" fillId="33" borderId="0" xfId="0" applyNumberFormat="1" applyFont="1" applyFill="1" applyAlignment="1">
      <alignment wrapText="1"/>
    </xf>
    <xf numFmtId="1" fontId="71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/>
    </xf>
    <xf numFmtId="1" fontId="17" fillId="33" borderId="10" xfId="101" applyNumberFormat="1" applyFont="1" applyFill="1" applyBorder="1" applyAlignment="1">
      <alignment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17" fillId="33" borderId="10" xfId="53" applyNumberFormat="1" applyFont="1" applyFill="1" applyBorder="1" applyAlignment="1">
      <alignment vertical="center"/>
      <protection/>
    </xf>
    <xf numFmtId="1" fontId="17" fillId="33" borderId="10" xfId="55" applyNumberFormat="1" applyFont="1" applyFill="1" applyBorder="1" applyAlignment="1">
      <alignment vertical="center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1" fontId="19" fillId="33" borderId="10" xfId="101" applyNumberFormat="1" applyFont="1" applyFill="1" applyBorder="1" applyAlignment="1">
      <alignment horizontal="right" vertical="center"/>
      <protection/>
    </xf>
    <xf numFmtId="1" fontId="19" fillId="33" borderId="10" xfId="53" applyNumberFormat="1" applyFont="1" applyFill="1" applyBorder="1" applyAlignment="1">
      <alignment horizontal="right" vertical="center"/>
      <protection/>
    </xf>
    <xf numFmtId="1" fontId="19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right" vertical="center"/>
    </xf>
    <xf numFmtId="1" fontId="21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1" fontId="22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ill="1" applyBorder="1" applyAlignment="1">
      <alignment/>
    </xf>
    <xf numFmtId="1" fontId="0" fillId="33" borderId="0" xfId="0" applyNumberFormat="1" applyFill="1" applyAlignment="1">
      <alignment horizontal="right" vertical="center"/>
    </xf>
    <xf numFmtId="1" fontId="0" fillId="33" borderId="10" xfId="0" applyNumberFormat="1" applyFill="1" applyBorder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1" fontId="22" fillId="33" borderId="11" xfId="0" applyNumberFormat="1" applyFont="1" applyFill="1" applyBorder="1" applyAlignment="1">
      <alignment horizontal="right" vertical="center"/>
    </xf>
    <xf numFmtId="0" fontId="75" fillId="33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9" fillId="33" borderId="12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1" fontId="31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/>
    </xf>
    <xf numFmtId="0" fontId="76" fillId="0" borderId="10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1" fontId="29" fillId="33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wrapText="1"/>
    </xf>
    <xf numFmtId="0" fontId="71" fillId="0" borderId="10" xfId="0" applyFont="1" applyBorder="1" applyAlignment="1">
      <alignment vertical="top" wrapText="1"/>
    </xf>
    <xf numFmtId="0" fontId="29" fillId="33" borderId="0" xfId="0" applyFont="1" applyFill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53"/>
  <sheetViews>
    <sheetView tabSelected="1" zoomScale="75" zoomScaleNormal="75" workbookViewId="0" topLeftCell="A3">
      <selection activeCell="N1035" sqref="N1035"/>
    </sheetView>
  </sheetViews>
  <sheetFormatPr defaultColWidth="8.875" defaultRowHeight="12.75"/>
  <cols>
    <col min="1" max="1" width="33.625" style="52" customWidth="1"/>
    <col min="2" max="2" width="10.00390625" style="53" customWidth="1"/>
    <col min="3" max="3" width="8.375" style="53" customWidth="1"/>
    <col min="4" max="4" width="15.00390625" style="53" customWidth="1"/>
    <col min="5" max="5" width="1.00390625" style="53" hidden="1" customWidth="1"/>
    <col min="6" max="6" width="10.50390625" style="53" customWidth="1"/>
    <col min="7" max="7" width="12.375" style="53" customWidth="1"/>
    <col min="8" max="8" width="12.875" style="53" customWidth="1"/>
    <col min="9" max="9" width="12.625" style="53" customWidth="1"/>
    <col min="10" max="10" width="12.875" style="53" customWidth="1"/>
    <col min="11" max="11" width="14.125" style="53" customWidth="1"/>
    <col min="12" max="12" width="12.875" style="53" customWidth="1"/>
    <col min="13" max="13" width="14.375" style="53" customWidth="1"/>
    <col min="14" max="15" width="11.50390625" style="53" customWidth="1"/>
    <col min="16" max="16" width="11.875" style="53" customWidth="1"/>
    <col min="17" max="17" width="12.50390625" style="53" customWidth="1"/>
    <col min="18" max="18" width="25.625" style="53" customWidth="1"/>
    <col min="19" max="16384" width="8.875" style="53" customWidth="1"/>
  </cols>
  <sheetData>
    <row r="1" ht="15.75" hidden="1"/>
    <row r="2" ht="15.75" hidden="1"/>
    <row r="3" spans="13:15" ht="15.75">
      <c r="M3" s="199"/>
      <c r="N3" s="199"/>
      <c r="O3" s="199"/>
    </row>
    <row r="4" spans="1:15" s="51" customFormat="1" ht="19.5" customHeight="1">
      <c r="A4" s="50"/>
      <c r="M4" s="200"/>
      <c r="N4" s="200" t="s">
        <v>731</v>
      </c>
      <c r="O4" s="200"/>
    </row>
    <row r="5" spans="1:21" s="51" customFormat="1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1"/>
      <c r="N5" s="201" t="s">
        <v>734</v>
      </c>
      <c r="O5" s="201"/>
      <c r="P5" s="53"/>
      <c r="Q5" s="53"/>
      <c r="R5" s="53"/>
      <c r="S5" s="53"/>
      <c r="T5" s="53"/>
      <c r="U5" s="53"/>
    </row>
    <row r="6" spans="13:15" ht="15.75">
      <c r="M6" s="201"/>
      <c r="N6" s="201"/>
      <c r="O6" s="201"/>
    </row>
    <row r="7" spans="1:15" s="55" customFormat="1" ht="15.75">
      <c r="A7" s="54"/>
      <c r="B7" s="55" t="s">
        <v>732</v>
      </c>
      <c r="M7" s="202"/>
      <c r="N7" s="202"/>
      <c r="O7" s="202"/>
    </row>
    <row r="8" spans="1:21" s="56" customFormat="1" ht="18.75" hidden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5.75">
      <c r="O9" s="53" t="s">
        <v>117</v>
      </c>
    </row>
    <row r="11" spans="1:17" s="58" customFormat="1" ht="79.5" customHeight="1">
      <c r="A11" s="57" t="s">
        <v>73</v>
      </c>
      <c r="B11" s="57" t="s">
        <v>74</v>
      </c>
      <c r="C11" s="57" t="s">
        <v>75</v>
      </c>
      <c r="D11" s="57" t="s">
        <v>76</v>
      </c>
      <c r="E11" s="57" t="s">
        <v>77</v>
      </c>
      <c r="F11" s="57" t="s">
        <v>99</v>
      </c>
      <c r="G11" s="57" t="s">
        <v>100</v>
      </c>
      <c r="H11" s="57" t="s">
        <v>101</v>
      </c>
      <c r="I11" s="57" t="s">
        <v>102</v>
      </c>
      <c r="J11" s="57" t="s">
        <v>103</v>
      </c>
      <c r="K11" s="57" t="s">
        <v>104</v>
      </c>
      <c r="L11" s="57" t="s">
        <v>105</v>
      </c>
      <c r="M11" s="57" t="s">
        <v>106</v>
      </c>
      <c r="N11" s="57" t="s">
        <v>107</v>
      </c>
      <c r="O11" s="57" t="s">
        <v>108</v>
      </c>
      <c r="P11" s="57" t="s">
        <v>77</v>
      </c>
      <c r="Q11" s="57" t="s">
        <v>83</v>
      </c>
    </row>
    <row r="12" spans="1:17" s="58" customFormat="1" ht="15.75">
      <c r="A12" s="327" t="s">
        <v>78</v>
      </c>
      <c r="B12" s="328"/>
      <c r="C12" s="328"/>
      <c r="D12" s="328"/>
      <c r="E12" s="328"/>
      <c r="F12" s="328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30"/>
    </row>
    <row r="13" spans="1:17" s="55" customFormat="1" ht="15.75">
      <c r="A13" s="59" t="s">
        <v>502</v>
      </c>
      <c r="B13" s="60"/>
      <c r="C13" s="60"/>
      <c r="D13" s="60">
        <f>D14+D20+D34+D24+D45</f>
        <v>0</v>
      </c>
      <c r="E13" s="60">
        <v>193.8</v>
      </c>
      <c r="F13" s="60">
        <f aca="true" t="shared" si="0" ref="F13:Q13">F14+F20+F34+F24+F45</f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0</v>
      </c>
      <c r="L13" s="60">
        <f t="shared" si="0"/>
        <v>0</v>
      </c>
      <c r="M13" s="60">
        <f t="shared" si="0"/>
        <v>0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</row>
    <row r="14" spans="1:17" s="63" customFormat="1" ht="32.25" customHeight="1" hidden="1">
      <c r="A14" s="61" t="s">
        <v>304</v>
      </c>
      <c r="B14" s="62">
        <v>130110</v>
      </c>
      <c r="C14" s="62"/>
      <c r="D14" s="62">
        <f>D15+D16+D17+D18+D19</f>
        <v>0</v>
      </c>
      <c r="E14" s="62">
        <f aca="true" t="shared" si="1" ref="E14:Q14">E15+E16+E17+E18+E19</f>
        <v>-14.9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</row>
    <row r="15" spans="1:17" ht="15.75" hidden="1">
      <c r="A15" s="64" t="s">
        <v>182</v>
      </c>
      <c r="B15" s="65"/>
      <c r="C15" s="65">
        <v>2271</v>
      </c>
      <c r="D15" s="65">
        <f>F15+G15+H15+I15+J15+K15+L15+M15+N15+O15+P15+Q15</f>
        <v>0</v>
      </c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 hidden="1">
      <c r="A16" s="49" t="s">
        <v>188</v>
      </c>
      <c r="B16" s="66"/>
      <c r="C16" s="66">
        <v>2273</v>
      </c>
      <c r="D16" s="65">
        <f>F16+G16+H16+I16+J16+K16+L16+M16+N16+O16+P16+Q16</f>
        <v>0</v>
      </c>
      <c r="E16" s="66">
        <v>-14.9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6.5" customHeight="1" hidden="1">
      <c r="A17" s="49" t="s">
        <v>42</v>
      </c>
      <c r="B17" s="66"/>
      <c r="C17" s="66">
        <v>2120</v>
      </c>
      <c r="D17" s="65">
        <f>F17+G17+H17+I17+J17+K17+L17+M17+N17+O17+P17+Q17</f>
        <v>0</v>
      </c>
      <c r="E17" s="6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5.75" hidden="1">
      <c r="A18" s="49" t="s">
        <v>179</v>
      </c>
      <c r="B18" s="66"/>
      <c r="C18" s="66">
        <v>2111</v>
      </c>
      <c r="D18" s="65">
        <f>F18+G18+H18+I18+J18+K18+L18+M18+N18+O18+P18+Q18</f>
        <v>0</v>
      </c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3" customHeight="1" hidden="1">
      <c r="A19" s="49" t="s">
        <v>248</v>
      </c>
      <c r="B19" s="66"/>
      <c r="C19" s="66">
        <v>2240</v>
      </c>
      <c r="D19" s="65">
        <f>F19+G19+H19+I19+J19+K19+L19+M19+N19+O19+P19+Q19</f>
        <v>0</v>
      </c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63" customFormat="1" ht="48.75" customHeight="1">
      <c r="A20" s="67" t="s">
        <v>733</v>
      </c>
      <c r="B20" s="68">
        <v>130102</v>
      </c>
      <c r="C20" s="68"/>
      <c r="D20" s="62">
        <f>D23+D21+D22</f>
        <v>0</v>
      </c>
      <c r="E20" s="68"/>
      <c r="F20" s="62">
        <f aca="true" t="shared" si="2" ref="F20:Q20">F23+F21+F22</f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0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</row>
    <row r="21" spans="1:17" s="71" customFormat="1" ht="31.5">
      <c r="A21" s="64" t="s">
        <v>216</v>
      </c>
      <c r="B21" s="69"/>
      <c r="C21" s="69">
        <v>2210</v>
      </c>
      <c r="D21" s="70">
        <f>F21+G21+H21+I21+J21+K21+L21+M21+N21+O21+P21+Q21</f>
        <v>4140</v>
      </c>
      <c r="E21" s="69"/>
      <c r="F21" s="70"/>
      <c r="G21" s="70"/>
      <c r="H21" s="70"/>
      <c r="I21" s="70"/>
      <c r="J21" s="70">
        <v>4140</v>
      </c>
      <c r="K21" s="70"/>
      <c r="L21" s="70"/>
      <c r="M21" s="70"/>
      <c r="N21" s="70"/>
      <c r="O21" s="70"/>
      <c r="P21" s="70"/>
      <c r="Q21" s="70"/>
    </row>
    <row r="22" spans="1:17" s="71" customFormat="1" ht="31.5" hidden="1">
      <c r="A22" s="64" t="s">
        <v>42</v>
      </c>
      <c r="B22" s="69"/>
      <c r="C22" s="69">
        <v>2120</v>
      </c>
      <c r="D22" s="70">
        <f>F22+G22+H22+I22+J22+K22+L22+M22+N22+O22+P22+Q22</f>
        <v>0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9.5" customHeight="1">
      <c r="A23" s="64" t="s">
        <v>175</v>
      </c>
      <c r="B23" s="66"/>
      <c r="C23" s="66">
        <v>2250</v>
      </c>
      <c r="D23" s="65">
        <f>F23+G23+H23+I23+J23+K23+L23+M23+N23+O23+P23+Q23</f>
        <v>-4140</v>
      </c>
      <c r="E23" s="66"/>
      <c r="F23" s="66"/>
      <c r="G23" s="66"/>
      <c r="H23" s="66"/>
      <c r="I23" s="66"/>
      <c r="J23" s="66">
        <v>-4140</v>
      </c>
      <c r="K23" s="66"/>
      <c r="L23" s="66"/>
      <c r="M23" s="66"/>
      <c r="N23" s="66"/>
      <c r="O23" s="66"/>
      <c r="P23" s="66"/>
      <c r="Q23" s="66"/>
    </row>
    <row r="24" spans="1:17" s="74" customFormat="1" ht="46.5" customHeight="1" hidden="1">
      <c r="A24" s="67" t="s">
        <v>127</v>
      </c>
      <c r="B24" s="72">
        <v>130107</v>
      </c>
      <c r="C24" s="72"/>
      <c r="D24" s="73">
        <f>D25+D26+D27+D28+D33+D29+D30+D31+D32</f>
        <v>0</v>
      </c>
      <c r="E24" s="72"/>
      <c r="F24" s="73">
        <f aca="true" t="shared" si="3" ref="F24:Q24">F25+F26+F27+F28+F33+F29+F30+F31+F32</f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0</v>
      </c>
      <c r="P24" s="73">
        <f t="shared" si="3"/>
        <v>0</v>
      </c>
      <c r="Q24" s="73">
        <f t="shared" si="3"/>
        <v>0</v>
      </c>
    </row>
    <row r="25" spans="1:17" ht="29.25" customHeight="1" hidden="1">
      <c r="A25" s="49" t="s">
        <v>42</v>
      </c>
      <c r="B25" s="66"/>
      <c r="C25" s="66">
        <v>2120</v>
      </c>
      <c r="D25" s="65">
        <f aca="true" t="shared" si="4" ref="D25:D33">F25+G25+H25+I25+J25+K25+L25+M25+N25+O25+P25+Q25</f>
        <v>0</v>
      </c>
      <c r="E25" s="6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64.5" customHeight="1" hidden="1">
      <c r="A26" s="64" t="s">
        <v>351</v>
      </c>
      <c r="B26" s="66"/>
      <c r="C26" s="66">
        <v>2282</v>
      </c>
      <c r="D26" s="65">
        <f t="shared" si="4"/>
        <v>0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31.5" hidden="1">
      <c r="A27" s="49" t="s">
        <v>248</v>
      </c>
      <c r="B27" s="66"/>
      <c r="C27" s="66">
        <v>2240</v>
      </c>
      <c r="D27" s="65">
        <f t="shared" si="4"/>
        <v>0</v>
      </c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31.5" hidden="1">
      <c r="A28" s="64" t="s">
        <v>216</v>
      </c>
      <c r="B28" s="66"/>
      <c r="C28" s="66">
        <v>2210</v>
      </c>
      <c r="D28" s="65">
        <f t="shared" si="4"/>
        <v>0</v>
      </c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5.75" hidden="1">
      <c r="A29" s="64" t="s">
        <v>175</v>
      </c>
      <c r="B29" s="66"/>
      <c r="C29" s="66">
        <v>2250</v>
      </c>
      <c r="D29" s="65">
        <f t="shared" si="4"/>
        <v>0</v>
      </c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5.75" hidden="1">
      <c r="A30" s="64" t="s">
        <v>180</v>
      </c>
      <c r="B30" s="66"/>
      <c r="C30" s="66">
        <v>2274</v>
      </c>
      <c r="D30" s="65">
        <f t="shared" si="4"/>
        <v>0</v>
      </c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5.75" hidden="1">
      <c r="A31" s="64" t="s">
        <v>188</v>
      </c>
      <c r="B31" s="66"/>
      <c r="C31" s="66">
        <v>2273</v>
      </c>
      <c r="D31" s="65">
        <f t="shared" si="4"/>
        <v>0</v>
      </c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.75" hidden="1">
      <c r="A32" s="64" t="s">
        <v>179</v>
      </c>
      <c r="B32" s="66"/>
      <c r="C32" s="66">
        <v>2111</v>
      </c>
      <c r="D32" s="65">
        <f t="shared" si="4"/>
        <v>0</v>
      </c>
      <c r="E32" s="6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5.75" hidden="1">
      <c r="A33" s="49" t="s">
        <v>205</v>
      </c>
      <c r="B33" s="66"/>
      <c r="C33" s="66">
        <v>2230</v>
      </c>
      <c r="D33" s="65">
        <f t="shared" si="4"/>
        <v>0</v>
      </c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63" customFormat="1" ht="45.75" customHeight="1" hidden="1">
      <c r="A34" s="67" t="s">
        <v>362</v>
      </c>
      <c r="B34" s="68">
        <v>91101</v>
      </c>
      <c r="C34" s="68"/>
      <c r="D34" s="62">
        <f>D35+D36+D37+D38+D39+D40+D41+D42+D43+D44</f>
        <v>0</v>
      </c>
      <c r="E34" s="68"/>
      <c r="F34" s="62">
        <f aca="true" t="shared" si="5" ref="F34:Q34">F35+F36+F37+F38+F39+F40+F41+F42+F43+F44</f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0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</row>
    <row r="35" spans="1:17" ht="15.75" hidden="1">
      <c r="A35" s="49" t="s">
        <v>179</v>
      </c>
      <c r="B35" s="66"/>
      <c r="C35" s="66">
        <v>2111</v>
      </c>
      <c r="D35" s="65">
        <f aca="true" t="shared" si="6" ref="D35:D44">F35+G35+H35+I35+J35+K35+L35+M35+N35+O35+P35+Q35</f>
        <v>0</v>
      </c>
      <c r="E35" s="6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.75" hidden="1">
      <c r="A36" s="49" t="s">
        <v>155</v>
      </c>
      <c r="B36" s="66"/>
      <c r="C36" s="66">
        <v>2120</v>
      </c>
      <c r="D36" s="65">
        <f t="shared" si="6"/>
        <v>0</v>
      </c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31.5" hidden="1">
      <c r="A37" s="49" t="s">
        <v>348</v>
      </c>
      <c r="B37" s="66"/>
      <c r="C37" s="66">
        <v>2240</v>
      </c>
      <c r="D37" s="65">
        <f t="shared" si="6"/>
        <v>0</v>
      </c>
      <c r="E37" s="6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31.5" hidden="1">
      <c r="A38" s="64" t="s">
        <v>216</v>
      </c>
      <c r="B38" s="66"/>
      <c r="C38" s="66">
        <v>2210</v>
      </c>
      <c r="D38" s="65">
        <f t="shared" si="6"/>
        <v>0</v>
      </c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5.75" hidden="1">
      <c r="A39" s="49" t="s">
        <v>182</v>
      </c>
      <c r="B39" s="66"/>
      <c r="C39" s="66">
        <v>2271</v>
      </c>
      <c r="D39" s="65">
        <f t="shared" si="6"/>
        <v>0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 hidden="1">
      <c r="A40" s="49" t="s">
        <v>188</v>
      </c>
      <c r="B40" s="66"/>
      <c r="C40" s="66">
        <v>2273</v>
      </c>
      <c r="D40" s="65">
        <f t="shared" si="6"/>
        <v>0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 hidden="1">
      <c r="A41" s="49" t="s">
        <v>349</v>
      </c>
      <c r="B41" s="66"/>
      <c r="C41" s="66">
        <v>2250</v>
      </c>
      <c r="D41" s="65">
        <f t="shared" si="6"/>
        <v>0</v>
      </c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33.75" customHeight="1" hidden="1">
      <c r="A42" s="49" t="s">
        <v>213</v>
      </c>
      <c r="B42" s="66"/>
      <c r="C42" s="66">
        <v>2272</v>
      </c>
      <c r="D42" s="65">
        <f t="shared" si="6"/>
        <v>0</v>
      </c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 hidden="1">
      <c r="A43" s="49" t="s">
        <v>188</v>
      </c>
      <c r="B43" s="66"/>
      <c r="C43" s="66">
        <v>2273</v>
      </c>
      <c r="D43" s="65">
        <f t="shared" si="6"/>
        <v>0</v>
      </c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5.75" hidden="1">
      <c r="A44" s="49" t="s">
        <v>182</v>
      </c>
      <c r="B44" s="66"/>
      <c r="C44" s="66">
        <v>2271</v>
      </c>
      <c r="D44" s="65">
        <f t="shared" si="6"/>
        <v>0</v>
      </c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74" customFormat="1" ht="35.25" customHeight="1" hidden="1">
      <c r="A45" s="67" t="s">
        <v>243</v>
      </c>
      <c r="B45" s="72">
        <v>130112</v>
      </c>
      <c r="C45" s="72"/>
      <c r="D45" s="73">
        <f>D46+D48</f>
        <v>0</v>
      </c>
      <c r="E45" s="72"/>
      <c r="F45" s="73">
        <f aca="true" t="shared" si="7" ref="F45:Q45">F46+F48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</row>
    <row r="46" spans="1:17" ht="47.25" hidden="1">
      <c r="A46" s="64" t="s">
        <v>300</v>
      </c>
      <c r="B46" s="66"/>
      <c r="C46" s="66">
        <v>2610</v>
      </c>
      <c r="D46" s="65">
        <f>F46+G46+H46+I46+J46+K46+L46+M46+N46+O46+P46+Q46</f>
        <v>0</v>
      </c>
      <c r="E46" s="66"/>
      <c r="F46" s="65">
        <f>F47</f>
        <v>0</v>
      </c>
      <c r="G46" s="65">
        <f aca="true" t="shared" si="8" ref="G46:Q46">G47</f>
        <v>0</v>
      </c>
      <c r="H46" s="65">
        <f t="shared" si="8"/>
        <v>0</v>
      </c>
      <c r="I46" s="65">
        <f t="shared" si="8"/>
        <v>0</v>
      </c>
      <c r="J46" s="65">
        <f t="shared" si="8"/>
        <v>0</v>
      </c>
      <c r="K46" s="65">
        <f t="shared" si="8"/>
        <v>0</v>
      </c>
      <c r="L46" s="65">
        <f t="shared" si="8"/>
        <v>0</v>
      </c>
      <c r="M46" s="65">
        <f t="shared" si="8"/>
        <v>0</v>
      </c>
      <c r="N46" s="65">
        <f t="shared" si="8"/>
        <v>0</v>
      </c>
      <c r="O46" s="65">
        <f t="shared" si="8"/>
        <v>0</v>
      </c>
      <c r="P46" s="65">
        <f t="shared" si="8"/>
        <v>0</v>
      </c>
      <c r="Q46" s="65">
        <f t="shared" si="8"/>
        <v>0</v>
      </c>
    </row>
    <row r="47" spans="1:17" s="82" customFormat="1" ht="45" hidden="1">
      <c r="A47" s="205" t="s">
        <v>712</v>
      </c>
      <c r="B47" s="206"/>
      <c r="C47" s="206"/>
      <c r="D47" s="73">
        <f>F47+G47+H47+I47+J47+K47+L47+M47+N47+O47+P47+Q47</f>
        <v>0</v>
      </c>
      <c r="E47" s="206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1:17" ht="31.5" hidden="1">
      <c r="A48" s="64" t="s">
        <v>216</v>
      </c>
      <c r="B48" s="66"/>
      <c r="C48" s="66">
        <v>2210</v>
      </c>
      <c r="D48" s="65">
        <f>F48+G48+H48+I48+J48+K48+L48+M48+N48+O48+P48+Q48</f>
        <v>0</v>
      </c>
      <c r="E48" s="66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s="81" customFormat="1" ht="30" customHeight="1" hidden="1">
      <c r="A49" s="78" t="s">
        <v>109</v>
      </c>
      <c r="B49" s="79"/>
      <c r="C49" s="79"/>
      <c r="D49" s="80">
        <f>D50+D67+D73+D82+D88</f>
        <v>36144</v>
      </c>
      <c r="E49" s="79"/>
      <c r="F49" s="80">
        <f aca="true" t="shared" si="9" ref="F49:Q49">F50+F67+F73+F82+F88</f>
        <v>0</v>
      </c>
      <c r="G49" s="80">
        <f t="shared" si="9"/>
        <v>0</v>
      </c>
      <c r="H49" s="80">
        <f t="shared" si="9"/>
        <v>5163</v>
      </c>
      <c r="I49" s="80">
        <f t="shared" si="9"/>
        <v>5163</v>
      </c>
      <c r="J49" s="80">
        <f t="shared" si="9"/>
        <v>5163</v>
      </c>
      <c r="K49" s="80">
        <f t="shared" si="9"/>
        <v>5164</v>
      </c>
      <c r="L49" s="80">
        <f t="shared" si="9"/>
        <v>5164</v>
      </c>
      <c r="M49" s="80">
        <f t="shared" si="9"/>
        <v>5163</v>
      </c>
      <c r="N49" s="80">
        <f t="shared" si="9"/>
        <v>5164</v>
      </c>
      <c r="O49" s="80">
        <f t="shared" si="9"/>
        <v>0</v>
      </c>
      <c r="P49" s="80">
        <f t="shared" si="9"/>
        <v>0</v>
      </c>
      <c r="Q49" s="80">
        <f t="shared" si="9"/>
        <v>0</v>
      </c>
    </row>
    <row r="50" spans="1:17" s="74" customFormat="1" ht="15.75" hidden="1">
      <c r="A50" s="67" t="s">
        <v>118</v>
      </c>
      <c r="B50" s="72">
        <v>80101</v>
      </c>
      <c r="C50" s="72"/>
      <c r="D50" s="73">
        <f>D51+D52+D54+D55+D56+D57+D58+D59+D60+D61+D62+D63+D64+D65+D66+D53</f>
        <v>0</v>
      </c>
      <c r="E50" s="73">
        <f>E51+E52+E54+E55+E56+E57+E58+E59+E60+E61+E62+E63+E64+E65+E66+E53</f>
        <v>0</v>
      </c>
      <c r="F50" s="73">
        <f>F51+F52+F54+F55+F56+F57+F58+F59+F60+F61+F62+F63+F64+F65+F66+F53</f>
        <v>0</v>
      </c>
      <c r="G50" s="73">
        <f aca="true" t="shared" si="10" ref="G50:Q50">G51+G52+G54+G55+G56+G57+G58+G59+G60+G61+G62+G63+G64+G65+G66+G53</f>
        <v>0</v>
      </c>
      <c r="H50" s="73">
        <f t="shared" si="10"/>
        <v>0</v>
      </c>
      <c r="I50" s="73">
        <f t="shared" si="10"/>
        <v>0</v>
      </c>
      <c r="J50" s="73">
        <f t="shared" si="10"/>
        <v>0</v>
      </c>
      <c r="K50" s="73">
        <f t="shared" si="10"/>
        <v>0</v>
      </c>
      <c r="L50" s="73">
        <f t="shared" si="10"/>
        <v>0</v>
      </c>
      <c r="M50" s="73">
        <f t="shared" si="10"/>
        <v>0</v>
      </c>
      <c r="N50" s="73">
        <f t="shared" si="10"/>
        <v>0</v>
      </c>
      <c r="O50" s="73">
        <f t="shared" si="10"/>
        <v>0</v>
      </c>
      <c r="P50" s="73">
        <f t="shared" si="10"/>
        <v>0</v>
      </c>
      <c r="Q50" s="73">
        <f t="shared" si="10"/>
        <v>0</v>
      </c>
    </row>
    <row r="51" spans="1:17" s="71" customFormat="1" ht="32.25" customHeight="1" hidden="1">
      <c r="A51" s="64" t="s">
        <v>216</v>
      </c>
      <c r="B51" s="69"/>
      <c r="C51" s="69">
        <v>2210</v>
      </c>
      <c r="D51" s="65">
        <f aca="true" t="shared" si="11" ref="D51:D66">F51+G51+H51+I51+J51+K51+L51+M51+N51+O51+P51+Q51</f>
        <v>0</v>
      </c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71" customFormat="1" ht="30.75" customHeight="1" hidden="1">
      <c r="A52" s="64" t="s">
        <v>296</v>
      </c>
      <c r="B52" s="69"/>
      <c r="C52" s="69">
        <v>2220</v>
      </c>
      <c r="D52" s="65">
        <f t="shared" si="11"/>
        <v>0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71" customFormat="1" ht="20.25" customHeight="1" hidden="1">
      <c r="A53" s="64" t="s">
        <v>205</v>
      </c>
      <c r="B53" s="69"/>
      <c r="C53" s="69">
        <v>2230</v>
      </c>
      <c r="D53" s="70">
        <f t="shared" si="11"/>
        <v>0</v>
      </c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71" customFormat="1" ht="31.5" customHeight="1" hidden="1">
      <c r="A54" s="64" t="s">
        <v>248</v>
      </c>
      <c r="B54" s="69"/>
      <c r="C54" s="69">
        <v>2240</v>
      </c>
      <c r="D54" s="65">
        <f t="shared" si="11"/>
        <v>0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71" customFormat="1" ht="21.75" customHeight="1" hidden="1">
      <c r="A55" s="64" t="s">
        <v>179</v>
      </c>
      <c r="B55" s="69"/>
      <c r="C55" s="69">
        <v>2111</v>
      </c>
      <c r="D55" s="65">
        <f t="shared" si="11"/>
        <v>0</v>
      </c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71" customFormat="1" ht="15.75" hidden="1">
      <c r="A56" s="64" t="s">
        <v>175</v>
      </c>
      <c r="B56" s="69"/>
      <c r="C56" s="69">
        <v>2250</v>
      </c>
      <c r="D56" s="65">
        <f t="shared" si="11"/>
        <v>0</v>
      </c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 s="71" customFormat="1" ht="19.5" customHeight="1" hidden="1">
      <c r="A57" s="49" t="s">
        <v>182</v>
      </c>
      <c r="B57" s="69"/>
      <c r="C57" s="69">
        <v>2271</v>
      </c>
      <c r="D57" s="65">
        <f t="shared" si="11"/>
        <v>0</v>
      </c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7" ht="32.25" customHeight="1" hidden="1">
      <c r="A58" s="49" t="s">
        <v>213</v>
      </c>
      <c r="B58" s="66"/>
      <c r="C58" s="66">
        <v>2272</v>
      </c>
      <c r="D58" s="65">
        <f t="shared" si="11"/>
        <v>0</v>
      </c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9.5" customHeight="1" hidden="1">
      <c r="A59" s="49" t="s">
        <v>188</v>
      </c>
      <c r="B59" s="66"/>
      <c r="C59" s="66">
        <v>2273</v>
      </c>
      <c r="D59" s="65">
        <f t="shared" si="11"/>
        <v>0</v>
      </c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t="19.5" customHeight="1" hidden="1">
      <c r="A60" s="49" t="s">
        <v>180</v>
      </c>
      <c r="B60" s="66"/>
      <c r="C60" s="66">
        <v>2274</v>
      </c>
      <c r="D60" s="65">
        <f t="shared" si="11"/>
        <v>0</v>
      </c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19.5" customHeight="1" hidden="1">
      <c r="A61" s="49" t="s">
        <v>350</v>
      </c>
      <c r="B61" s="66"/>
      <c r="C61" s="66">
        <v>2275</v>
      </c>
      <c r="D61" s="65">
        <f t="shared" si="11"/>
        <v>0</v>
      </c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61.5" customHeight="1" hidden="1">
      <c r="A62" s="64" t="s">
        <v>351</v>
      </c>
      <c r="B62" s="66"/>
      <c r="C62" s="66">
        <v>2282</v>
      </c>
      <c r="D62" s="65">
        <f t="shared" si="11"/>
        <v>0</v>
      </c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27.75" customHeight="1" hidden="1">
      <c r="A63" s="64" t="s">
        <v>314</v>
      </c>
      <c r="B63" s="66"/>
      <c r="C63" s="66">
        <v>2710</v>
      </c>
      <c r="D63" s="65">
        <f t="shared" si="11"/>
        <v>0</v>
      </c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15.75" hidden="1">
      <c r="A64" s="49" t="s">
        <v>353</v>
      </c>
      <c r="B64" s="66"/>
      <c r="C64" s="66">
        <v>2730</v>
      </c>
      <c r="D64" s="65">
        <f t="shared" si="11"/>
        <v>0</v>
      </c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30.75" customHeight="1" hidden="1">
      <c r="A65" s="49" t="s">
        <v>42</v>
      </c>
      <c r="B65" s="66"/>
      <c r="C65" s="66">
        <v>2120</v>
      </c>
      <c r="D65" s="65">
        <f t="shared" si="11"/>
        <v>0</v>
      </c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ht="18" customHeight="1" hidden="1">
      <c r="A66" s="49" t="s">
        <v>352</v>
      </c>
      <c r="B66" s="66"/>
      <c r="C66" s="66">
        <v>2800</v>
      </c>
      <c r="D66" s="65">
        <f t="shared" si="11"/>
        <v>0</v>
      </c>
      <c r="E66" s="66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s="74" customFormat="1" ht="32.25" customHeight="1" hidden="1">
      <c r="A67" s="67" t="s">
        <v>145</v>
      </c>
      <c r="B67" s="72">
        <v>10116</v>
      </c>
      <c r="C67" s="72"/>
      <c r="D67" s="73">
        <f>D68+D69+D70+D71+D72</f>
        <v>36144</v>
      </c>
      <c r="E67" s="72"/>
      <c r="F67" s="73">
        <f aca="true" t="shared" si="12" ref="F67:Q67">F68+F69+F70+F71+F72</f>
        <v>0</v>
      </c>
      <c r="G67" s="73">
        <f t="shared" si="12"/>
        <v>0</v>
      </c>
      <c r="H67" s="73">
        <f t="shared" si="12"/>
        <v>5163</v>
      </c>
      <c r="I67" s="73">
        <f t="shared" si="12"/>
        <v>5163</v>
      </c>
      <c r="J67" s="73">
        <f t="shared" si="12"/>
        <v>5163</v>
      </c>
      <c r="K67" s="73">
        <f t="shared" si="12"/>
        <v>5164</v>
      </c>
      <c r="L67" s="73">
        <f t="shared" si="12"/>
        <v>5164</v>
      </c>
      <c r="M67" s="73">
        <f t="shared" si="12"/>
        <v>5163</v>
      </c>
      <c r="N67" s="73">
        <f t="shared" si="12"/>
        <v>5164</v>
      </c>
      <c r="O67" s="73">
        <f t="shared" si="12"/>
        <v>0</v>
      </c>
      <c r="P67" s="73">
        <f t="shared" si="12"/>
        <v>0</v>
      </c>
      <c r="Q67" s="73">
        <f t="shared" si="12"/>
        <v>0</v>
      </c>
    </row>
    <row r="68" spans="1:17" ht="31.5" hidden="1">
      <c r="A68" s="64" t="s">
        <v>216</v>
      </c>
      <c r="B68" s="66"/>
      <c r="C68" s="66">
        <v>2210</v>
      </c>
      <c r="D68" s="65">
        <f>F68+G68+H68+I68+J68+K68+L68+M68+N68+O68+P68+Q68</f>
        <v>0</v>
      </c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32.25" customHeight="1" hidden="1">
      <c r="A69" s="49" t="s">
        <v>348</v>
      </c>
      <c r="B69" s="66"/>
      <c r="C69" s="66">
        <v>2240</v>
      </c>
      <c r="D69" s="65">
        <f>F69+G69+H69+I69+J69+K69+L69+M69+N69+O69+P69+Q69</f>
        <v>0</v>
      </c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31.5" customHeight="1" hidden="1">
      <c r="A70" s="64" t="s">
        <v>188</v>
      </c>
      <c r="B70" s="66"/>
      <c r="C70" s="66">
        <v>2273</v>
      </c>
      <c r="D70" s="65">
        <f>F70+G70+H70+I70+J70+K70+L70+M70+N70+O70+P70+Q70</f>
        <v>0</v>
      </c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18" customHeight="1" hidden="1">
      <c r="A71" s="64" t="s">
        <v>179</v>
      </c>
      <c r="B71" s="66"/>
      <c r="C71" s="66">
        <v>2111</v>
      </c>
      <c r="D71" s="65">
        <f>F71+G71+H71+I71+J71+K71+L71+M71+N71+O71+P71+Q71</f>
        <v>29626</v>
      </c>
      <c r="E71" s="66"/>
      <c r="F71" s="65"/>
      <c r="G71" s="65"/>
      <c r="H71" s="65">
        <v>4232</v>
      </c>
      <c r="I71" s="65">
        <v>4232</v>
      </c>
      <c r="J71" s="65">
        <v>4232</v>
      </c>
      <c r="K71" s="65">
        <v>4232</v>
      </c>
      <c r="L71" s="65">
        <v>4233</v>
      </c>
      <c r="M71" s="65">
        <v>4232</v>
      </c>
      <c r="N71" s="65">
        <v>4233</v>
      </c>
      <c r="O71" s="65"/>
      <c r="P71" s="65"/>
      <c r="Q71" s="65"/>
    </row>
    <row r="72" spans="1:17" ht="31.5" customHeight="1" hidden="1">
      <c r="A72" s="64" t="s">
        <v>42</v>
      </c>
      <c r="B72" s="66"/>
      <c r="C72" s="66">
        <v>2120</v>
      </c>
      <c r="D72" s="65">
        <f>F72+G72+H72+I72+J72+K72+L72+M72+N72+O72+P72+Q72</f>
        <v>6518</v>
      </c>
      <c r="E72" s="66"/>
      <c r="F72" s="65"/>
      <c r="G72" s="65"/>
      <c r="H72" s="65">
        <v>931</v>
      </c>
      <c r="I72" s="65">
        <v>931</v>
      </c>
      <c r="J72" s="65">
        <v>931</v>
      </c>
      <c r="K72" s="65">
        <v>932</v>
      </c>
      <c r="L72" s="65">
        <v>931</v>
      </c>
      <c r="M72" s="65">
        <v>931</v>
      </c>
      <c r="N72" s="65">
        <v>931</v>
      </c>
      <c r="O72" s="65"/>
      <c r="P72" s="65"/>
      <c r="Q72" s="65"/>
    </row>
    <row r="73" spans="1:17" s="74" customFormat="1" ht="47.25" hidden="1">
      <c r="A73" s="67" t="s">
        <v>358</v>
      </c>
      <c r="B73" s="72">
        <v>80800</v>
      </c>
      <c r="C73" s="72"/>
      <c r="D73" s="73">
        <f>D74+D75+D76+D77+D78+D79+D80+D81</f>
        <v>0</v>
      </c>
      <c r="E73" s="72"/>
      <c r="F73" s="73">
        <f aca="true" t="shared" si="13" ref="F73:Q73">F74+F75+F76+F77+F78+F79+F80+F81</f>
        <v>0</v>
      </c>
      <c r="G73" s="73">
        <f t="shared" si="13"/>
        <v>0</v>
      </c>
      <c r="H73" s="73">
        <f t="shared" si="13"/>
        <v>0</v>
      </c>
      <c r="I73" s="73">
        <f t="shared" si="13"/>
        <v>0</v>
      </c>
      <c r="J73" s="73">
        <f t="shared" si="13"/>
        <v>0</v>
      </c>
      <c r="K73" s="73">
        <f t="shared" si="13"/>
        <v>0</v>
      </c>
      <c r="L73" s="73">
        <f t="shared" si="13"/>
        <v>0</v>
      </c>
      <c r="M73" s="73">
        <f t="shared" si="13"/>
        <v>0</v>
      </c>
      <c r="N73" s="73">
        <f t="shared" si="13"/>
        <v>0</v>
      </c>
      <c r="O73" s="73">
        <f t="shared" si="13"/>
        <v>0</v>
      </c>
      <c r="P73" s="73">
        <f t="shared" si="13"/>
        <v>0</v>
      </c>
      <c r="Q73" s="73">
        <f t="shared" si="13"/>
        <v>0</v>
      </c>
    </row>
    <row r="74" spans="1:17" ht="19.5" customHeight="1" hidden="1">
      <c r="A74" s="49" t="s">
        <v>179</v>
      </c>
      <c r="B74" s="66"/>
      <c r="C74" s="66">
        <v>2111</v>
      </c>
      <c r="D74" s="65">
        <f aca="true" t="shared" si="14" ref="D74:D81">F74+G74+H74+I74+J74+K74+L74+M74+N74+O74+P74+Q74</f>
        <v>0</v>
      </c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33.75" customHeight="1" hidden="1">
      <c r="A75" s="49" t="s">
        <v>42</v>
      </c>
      <c r="B75" s="66"/>
      <c r="C75" s="66">
        <v>2120</v>
      </c>
      <c r="D75" s="65">
        <f t="shared" si="14"/>
        <v>0</v>
      </c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33" customHeight="1" hidden="1">
      <c r="A76" s="64" t="s">
        <v>216</v>
      </c>
      <c r="B76" s="66"/>
      <c r="C76" s="66">
        <v>2210</v>
      </c>
      <c r="D76" s="65">
        <f t="shared" si="14"/>
        <v>0</v>
      </c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21" customHeight="1" hidden="1">
      <c r="A77" s="64" t="s">
        <v>205</v>
      </c>
      <c r="B77" s="66"/>
      <c r="C77" s="66">
        <v>2230</v>
      </c>
      <c r="D77" s="65">
        <f t="shared" si="14"/>
        <v>0</v>
      </c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19.5" customHeight="1" hidden="1">
      <c r="A78" s="64" t="s">
        <v>182</v>
      </c>
      <c r="B78" s="66"/>
      <c r="C78" s="66">
        <v>2271</v>
      </c>
      <c r="D78" s="65">
        <f t="shared" si="14"/>
        <v>0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31.5" customHeight="1" hidden="1">
      <c r="A79" s="49" t="s">
        <v>296</v>
      </c>
      <c r="B79" s="66"/>
      <c r="C79" s="66">
        <v>2220</v>
      </c>
      <c r="D79" s="65">
        <f t="shared" si="14"/>
        <v>0</v>
      </c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23.25" customHeight="1" hidden="1">
      <c r="A80" s="49" t="s">
        <v>353</v>
      </c>
      <c r="B80" s="66"/>
      <c r="C80" s="66">
        <v>2730</v>
      </c>
      <c r="D80" s="65">
        <f t="shared" si="14"/>
        <v>0</v>
      </c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ht="31.5" hidden="1">
      <c r="A81" s="49" t="s">
        <v>348</v>
      </c>
      <c r="B81" s="66"/>
      <c r="C81" s="66">
        <v>2240</v>
      </c>
      <c r="D81" s="65">
        <f t="shared" si="14"/>
        <v>0</v>
      </c>
      <c r="E81" s="66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s="74" customFormat="1" ht="126.75" customHeight="1" hidden="1">
      <c r="A82" s="67" t="s">
        <v>365</v>
      </c>
      <c r="B82" s="72">
        <v>81003</v>
      </c>
      <c r="C82" s="72"/>
      <c r="D82" s="73">
        <f>D87+D84+D85+D86+D83</f>
        <v>0</v>
      </c>
      <c r="E82" s="72"/>
      <c r="F82" s="73">
        <f aca="true" t="shared" si="15" ref="F82:Q82">F87+F84+F85+F86+F83</f>
        <v>0</v>
      </c>
      <c r="G82" s="73">
        <f t="shared" si="15"/>
        <v>0</v>
      </c>
      <c r="H82" s="73">
        <f t="shared" si="15"/>
        <v>0</v>
      </c>
      <c r="I82" s="73">
        <f t="shared" si="15"/>
        <v>0</v>
      </c>
      <c r="J82" s="73">
        <f t="shared" si="15"/>
        <v>0</v>
      </c>
      <c r="K82" s="73">
        <f t="shared" si="15"/>
        <v>0</v>
      </c>
      <c r="L82" s="73">
        <f t="shared" si="15"/>
        <v>0</v>
      </c>
      <c r="M82" s="73">
        <f t="shared" si="15"/>
        <v>0</v>
      </c>
      <c r="N82" s="73">
        <f t="shared" si="15"/>
        <v>0</v>
      </c>
      <c r="O82" s="73">
        <f t="shared" si="15"/>
        <v>0</v>
      </c>
      <c r="P82" s="73">
        <f t="shared" si="15"/>
        <v>0</v>
      </c>
      <c r="Q82" s="73">
        <f t="shared" si="15"/>
        <v>0</v>
      </c>
    </row>
    <row r="83" spans="1:17" s="71" customFormat="1" ht="31.5" hidden="1">
      <c r="A83" s="64" t="s">
        <v>216</v>
      </c>
      <c r="B83" s="69"/>
      <c r="C83" s="69">
        <v>2210</v>
      </c>
      <c r="D83" s="70">
        <f>F83+G83+H83+I83+J83+K83+L83+M83+N83+O83+P83+Q83</f>
        <v>0</v>
      </c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71" customFormat="1" ht="15.75" hidden="1">
      <c r="A84" s="64" t="s">
        <v>179</v>
      </c>
      <c r="B84" s="69"/>
      <c r="C84" s="69">
        <v>2111</v>
      </c>
      <c r="D84" s="70">
        <f>F84+G84+H84+I84+J84+K84+L84+M84+N84+O84+P84+Q84</f>
        <v>0</v>
      </c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71" customFormat="1" ht="31.5" hidden="1">
      <c r="A85" s="49" t="s">
        <v>348</v>
      </c>
      <c r="B85" s="69"/>
      <c r="C85" s="69">
        <v>2240</v>
      </c>
      <c r="D85" s="70">
        <f>F85+G85+H85+I85+J85+K85+L85+M85+N85+O85+P85+Q85</f>
        <v>0</v>
      </c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s="71" customFormat="1" ht="29.25" customHeight="1" hidden="1">
      <c r="A86" s="49" t="s">
        <v>42</v>
      </c>
      <c r="B86" s="69"/>
      <c r="C86" s="69">
        <v>2120</v>
      </c>
      <c r="D86" s="70">
        <f>F86+G86+H86+I86+J86+K86+L86+M86+N86+O86+P86+Q86</f>
        <v>0</v>
      </c>
      <c r="E86" s="69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ht="15.75" hidden="1">
      <c r="A87" s="49" t="s">
        <v>180</v>
      </c>
      <c r="B87" s="66"/>
      <c r="C87" s="66">
        <v>2274</v>
      </c>
      <c r="D87" s="65">
        <f>F87+G87+H87+I87+J87+K87+L87+M87+N87+O87+P87+Q87</f>
        <v>0</v>
      </c>
      <c r="E87" s="66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s="74" customFormat="1" ht="35.25" customHeight="1" hidden="1">
      <c r="A88" s="67" t="s">
        <v>89</v>
      </c>
      <c r="B88" s="72">
        <v>10116</v>
      </c>
      <c r="C88" s="72"/>
      <c r="D88" s="73">
        <f>D91+D89+D90</f>
        <v>0</v>
      </c>
      <c r="E88" s="72"/>
      <c r="F88" s="73">
        <f aca="true" t="shared" si="16" ref="F88:Q88">F91+F89+F90</f>
        <v>0</v>
      </c>
      <c r="G88" s="73">
        <f t="shared" si="16"/>
        <v>0</v>
      </c>
      <c r="H88" s="73">
        <f t="shared" si="16"/>
        <v>0</v>
      </c>
      <c r="I88" s="73">
        <f t="shared" si="16"/>
        <v>0</v>
      </c>
      <c r="J88" s="73">
        <f t="shared" si="16"/>
        <v>0</v>
      </c>
      <c r="K88" s="73">
        <f t="shared" si="16"/>
        <v>0</v>
      </c>
      <c r="L88" s="73">
        <f t="shared" si="16"/>
        <v>0</v>
      </c>
      <c r="M88" s="73">
        <f t="shared" si="16"/>
        <v>0</v>
      </c>
      <c r="N88" s="73">
        <f t="shared" si="16"/>
        <v>0</v>
      </c>
      <c r="O88" s="73">
        <f t="shared" si="16"/>
        <v>0</v>
      </c>
      <c r="P88" s="73">
        <f t="shared" si="16"/>
        <v>0</v>
      </c>
      <c r="Q88" s="73">
        <f t="shared" si="16"/>
        <v>0</v>
      </c>
    </row>
    <row r="89" spans="1:17" s="71" customFormat="1" ht="24" customHeight="1" hidden="1">
      <c r="A89" s="64" t="s">
        <v>179</v>
      </c>
      <c r="B89" s="69"/>
      <c r="C89" s="69">
        <v>2111</v>
      </c>
      <c r="D89" s="70">
        <f>F89+G89+H89+I89+J89+K89+L89+M89+N89+O89+P89+Q89</f>
        <v>0</v>
      </c>
      <c r="E89" s="69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1:17" s="71" customFormat="1" ht="30" customHeight="1" hidden="1">
      <c r="A90" s="64" t="s">
        <v>42</v>
      </c>
      <c r="B90" s="69"/>
      <c r="C90" s="69">
        <v>2120</v>
      </c>
      <c r="D90" s="70">
        <f>F90+G90+H90+I90+J90+K90+L90+M90+N90+O90+P90+Q90</f>
        <v>0</v>
      </c>
      <c r="E90" s="69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</row>
    <row r="91" spans="1:17" ht="21.75" customHeight="1" hidden="1">
      <c r="A91" s="49" t="s">
        <v>182</v>
      </c>
      <c r="B91" s="66"/>
      <c r="C91" s="66">
        <v>2271</v>
      </c>
      <c r="D91" s="65">
        <f>F91+G91+H91+I91+J91+K91+L91+M91+N91+O91+P91+Q91</f>
        <v>0</v>
      </c>
      <c r="E91" s="66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s="55" customFormat="1" ht="15.75" hidden="1">
      <c r="A92" s="75" t="s">
        <v>121</v>
      </c>
      <c r="B92" s="76"/>
      <c r="C92" s="76"/>
      <c r="D92" s="60">
        <f>D93+D102+D121+D127+D133+D113+D137+D141+D146+D151</f>
        <v>6479022</v>
      </c>
      <c r="E92" s="76"/>
      <c r="F92" s="60">
        <f aca="true" t="shared" si="17" ref="F92:Q92">F93+F102+F121+F127+F133+F113+F137+F141+F146+F151</f>
        <v>0</v>
      </c>
      <c r="G92" s="60">
        <f t="shared" si="17"/>
        <v>0</v>
      </c>
      <c r="H92" s="60">
        <f t="shared" si="17"/>
        <v>6628</v>
      </c>
      <c r="I92" s="60">
        <f t="shared" si="17"/>
        <v>256128</v>
      </c>
      <c r="J92" s="60">
        <f t="shared" si="17"/>
        <v>256128</v>
      </c>
      <c r="K92" s="60">
        <f t="shared" si="17"/>
        <v>1856128</v>
      </c>
      <c r="L92" s="60">
        <f t="shared" si="17"/>
        <v>1856128</v>
      </c>
      <c r="M92" s="60">
        <f t="shared" si="17"/>
        <v>1578606</v>
      </c>
      <c r="N92" s="60">
        <f t="shared" si="17"/>
        <v>256130</v>
      </c>
      <c r="O92" s="60">
        <f t="shared" si="17"/>
        <v>249500</v>
      </c>
      <c r="P92" s="60">
        <f t="shared" si="17"/>
        <v>163646</v>
      </c>
      <c r="Q92" s="60">
        <f t="shared" si="17"/>
        <v>0</v>
      </c>
    </row>
    <row r="93" spans="1:17" s="63" customFormat="1" ht="15.75" hidden="1">
      <c r="A93" s="77" t="s">
        <v>123</v>
      </c>
      <c r="B93" s="68">
        <v>70101</v>
      </c>
      <c r="C93" s="68"/>
      <c r="D93" s="68">
        <f>D98+D99+D96+D95+D97+D100+D94+D101</f>
        <v>6462191</v>
      </c>
      <c r="E93" s="68"/>
      <c r="F93" s="68">
        <f aca="true" t="shared" si="18" ref="F93:Q93">F98+F99+F96+F95+F97+F100+F94+F101</f>
        <v>100000</v>
      </c>
      <c r="G93" s="68">
        <f t="shared" si="18"/>
        <v>4846</v>
      </c>
      <c r="H93" s="68">
        <f t="shared" si="18"/>
        <v>0</v>
      </c>
      <c r="I93" s="68">
        <f t="shared" si="18"/>
        <v>240000</v>
      </c>
      <c r="J93" s="68">
        <f t="shared" si="18"/>
        <v>240000</v>
      </c>
      <c r="K93" s="68">
        <f t="shared" si="18"/>
        <v>1840000</v>
      </c>
      <c r="L93" s="68">
        <f t="shared" si="18"/>
        <v>1840000</v>
      </c>
      <c r="M93" s="68">
        <f t="shared" si="18"/>
        <v>1562477</v>
      </c>
      <c r="N93" s="68">
        <f t="shared" si="18"/>
        <v>240000</v>
      </c>
      <c r="O93" s="68">
        <f t="shared" si="18"/>
        <v>240000</v>
      </c>
      <c r="P93" s="68">
        <f t="shared" si="18"/>
        <v>154868</v>
      </c>
      <c r="Q93" s="68">
        <f t="shared" si="18"/>
        <v>0</v>
      </c>
    </row>
    <row r="94" spans="1:17" s="71" customFormat="1" ht="19.5" customHeight="1" hidden="1">
      <c r="A94" s="64" t="s">
        <v>179</v>
      </c>
      <c r="B94" s="69"/>
      <c r="C94" s="69">
        <v>2111</v>
      </c>
      <c r="D94" s="70">
        <f aca="true" t="shared" si="19" ref="D94:D101">F94+G94+H94+I94+J94+K94+L94+M94+N94+O94+P94+Q94</f>
        <v>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s="71" customFormat="1" ht="31.5" hidden="1">
      <c r="A95" s="64" t="s">
        <v>42</v>
      </c>
      <c r="B95" s="69"/>
      <c r="C95" s="69">
        <v>2120</v>
      </c>
      <c r="D95" s="65">
        <f t="shared" si="19"/>
        <v>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s="71" customFormat="1" ht="15.75" hidden="1">
      <c r="A96" s="49" t="s">
        <v>352</v>
      </c>
      <c r="B96" s="69"/>
      <c r="C96" s="69">
        <v>2800</v>
      </c>
      <c r="D96" s="65">
        <f t="shared" si="19"/>
        <v>0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s="71" customFormat="1" ht="18.75" customHeight="1" hidden="1">
      <c r="A97" s="64" t="s">
        <v>205</v>
      </c>
      <c r="B97" s="69"/>
      <c r="C97" s="69">
        <v>2230</v>
      </c>
      <c r="D97" s="65">
        <f t="shared" si="19"/>
        <v>1812507</v>
      </c>
      <c r="E97" s="69"/>
      <c r="F97" s="69">
        <v>-22361</v>
      </c>
      <c r="G97" s="69"/>
      <c r="H97" s="69"/>
      <c r="I97" s="69">
        <v>240000</v>
      </c>
      <c r="J97" s="69">
        <v>240000</v>
      </c>
      <c r="K97" s="69">
        <v>240000</v>
      </c>
      <c r="L97" s="69">
        <v>240000</v>
      </c>
      <c r="M97" s="69">
        <v>240000</v>
      </c>
      <c r="N97" s="69">
        <v>240000</v>
      </c>
      <c r="O97" s="69">
        <v>240000</v>
      </c>
      <c r="P97" s="69">
        <v>154868</v>
      </c>
      <c r="Q97" s="69"/>
    </row>
    <row r="98" spans="1:17" ht="31.5" customHeight="1" hidden="1">
      <c r="A98" s="49" t="s">
        <v>216</v>
      </c>
      <c r="B98" s="66"/>
      <c r="C98" s="66">
        <v>2210</v>
      </c>
      <c r="D98" s="65">
        <f t="shared" si="19"/>
        <v>4522477</v>
      </c>
      <c r="E98" s="66"/>
      <c r="F98" s="66"/>
      <c r="G98" s="66"/>
      <c r="H98" s="66"/>
      <c r="I98" s="66"/>
      <c r="J98" s="66"/>
      <c r="K98" s="66">
        <v>1600000</v>
      </c>
      <c r="L98" s="66">
        <v>1600000</v>
      </c>
      <c r="M98" s="66">
        <v>1322477</v>
      </c>
      <c r="N98" s="66"/>
      <c r="O98" s="66"/>
      <c r="P98" s="66"/>
      <c r="Q98" s="66"/>
    </row>
    <row r="99" spans="1:17" ht="34.5" customHeight="1" hidden="1">
      <c r="A99" s="49" t="s">
        <v>248</v>
      </c>
      <c r="B99" s="66"/>
      <c r="C99" s="66">
        <v>2240</v>
      </c>
      <c r="D99" s="65">
        <f t="shared" si="19"/>
        <v>0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 ht="78.75" hidden="1">
      <c r="A100" s="64" t="s">
        <v>351</v>
      </c>
      <c r="B100" s="66"/>
      <c r="C100" s="66">
        <v>2282</v>
      </c>
      <c r="D100" s="65">
        <f t="shared" si="19"/>
        <v>-1000</v>
      </c>
      <c r="E100" s="66"/>
      <c r="F100" s="65"/>
      <c r="G100" s="65">
        <v>-1000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1:17" ht="15.75" hidden="1">
      <c r="A101" s="49" t="s">
        <v>180</v>
      </c>
      <c r="B101" s="66"/>
      <c r="C101" s="66">
        <v>2274</v>
      </c>
      <c r="D101" s="65">
        <f t="shared" si="19"/>
        <v>128207</v>
      </c>
      <c r="E101" s="66"/>
      <c r="F101" s="65">
        <v>122361</v>
      </c>
      <c r="G101" s="65">
        <v>5846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s="74" customFormat="1" ht="15.75" hidden="1">
      <c r="A102" s="67" t="s">
        <v>92</v>
      </c>
      <c r="B102" s="72">
        <v>70201</v>
      </c>
      <c r="C102" s="72"/>
      <c r="D102" s="73">
        <f>D103+D104+D105+D106+D107+D109+D112+D111+D108+D110</f>
        <v>-32222</v>
      </c>
      <c r="E102" s="72"/>
      <c r="F102" s="73">
        <f aca="true" t="shared" si="20" ref="F102:Q102">F103+F104+F105+F106+F107+F109+F112+F111+F108+F110</f>
        <v>-100000</v>
      </c>
      <c r="G102" s="73">
        <f t="shared" si="20"/>
        <v>-7500</v>
      </c>
      <c r="H102" s="73">
        <f t="shared" si="20"/>
        <v>0</v>
      </c>
      <c r="I102" s="73">
        <f t="shared" si="20"/>
        <v>9500</v>
      </c>
      <c r="J102" s="73">
        <f t="shared" si="20"/>
        <v>9500</v>
      </c>
      <c r="K102" s="73">
        <f t="shared" si="20"/>
        <v>9500</v>
      </c>
      <c r="L102" s="73">
        <f t="shared" si="20"/>
        <v>9500</v>
      </c>
      <c r="M102" s="73">
        <f t="shared" si="20"/>
        <v>9500</v>
      </c>
      <c r="N102" s="73">
        <f t="shared" si="20"/>
        <v>9500</v>
      </c>
      <c r="O102" s="73">
        <f t="shared" si="20"/>
        <v>9500</v>
      </c>
      <c r="P102" s="73">
        <f t="shared" si="20"/>
        <v>8778</v>
      </c>
      <c r="Q102" s="73">
        <f t="shared" si="20"/>
        <v>0</v>
      </c>
    </row>
    <row r="103" spans="1:17" ht="15.75" hidden="1">
      <c r="A103" s="49" t="s">
        <v>519</v>
      </c>
      <c r="B103" s="66"/>
      <c r="C103" s="66">
        <v>2250</v>
      </c>
      <c r="D103" s="65">
        <f aca="true" t="shared" si="21" ref="D103:D112">F103+G103+H103+I103+J103+K103+L103+M103+N103+O103+P103+Q103</f>
        <v>0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ht="37.5" customHeight="1" hidden="1">
      <c r="A104" s="49" t="s">
        <v>248</v>
      </c>
      <c r="B104" s="66"/>
      <c r="C104" s="66">
        <v>2240</v>
      </c>
      <c r="D104" s="65">
        <f t="shared" si="21"/>
        <v>-4500</v>
      </c>
      <c r="E104" s="66"/>
      <c r="F104" s="66"/>
      <c r="G104" s="66">
        <v>-4500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ht="19.5" customHeight="1" hidden="1">
      <c r="A105" s="49" t="s">
        <v>350</v>
      </c>
      <c r="B105" s="66"/>
      <c r="C105" s="66">
        <v>2275</v>
      </c>
      <c r="D105" s="65">
        <f t="shared" si="21"/>
        <v>0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ht="18" customHeight="1" hidden="1">
      <c r="A106" s="49" t="s">
        <v>180</v>
      </c>
      <c r="B106" s="66"/>
      <c r="C106" s="66">
        <v>2274</v>
      </c>
      <c r="D106" s="65">
        <f t="shared" si="21"/>
        <v>-100000</v>
      </c>
      <c r="E106" s="66"/>
      <c r="F106" s="66">
        <v>-100000</v>
      </c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ht="74.25" customHeight="1" hidden="1">
      <c r="A107" s="64" t="s">
        <v>351</v>
      </c>
      <c r="B107" s="66"/>
      <c r="C107" s="66">
        <v>2282</v>
      </c>
      <c r="D107" s="65">
        <f t="shared" si="21"/>
        <v>0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1:17" ht="18" customHeight="1" hidden="1">
      <c r="A108" s="64" t="s">
        <v>205</v>
      </c>
      <c r="B108" s="66"/>
      <c r="C108" s="66">
        <v>2230</v>
      </c>
      <c r="D108" s="65">
        <f t="shared" si="21"/>
        <v>75278</v>
      </c>
      <c r="E108" s="66"/>
      <c r="F108" s="65"/>
      <c r="G108" s="65"/>
      <c r="H108" s="65"/>
      <c r="I108" s="65">
        <v>9500</v>
      </c>
      <c r="J108" s="65">
        <v>9500</v>
      </c>
      <c r="K108" s="65">
        <v>9500</v>
      </c>
      <c r="L108" s="65">
        <v>9500</v>
      </c>
      <c r="M108" s="65">
        <v>9500</v>
      </c>
      <c r="N108" s="65">
        <v>9500</v>
      </c>
      <c r="O108" s="65">
        <v>9500</v>
      </c>
      <c r="P108" s="65">
        <v>8778</v>
      </c>
      <c r="Q108" s="65"/>
    </row>
    <row r="109" spans="1:17" ht="15.75" hidden="1">
      <c r="A109" s="49" t="s">
        <v>188</v>
      </c>
      <c r="B109" s="66"/>
      <c r="C109" s="66">
        <v>2273</v>
      </c>
      <c r="D109" s="65">
        <f t="shared" si="21"/>
        <v>0</v>
      </c>
      <c r="E109" s="66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ht="15.75" hidden="1">
      <c r="A110" s="49" t="s">
        <v>179</v>
      </c>
      <c r="B110" s="66"/>
      <c r="C110" s="66">
        <v>2111</v>
      </c>
      <c r="D110" s="65">
        <f t="shared" si="21"/>
        <v>0</v>
      </c>
      <c r="E110" s="66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1:17" ht="31.5" hidden="1">
      <c r="A111" s="49" t="s">
        <v>216</v>
      </c>
      <c r="B111" s="66"/>
      <c r="C111" s="66">
        <v>2210</v>
      </c>
      <c r="D111" s="65">
        <f t="shared" si="21"/>
        <v>-3000</v>
      </c>
      <c r="E111" s="66"/>
      <c r="F111" s="65"/>
      <c r="G111" s="65">
        <v>-3000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ht="29.25" customHeight="1" hidden="1">
      <c r="A112" s="49" t="s">
        <v>42</v>
      </c>
      <c r="B112" s="66"/>
      <c r="C112" s="66">
        <v>2120</v>
      </c>
      <c r="D112" s="65">
        <f t="shared" si="21"/>
        <v>0</v>
      </c>
      <c r="E112" s="66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s="74" customFormat="1" ht="60.75" customHeight="1" hidden="1">
      <c r="A113" s="67" t="s">
        <v>217</v>
      </c>
      <c r="B113" s="72">
        <v>70401</v>
      </c>
      <c r="C113" s="72"/>
      <c r="D113" s="73">
        <f>D114+D119+D120+D115+D116+D117+D118</f>
        <v>0</v>
      </c>
      <c r="E113" s="72"/>
      <c r="F113" s="73">
        <f aca="true" t="shared" si="22" ref="F113:Q113">F114+F119+F120+F115+F116+F117+F118</f>
        <v>0</v>
      </c>
      <c r="G113" s="73">
        <f t="shared" si="22"/>
        <v>0</v>
      </c>
      <c r="H113" s="73">
        <f t="shared" si="22"/>
        <v>0</v>
      </c>
      <c r="I113" s="73">
        <f t="shared" si="22"/>
        <v>0</v>
      </c>
      <c r="J113" s="73">
        <f t="shared" si="22"/>
        <v>0</v>
      </c>
      <c r="K113" s="73">
        <f t="shared" si="22"/>
        <v>0</v>
      </c>
      <c r="L113" s="73">
        <f t="shared" si="22"/>
        <v>0</v>
      </c>
      <c r="M113" s="73">
        <f t="shared" si="22"/>
        <v>0</v>
      </c>
      <c r="N113" s="73">
        <f t="shared" si="22"/>
        <v>0</v>
      </c>
      <c r="O113" s="73">
        <f t="shared" si="22"/>
        <v>0</v>
      </c>
      <c r="P113" s="73">
        <f t="shared" si="22"/>
        <v>0</v>
      </c>
      <c r="Q113" s="73">
        <f t="shared" si="22"/>
        <v>0</v>
      </c>
    </row>
    <row r="114" spans="1:17" ht="15.75" hidden="1">
      <c r="A114" s="49" t="s">
        <v>179</v>
      </c>
      <c r="B114" s="66"/>
      <c r="C114" s="66">
        <v>2111</v>
      </c>
      <c r="D114" s="65">
        <f aca="true" t="shared" si="23" ref="D114:D120">F114+G114+H114+I114+J114+K114+L114+M114+N114+O114+P114+Q114</f>
        <v>0</v>
      </c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78.75" hidden="1">
      <c r="A115" s="64" t="s">
        <v>351</v>
      </c>
      <c r="B115" s="66"/>
      <c r="C115" s="66">
        <v>2282</v>
      </c>
      <c r="D115" s="65">
        <f t="shared" si="23"/>
        <v>0</v>
      </c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ht="15.75" hidden="1">
      <c r="A116" s="49" t="s">
        <v>175</v>
      </c>
      <c r="B116" s="66"/>
      <c r="C116" s="66">
        <v>2250</v>
      </c>
      <c r="D116" s="65">
        <f t="shared" si="23"/>
        <v>0</v>
      </c>
      <c r="E116" s="66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1:17" ht="31.5" hidden="1">
      <c r="A117" s="49" t="s">
        <v>216</v>
      </c>
      <c r="B117" s="66"/>
      <c r="C117" s="66">
        <v>2210</v>
      </c>
      <c r="D117" s="65">
        <f t="shared" si="23"/>
        <v>0</v>
      </c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ht="31.5" hidden="1">
      <c r="A118" s="49" t="s">
        <v>286</v>
      </c>
      <c r="B118" s="66"/>
      <c r="C118" s="66">
        <v>2240</v>
      </c>
      <c r="D118" s="65">
        <f t="shared" si="23"/>
        <v>0</v>
      </c>
      <c r="E118" s="66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1:17" ht="31.5" customHeight="1" hidden="1">
      <c r="A119" s="49" t="s">
        <v>42</v>
      </c>
      <c r="B119" s="66"/>
      <c r="C119" s="66">
        <v>2120</v>
      </c>
      <c r="D119" s="65">
        <f t="shared" si="23"/>
        <v>0</v>
      </c>
      <c r="E119" s="66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1:17" ht="15.75" hidden="1">
      <c r="A120" s="49" t="s">
        <v>188</v>
      </c>
      <c r="B120" s="66"/>
      <c r="C120" s="66">
        <v>2273</v>
      </c>
      <c r="D120" s="65">
        <f t="shared" si="23"/>
        <v>0</v>
      </c>
      <c r="E120" s="66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1:17" s="74" customFormat="1" ht="23.25" customHeight="1" hidden="1">
      <c r="A121" s="67" t="s">
        <v>126</v>
      </c>
      <c r="B121" s="72">
        <v>70806</v>
      </c>
      <c r="C121" s="72"/>
      <c r="D121" s="73">
        <f>D123+D122+D124+D125+D126</f>
        <v>0</v>
      </c>
      <c r="E121" s="72"/>
      <c r="F121" s="73">
        <f aca="true" t="shared" si="24" ref="F121:Q121">F123+F122+F124+F125+F126</f>
        <v>0</v>
      </c>
      <c r="G121" s="73">
        <f t="shared" si="24"/>
        <v>0</v>
      </c>
      <c r="H121" s="73">
        <f t="shared" si="24"/>
        <v>0</v>
      </c>
      <c r="I121" s="73">
        <f t="shared" si="24"/>
        <v>0</v>
      </c>
      <c r="J121" s="73">
        <f t="shared" si="24"/>
        <v>0</v>
      </c>
      <c r="K121" s="73">
        <f t="shared" si="24"/>
        <v>0</v>
      </c>
      <c r="L121" s="73">
        <f t="shared" si="24"/>
        <v>0</v>
      </c>
      <c r="M121" s="73">
        <f t="shared" si="24"/>
        <v>0</v>
      </c>
      <c r="N121" s="73">
        <f t="shared" si="24"/>
        <v>0</v>
      </c>
      <c r="O121" s="73">
        <f t="shared" si="24"/>
        <v>0</v>
      </c>
      <c r="P121" s="73">
        <f t="shared" si="24"/>
        <v>0</v>
      </c>
      <c r="Q121" s="73">
        <f t="shared" si="24"/>
        <v>0</v>
      </c>
    </row>
    <row r="122" spans="1:17" s="71" customFormat="1" ht="15.75" hidden="1">
      <c r="A122" s="49" t="s">
        <v>179</v>
      </c>
      <c r="B122" s="69"/>
      <c r="C122" s="69">
        <v>2111</v>
      </c>
      <c r="D122" s="65">
        <f>F122+G122+H122+I122+J122+K122+L122+M122+N122+O122+P122+Q122</f>
        <v>0</v>
      </c>
      <c r="E122" s="69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</row>
    <row r="123" spans="1:17" ht="31.5" hidden="1">
      <c r="A123" s="49" t="s">
        <v>286</v>
      </c>
      <c r="B123" s="66"/>
      <c r="C123" s="66">
        <v>2240</v>
      </c>
      <c r="D123" s="65">
        <f>F123+G123+H123+I123+J123+K123+L123+M123+N123+O123+P123+Q123</f>
        <v>0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ht="27.75" customHeight="1" hidden="1">
      <c r="A124" s="49" t="s">
        <v>213</v>
      </c>
      <c r="B124" s="66"/>
      <c r="C124" s="66">
        <v>2272</v>
      </c>
      <c r="D124" s="65">
        <f>F124+G124+H124+I124+J124+K124+L124+M124+N124+O124+P124+Q124</f>
        <v>0</v>
      </c>
      <c r="E124" s="66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1:17" ht="15.75" hidden="1">
      <c r="A125" s="49" t="s">
        <v>182</v>
      </c>
      <c r="B125" s="66"/>
      <c r="C125" s="66">
        <v>2271</v>
      </c>
      <c r="D125" s="65">
        <f>F125+G125+H125+I125+J125+K125+L125+M125+N125+O125+P125+Q125</f>
        <v>0</v>
      </c>
      <c r="E125" s="66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1:17" ht="78.75" hidden="1">
      <c r="A126" s="64" t="s">
        <v>351</v>
      </c>
      <c r="B126" s="66"/>
      <c r="C126" s="66">
        <v>2282</v>
      </c>
      <c r="D126" s="65">
        <f>F126+G126+H126+I126+J126+K126+L126+M126+N126+O126+P126+Q126</f>
        <v>0</v>
      </c>
      <c r="E126" s="66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1:17" s="74" customFormat="1" ht="61.5" customHeight="1" hidden="1">
      <c r="A127" s="67" t="s">
        <v>356</v>
      </c>
      <c r="B127" s="72">
        <v>130107</v>
      </c>
      <c r="C127" s="72"/>
      <c r="D127" s="73">
        <f>D128+D131+D132+D129+D130</f>
        <v>-5846</v>
      </c>
      <c r="E127" s="72"/>
      <c r="F127" s="73">
        <f aca="true" t="shared" si="25" ref="F127:Q127">F128+F131+F132+F129+F130</f>
        <v>0</v>
      </c>
      <c r="G127" s="73">
        <f t="shared" si="25"/>
        <v>-5846</v>
      </c>
      <c r="H127" s="73">
        <f t="shared" si="25"/>
        <v>0</v>
      </c>
      <c r="I127" s="73">
        <f t="shared" si="25"/>
        <v>0</v>
      </c>
      <c r="J127" s="73">
        <f t="shared" si="25"/>
        <v>0</v>
      </c>
      <c r="K127" s="73">
        <f t="shared" si="25"/>
        <v>0</v>
      </c>
      <c r="L127" s="73">
        <f t="shared" si="25"/>
        <v>0</v>
      </c>
      <c r="M127" s="73">
        <f t="shared" si="25"/>
        <v>0</v>
      </c>
      <c r="N127" s="73">
        <f t="shared" si="25"/>
        <v>0</v>
      </c>
      <c r="O127" s="73">
        <f t="shared" si="25"/>
        <v>0</v>
      </c>
      <c r="P127" s="73">
        <f t="shared" si="25"/>
        <v>0</v>
      </c>
      <c r="Q127" s="73">
        <f t="shared" si="25"/>
        <v>0</v>
      </c>
    </row>
    <row r="128" spans="1:17" s="71" customFormat="1" ht="15.75" hidden="1">
      <c r="A128" s="49" t="s">
        <v>182</v>
      </c>
      <c r="B128" s="69"/>
      <c r="C128" s="69">
        <v>2271</v>
      </c>
      <c r="D128" s="65">
        <f>F128+G128+H128+I128+J128+K128+L128+M128+N128+O128+P128+Q128</f>
        <v>0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</row>
    <row r="129" spans="1:17" s="71" customFormat="1" ht="78.75" hidden="1">
      <c r="A129" s="64" t="s">
        <v>351</v>
      </c>
      <c r="B129" s="69"/>
      <c r="C129" s="69">
        <v>2282</v>
      </c>
      <c r="D129" s="65">
        <f>F129+G129+H129+I129+J129+K129+L129+M129+N129+O129+P129+Q129</f>
        <v>0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1:17" s="71" customFormat="1" ht="15.75" hidden="1">
      <c r="A130" s="49" t="s">
        <v>179</v>
      </c>
      <c r="B130" s="69"/>
      <c r="C130" s="69">
        <v>2111</v>
      </c>
      <c r="D130" s="65">
        <f>F130+G130+H130+I130+J130+K130+L130+M130+N130+O130+P130+Q130</f>
        <v>-4289</v>
      </c>
      <c r="E130" s="69"/>
      <c r="F130" s="69"/>
      <c r="G130" s="69">
        <v>-4289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1:17" ht="35.25" customHeight="1" hidden="1">
      <c r="A131" s="64" t="s">
        <v>42</v>
      </c>
      <c r="B131" s="66"/>
      <c r="C131" s="66">
        <v>2120</v>
      </c>
      <c r="D131" s="65">
        <f>F131+G131+H131+I131+J131+K131+L131+M131+N131+O131+P131+Q131</f>
        <v>-1557</v>
      </c>
      <c r="E131" s="66"/>
      <c r="F131" s="66"/>
      <c r="G131" s="66">
        <v>-1557</v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1:17" ht="34.5" customHeight="1" hidden="1">
      <c r="A132" s="49" t="s">
        <v>286</v>
      </c>
      <c r="B132" s="66"/>
      <c r="C132" s="66">
        <v>2240</v>
      </c>
      <c r="D132" s="65">
        <f>F132+G132+H132+I132+J132+K132+L132+M132+N132+O132+P132+Q132</f>
        <v>0</v>
      </c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1:17" s="74" customFormat="1" ht="29.25" customHeight="1" hidden="1">
      <c r="A133" s="67" t="s">
        <v>693</v>
      </c>
      <c r="B133" s="72">
        <v>70501</v>
      </c>
      <c r="C133" s="72"/>
      <c r="D133" s="72">
        <f>D134+D135+D136</f>
        <v>0</v>
      </c>
      <c r="E133" s="72"/>
      <c r="F133" s="72">
        <f aca="true" t="shared" si="26" ref="F133:Q133">F134+F135+F136</f>
        <v>0</v>
      </c>
      <c r="G133" s="72">
        <f t="shared" si="26"/>
        <v>0</v>
      </c>
      <c r="H133" s="72">
        <f t="shared" si="26"/>
        <v>0</v>
      </c>
      <c r="I133" s="72">
        <f t="shared" si="26"/>
        <v>0</v>
      </c>
      <c r="J133" s="72">
        <f t="shared" si="26"/>
        <v>0</v>
      </c>
      <c r="K133" s="72">
        <f t="shared" si="26"/>
        <v>0</v>
      </c>
      <c r="L133" s="72">
        <f t="shared" si="26"/>
        <v>0</v>
      </c>
      <c r="M133" s="72">
        <f t="shared" si="26"/>
        <v>0</v>
      </c>
      <c r="N133" s="72">
        <f t="shared" si="26"/>
        <v>0</v>
      </c>
      <c r="O133" s="72">
        <f t="shared" si="26"/>
        <v>0</v>
      </c>
      <c r="P133" s="72">
        <f t="shared" si="26"/>
        <v>0</v>
      </c>
      <c r="Q133" s="72">
        <f t="shared" si="26"/>
        <v>0</v>
      </c>
    </row>
    <row r="134" spans="1:17" s="71" customFormat="1" ht="20.25" customHeight="1" hidden="1">
      <c r="A134" s="64" t="s">
        <v>694</v>
      </c>
      <c r="B134" s="69"/>
      <c r="C134" s="69">
        <v>2720</v>
      </c>
      <c r="D134" s="65">
        <f>F134+G134+H134+I134+J134+K134+L134+M134+N134+O134+P134+Q134</f>
        <v>0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1:17" s="71" customFormat="1" ht="15.75" hidden="1">
      <c r="A135" s="64" t="s">
        <v>86</v>
      </c>
      <c r="B135" s="69"/>
      <c r="C135" s="69">
        <v>2120</v>
      </c>
      <c r="D135" s="65">
        <f>F135+G135+H135+I135+J135+K135+L135+M135+N135+O135+P135+Q135</f>
        <v>0</v>
      </c>
      <c r="E135" s="69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</row>
    <row r="136" spans="1:17" s="71" customFormat="1" ht="31.5" hidden="1">
      <c r="A136" s="49" t="s">
        <v>216</v>
      </c>
      <c r="B136" s="69"/>
      <c r="C136" s="69">
        <v>2210</v>
      </c>
      <c r="D136" s="65">
        <f>F136+G136+H136+I136+J136+K136+L136+M136+N136+O136+P136+Q136</f>
        <v>0</v>
      </c>
      <c r="E136" s="69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1:17" s="74" customFormat="1" ht="15.75" hidden="1">
      <c r="A137" s="67" t="s">
        <v>158</v>
      </c>
      <c r="B137" s="72">
        <v>70802</v>
      </c>
      <c r="C137" s="72"/>
      <c r="D137" s="73">
        <f>D138+D139+D140</f>
        <v>-2000</v>
      </c>
      <c r="E137" s="72"/>
      <c r="F137" s="73">
        <f aca="true" t="shared" si="27" ref="F137:Q137">F138+F139+F140</f>
        <v>0</v>
      </c>
      <c r="G137" s="73">
        <f t="shared" si="27"/>
        <v>-2000</v>
      </c>
      <c r="H137" s="73">
        <f t="shared" si="27"/>
        <v>0</v>
      </c>
      <c r="I137" s="73">
        <f t="shared" si="27"/>
        <v>0</v>
      </c>
      <c r="J137" s="73">
        <f t="shared" si="27"/>
        <v>0</v>
      </c>
      <c r="K137" s="73">
        <f t="shared" si="27"/>
        <v>0</v>
      </c>
      <c r="L137" s="73">
        <f t="shared" si="27"/>
        <v>0</v>
      </c>
      <c r="M137" s="73">
        <f t="shared" si="27"/>
        <v>0</v>
      </c>
      <c r="N137" s="73">
        <f t="shared" si="27"/>
        <v>0</v>
      </c>
      <c r="O137" s="73">
        <f t="shared" si="27"/>
        <v>0</v>
      </c>
      <c r="P137" s="73">
        <f t="shared" si="27"/>
        <v>0</v>
      </c>
      <c r="Q137" s="73">
        <f t="shared" si="27"/>
        <v>0</v>
      </c>
    </row>
    <row r="138" spans="1:17" ht="19.5" customHeight="1" hidden="1">
      <c r="A138" s="49" t="s">
        <v>42</v>
      </c>
      <c r="B138" s="66"/>
      <c r="C138" s="66">
        <v>2120</v>
      </c>
      <c r="D138" s="65">
        <f>F138+G138+H138+I138+J138+K138+L138+M138+N138+O138+P138+Q138</f>
        <v>0</v>
      </c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1:17" ht="31.5" hidden="1">
      <c r="A139" s="49" t="s">
        <v>286</v>
      </c>
      <c r="B139" s="66"/>
      <c r="C139" s="66">
        <v>2240</v>
      </c>
      <c r="D139" s="65">
        <f>F139+G139+H139+I139+J139+K139+L139+M139+N139+O139+P139+Q139</f>
        <v>0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 ht="15.75" hidden="1">
      <c r="A140" s="49" t="s">
        <v>175</v>
      </c>
      <c r="B140" s="66"/>
      <c r="C140" s="66">
        <v>2250</v>
      </c>
      <c r="D140" s="65">
        <f>F140+G140+H140+I140+J140+K140+L140+M140+N140+O140+P140+Q140</f>
        <v>-2000</v>
      </c>
      <c r="E140" s="66"/>
      <c r="F140" s="66"/>
      <c r="G140" s="66">
        <v>-2000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s="74" customFormat="1" ht="48.75" customHeight="1" hidden="1">
      <c r="A141" s="77" t="s">
        <v>40</v>
      </c>
      <c r="B141" s="72">
        <v>70805</v>
      </c>
      <c r="C141" s="72"/>
      <c r="D141" s="73">
        <f>D142+D143+D144+D145</f>
        <v>1000</v>
      </c>
      <c r="E141" s="72"/>
      <c r="F141" s="73">
        <f aca="true" t="shared" si="28" ref="F141:Q141">F142+F143+F144+F145</f>
        <v>0</v>
      </c>
      <c r="G141" s="73">
        <f t="shared" si="28"/>
        <v>1000</v>
      </c>
      <c r="H141" s="73">
        <f t="shared" si="28"/>
        <v>0</v>
      </c>
      <c r="I141" s="73">
        <f t="shared" si="28"/>
        <v>0</v>
      </c>
      <c r="J141" s="73">
        <f t="shared" si="28"/>
        <v>0</v>
      </c>
      <c r="K141" s="73">
        <f t="shared" si="28"/>
        <v>0</v>
      </c>
      <c r="L141" s="73">
        <f t="shared" si="28"/>
        <v>0</v>
      </c>
      <c r="M141" s="73">
        <f t="shared" si="28"/>
        <v>0</v>
      </c>
      <c r="N141" s="73">
        <f t="shared" si="28"/>
        <v>0</v>
      </c>
      <c r="O141" s="73">
        <f t="shared" si="28"/>
        <v>0</v>
      </c>
      <c r="P141" s="73">
        <f t="shared" si="28"/>
        <v>0</v>
      </c>
      <c r="Q141" s="73">
        <f t="shared" si="28"/>
        <v>0</v>
      </c>
    </row>
    <row r="142" spans="1:17" ht="61.5" customHeight="1" hidden="1">
      <c r="A142" s="64" t="s">
        <v>623</v>
      </c>
      <c r="B142" s="66"/>
      <c r="C142" s="66">
        <v>2282</v>
      </c>
      <c r="D142" s="65">
        <f>F142+G142+H142+I142+J142+K142+L142+M142+N142+O142+P142+Q142</f>
        <v>1000</v>
      </c>
      <c r="E142" s="66"/>
      <c r="F142" s="66"/>
      <c r="G142" s="66">
        <v>1000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1:17" ht="15.75" hidden="1">
      <c r="A143" s="49" t="s">
        <v>86</v>
      </c>
      <c r="B143" s="66"/>
      <c r="C143" s="66">
        <v>2120</v>
      </c>
      <c r="D143" s="65">
        <f>F143+G143+H143+I143+J143+K143+L143+M143+N143+O143+P143+Q143</f>
        <v>0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1:17" ht="15.75" hidden="1">
      <c r="A144" s="49" t="s">
        <v>175</v>
      </c>
      <c r="B144" s="66"/>
      <c r="C144" s="66">
        <v>2250</v>
      </c>
      <c r="D144" s="65">
        <f>F144+G144+H144+I144+J144+K144+L144+M144+N144+O144+P144+Q144</f>
        <v>90</v>
      </c>
      <c r="E144" s="66"/>
      <c r="F144" s="65"/>
      <c r="G144" s="65">
        <v>90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1:17" ht="31.5" hidden="1">
      <c r="A145" s="49" t="s">
        <v>216</v>
      </c>
      <c r="B145" s="66"/>
      <c r="C145" s="66">
        <v>2210</v>
      </c>
      <c r="D145" s="65">
        <f>F145+G145+H145+I145+J145+K145+L145+M145+N145+O145+P145+Q145</f>
        <v>-90</v>
      </c>
      <c r="E145" s="66"/>
      <c r="F145" s="65"/>
      <c r="G145" s="65">
        <v>-90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1:17" s="74" customFormat="1" ht="30.75" customHeight="1" hidden="1">
      <c r="A146" s="67" t="s">
        <v>159</v>
      </c>
      <c r="B146" s="72">
        <v>70804</v>
      </c>
      <c r="C146" s="72"/>
      <c r="D146" s="73">
        <f>D147+D148+D149+D150</f>
        <v>7500</v>
      </c>
      <c r="E146" s="72"/>
      <c r="F146" s="73">
        <f aca="true" t="shared" si="29" ref="F146:Q146">F147+F148+F149+F150</f>
        <v>0</v>
      </c>
      <c r="G146" s="73">
        <f t="shared" si="29"/>
        <v>7500</v>
      </c>
      <c r="H146" s="73">
        <f t="shared" si="29"/>
        <v>0</v>
      </c>
      <c r="I146" s="73">
        <f t="shared" si="29"/>
        <v>0</v>
      </c>
      <c r="J146" s="73">
        <f t="shared" si="29"/>
        <v>0</v>
      </c>
      <c r="K146" s="73">
        <f t="shared" si="29"/>
        <v>0</v>
      </c>
      <c r="L146" s="73">
        <f t="shared" si="29"/>
        <v>0</v>
      </c>
      <c r="M146" s="73">
        <f t="shared" si="29"/>
        <v>0</v>
      </c>
      <c r="N146" s="73">
        <f t="shared" si="29"/>
        <v>0</v>
      </c>
      <c r="O146" s="73">
        <f t="shared" si="29"/>
        <v>0</v>
      </c>
      <c r="P146" s="73">
        <f t="shared" si="29"/>
        <v>0</v>
      </c>
      <c r="Q146" s="73">
        <f t="shared" si="29"/>
        <v>0</v>
      </c>
    </row>
    <row r="147" spans="1:17" ht="18" customHeight="1" hidden="1">
      <c r="A147" s="49" t="s">
        <v>179</v>
      </c>
      <c r="B147" s="66"/>
      <c r="C147" s="66">
        <v>2111</v>
      </c>
      <c r="D147" s="65">
        <f>F147+G147+H147+I147+J147+K147+L147+M147+N147+O147+P147+Q147</f>
        <v>0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1:17" ht="31.5" hidden="1">
      <c r="A148" s="49" t="s">
        <v>286</v>
      </c>
      <c r="B148" s="66"/>
      <c r="C148" s="66">
        <v>2240</v>
      </c>
      <c r="D148" s="65">
        <f>F148+G148+H148+I148+J148+K148+L148+M148+N148+O148+P148+Q148</f>
        <v>4500</v>
      </c>
      <c r="E148" s="66"/>
      <c r="F148" s="66"/>
      <c r="G148" s="66">
        <v>4500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1:17" ht="31.5" hidden="1">
      <c r="A149" s="49" t="s">
        <v>216</v>
      </c>
      <c r="B149" s="66"/>
      <c r="C149" s="66">
        <v>2210</v>
      </c>
      <c r="D149" s="65">
        <f>F149+G149+H149+I149+J149+K149+L149+M149+N149+O149+P149+Q149</f>
        <v>3000</v>
      </c>
      <c r="E149" s="66"/>
      <c r="F149" s="65"/>
      <c r="G149" s="65">
        <v>3000</v>
      </c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1:17" ht="23.25" customHeight="1" hidden="1">
      <c r="A150" s="49" t="s">
        <v>175</v>
      </c>
      <c r="B150" s="66"/>
      <c r="C150" s="66">
        <v>2250</v>
      </c>
      <c r="D150" s="65">
        <f>F150+G150+H150+I150+J150+K150+L150+M150+N150+O150+P150+Q150</f>
        <v>0</v>
      </c>
      <c r="E150" s="66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1:17" s="74" customFormat="1" ht="31.5" hidden="1">
      <c r="A151" s="67" t="s">
        <v>145</v>
      </c>
      <c r="B151" s="72">
        <v>10116</v>
      </c>
      <c r="C151" s="72"/>
      <c r="D151" s="73">
        <f>D152+D153+D154+D155</f>
        <v>48399</v>
      </c>
      <c r="E151" s="72"/>
      <c r="F151" s="73">
        <f aca="true" t="shared" si="30" ref="F151:Q151">F152+F153+F154+F155</f>
        <v>0</v>
      </c>
      <c r="G151" s="73">
        <f t="shared" si="30"/>
        <v>2000</v>
      </c>
      <c r="H151" s="73">
        <f t="shared" si="30"/>
        <v>6628</v>
      </c>
      <c r="I151" s="73">
        <f t="shared" si="30"/>
        <v>6628</v>
      </c>
      <c r="J151" s="73">
        <f t="shared" si="30"/>
        <v>6628</v>
      </c>
      <c r="K151" s="73">
        <f t="shared" si="30"/>
        <v>6628</v>
      </c>
      <c r="L151" s="73">
        <f t="shared" si="30"/>
        <v>6628</v>
      </c>
      <c r="M151" s="73">
        <f t="shared" si="30"/>
        <v>6629</v>
      </c>
      <c r="N151" s="73">
        <f t="shared" si="30"/>
        <v>6630</v>
      </c>
      <c r="O151" s="73">
        <f t="shared" si="30"/>
        <v>0</v>
      </c>
      <c r="P151" s="73">
        <f t="shared" si="30"/>
        <v>0</v>
      </c>
      <c r="Q151" s="73">
        <f t="shared" si="30"/>
        <v>0</v>
      </c>
    </row>
    <row r="152" spans="1:17" ht="60.75" customHeight="1" hidden="1">
      <c r="A152" s="64" t="s">
        <v>623</v>
      </c>
      <c r="B152" s="66"/>
      <c r="C152" s="66">
        <v>2282</v>
      </c>
      <c r="D152" s="65">
        <f>F152+G152+H152+I152+J152+K152+L152+M152+N152+O152+P152+Q152</f>
        <v>0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1:17" ht="15.75" hidden="1">
      <c r="A153" s="49" t="s">
        <v>175</v>
      </c>
      <c r="B153" s="66"/>
      <c r="C153" s="66">
        <v>2250</v>
      </c>
      <c r="D153" s="65">
        <f>F153+G153+H153+I153+J153+K153+L153+M153+N153+O153+P153+Q153</f>
        <v>2000</v>
      </c>
      <c r="E153" s="66"/>
      <c r="F153" s="66"/>
      <c r="G153" s="66">
        <v>2000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1:17" ht="15.75" hidden="1">
      <c r="A154" s="49" t="s">
        <v>179</v>
      </c>
      <c r="B154" s="66"/>
      <c r="C154" s="66">
        <v>2111</v>
      </c>
      <c r="D154" s="65">
        <f>F154+G154+H154+I154+J154+K154+L154+M154+N154+O154+P154+Q154</f>
        <v>38032</v>
      </c>
      <c r="E154" s="66"/>
      <c r="F154" s="66"/>
      <c r="G154" s="66"/>
      <c r="H154" s="66">
        <v>5433</v>
      </c>
      <c r="I154" s="66">
        <v>5433</v>
      </c>
      <c r="J154" s="66">
        <v>5433</v>
      </c>
      <c r="K154" s="66">
        <v>5433</v>
      </c>
      <c r="L154" s="66">
        <v>5433</v>
      </c>
      <c r="M154" s="66">
        <v>5433</v>
      </c>
      <c r="N154" s="66">
        <v>5434</v>
      </c>
      <c r="O154" s="66"/>
      <c r="P154" s="66"/>
      <c r="Q154" s="66"/>
    </row>
    <row r="155" spans="1:17" ht="31.5" hidden="1">
      <c r="A155" s="49" t="s">
        <v>42</v>
      </c>
      <c r="B155" s="66"/>
      <c r="C155" s="66">
        <v>2120</v>
      </c>
      <c r="D155" s="65">
        <f>F155+G155+H155+I155+J155+K155+L155+M155+N155+O155+P155+Q155</f>
        <v>8367</v>
      </c>
      <c r="E155" s="66"/>
      <c r="F155" s="66"/>
      <c r="G155" s="66"/>
      <c r="H155" s="66">
        <v>1195</v>
      </c>
      <c r="I155" s="66">
        <v>1195</v>
      </c>
      <c r="J155" s="66">
        <v>1195</v>
      </c>
      <c r="K155" s="66">
        <v>1195</v>
      </c>
      <c r="L155" s="66">
        <v>1195</v>
      </c>
      <c r="M155" s="66">
        <v>1196</v>
      </c>
      <c r="N155" s="66">
        <v>1196</v>
      </c>
      <c r="O155" s="66"/>
      <c r="P155" s="66"/>
      <c r="Q155" s="66"/>
    </row>
    <row r="156" spans="1:17" s="81" customFormat="1" ht="29.25" customHeight="1" hidden="1">
      <c r="A156" s="78" t="s">
        <v>137</v>
      </c>
      <c r="B156" s="79"/>
      <c r="C156" s="79"/>
      <c r="D156" s="79">
        <f>D157+D165</f>
        <v>114438</v>
      </c>
      <c r="E156" s="79"/>
      <c r="F156" s="79">
        <f aca="true" t="shared" si="31" ref="F156:Q156">F157+F165</f>
        <v>0</v>
      </c>
      <c r="G156" s="79">
        <f t="shared" si="31"/>
        <v>0</v>
      </c>
      <c r="H156" s="79">
        <f t="shared" si="31"/>
        <v>16348</v>
      </c>
      <c r="I156" s="79">
        <f t="shared" si="31"/>
        <v>16348</v>
      </c>
      <c r="J156" s="79">
        <f t="shared" si="31"/>
        <v>16348</v>
      </c>
      <c r="K156" s="79">
        <f t="shared" si="31"/>
        <v>16349</v>
      </c>
      <c r="L156" s="79">
        <f t="shared" si="31"/>
        <v>16349</v>
      </c>
      <c r="M156" s="79">
        <f t="shared" si="31"/>
        <v>16348</v>
      </c>
      <c r="N156" s="79">
        <f t="shared" si="31"/>
        <v>16348</v>
      </c>
      <c r="O156" s="79">
        <f t="shared" si="31"/>
        <v>0</v>
      </c>
      <c r="P156" s="79">
        <f t="shared" si="31"/>
        <v>0</v>
      </c>
      <c r="Q156" s="79">
        <f t="shared" si="31"/>
        <v>0</v>
      </c>
    </row>
    <row r="157" spans="1:17" s="74" customFormat="1" ht="31.5" hidden="1">
      <c r="A157" s="67" t="s">
        <v>89</v>
      </c>
      <c r="B157" s="72">
        <v>10116</v>
      </c>
      <c r="C157" s="72"/>
      <c r="D157" s="72">
        <f>D158+D159+D160+D163+D161+D162+D164</f>
        <v>108438</v>
      </c>
      <c r="E157" s="72"/>
      <c r="F157" s="72">
        <f aca="true" t="shared" si="32" ref="F157:Q157">F158+F159+F160+F163+F161+F162+F164</f>
        <v>-6000</v>
      </c>
      <c r="G157" s="72">
        <f t="shared" si="32"/>
        <v>0</v>
      </c>
      <c r="H157" s="72">
        <f t="shared" si="32"/>
        <v>16348</v>
      </c>
      <c r="I157" s="72">
        <f t="shared" si="32"/>
        <v>16348</v>
      </c>
      <c r="J157" s="72">
        <f t="shared" si="32"/>
        <v>16348</v>
      </c>
      <c r="K157" s="72">
        <f t="shared" si="32"/>
        <v>16349</v>
      </c>
      <c r="L157" s="72">
        <f t="shared" si="32"/>
        <v>16349</v>
      </c>
      <c r="M157" s="72">
        <f t="shared" si="32"/>
        <v>16348</v>
      </c>
      <c r="N157" s="72">
        <f t="shared" si="32"/>
        <v>16348</v>
      </c>
      <c r="O157" s="72">
        <f t="shared" si="32"/>
        <v>0</v>
      </c>
      <c r="P157" s="72">
        <f t="shared" si="32"/>
        <v>0</v>
      </c>
      <c r="Q157" s="72">
        <f t="shared" si="32"/>
        <v>0</v>
      </c>
    </row>
    <row r="158" spans="1:17" s="71" customFormat="1" ht="30" customHeight="1" hidden="1">
      <c r="A158" s="49" t="s">
        <v>216</v>
      </c>
      <c r="B158" s="69"/>
      <c r="C158" s="69">
        <v>2210</v>
      </c>
      <c r="D158" s="70">
        <f aca="true" t="shared" si="33" ref="D158:D164">F158+G158+H158+I158+J158+K158+L158+M158+N158+O158+P158+Q158</f>
        <v>0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1:17" s="71" customFormat="1" ht="28.5" customHeight="1" hidden="1">
      <c r="A159" s="49" t="s">
        <v>248</v>
      </c>
      <c r="B159" s="69"/>
      <c r="C159" s="69">
        <v>2240</v>
      </c>
      <c r="D159" s="70">
        <f t="shared" si="33"/>
        <v>-6000</v>
      </c>
      <c r="E159" s="69"/>
      <c r="F159" s="69">
        <v>-6000</v>
      </c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1:17" ht="15.75" hidden="1">
      <c r="A160" s="49" t="s">
        <v>179</v>
      </c>
      <c r="B160" s="66"/>
      <c r="C160" s="66">
        <v>2111</v>
      </c>
      <c r="D160" s="65">
        <f t="shared" si="33"/>
        <v>93802</v>
      </c>
      <c r="E160" s="66"/>
      <c r="F160" s="66"/>
      <c r="G160" s="66"/>
      <c r="H160" s="66">
        <v>13400</v>
      </c>
      <c r="I160" s="66">
        <v>13400</v>
      </c>
      <c r="J160" s="66">
        <v>13400</v>
      </c>
      <c r="K160" s="66">
        <v>13401</v>
      </c>
      <c r="L160" s="66">
        <v>13401</v>
      </c>
      <c r="M160" s="66">
        <v>13400</v>
      </c>
      <c r="N160" s="66">
        <v>13400</v>
      </c>
      <c r="O160" s="66"/>
      <c r="P160" s="66"/>
      <c r="Q160" s="66"/>
    </row>
    <row r="161" spans="1:17" ht="15.75" hidden="1">
      <c r="A161" s="49" t="s">
        <v>352</v>
      </c>
      <c r="B161" s="66"/>
      <c r="C161" s="66">
        <v>2800</v>
      </c>
      <c r="D161" s="65">
        <f t="shared" si="33"/>
        <v>0</v>
      </c>
      <c r="E161" s="66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1:17" ht="31.5" hidden="1">
      <c r="A162" s="49" t="s">
        <v>42</v>
      </c>
      <c r="B162" s="66"/>
      <c r="C162" s="66">
        <v>2120</v>
      </c>
      <c r="D162" s="65">
        <f t="shared" si="33"/>
        <v>20636</v>
      </c>
      <c r="E162" s="66"/>
      <c r="F162" s="65"/>
      <c r="G162" s="65"/>
      <c r="H162" s="65">
        <v>2948</v>
      </c>
      <c r="I162" s="65">
        <v>2948</v>
      </c>
      <c r="J162" s="65">
        <v>2948</v>
      </c>
      <c r="K162" s="65">
        <v>2948</v>
      </c>
      <c r="L162" s="65">
        <v>2948</v>
      </c>
      <c r="M162" s="65">
        <v>2948</v>
      </c>
      <c r="N162" s="65">
        <v>2948</v>
      </c>
      <c r="O162" s="65"/>
      <c r="P162" s="65"/>
      <c r="Q162" s="65"/>
    </row>
    <row r="163" spans="1:17" ht="15.75" hidden="1">
      <c r="A163" s="49" t="s">
        <v>349</v>
      </c>
      <c r="B163" s="66"/>
      <c r="C163" s="66">
        <v>2250</v>
      </c>
      <c r="D163" s="65">
        <f t="shared" si="33"/>
        <v>0</v>
      </c>
      <c r="E163" s="66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1:17" ht="78.75" hidden="1">
      <c r="A164" s="64" t="s">
        <v>351</v>
      </c>
      <c r="B164" s="66"/>
      <c r="C164" s="66">
        <v>2282</v>
      </c>
      <c r="D164" s="65">
        <f t="shared" si="33"/>
        <v>0</v>
      </c>
      <c r="E164" s="66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1:17" s="74" customFormat="1" ht="15.75" hidden="1">
      <c r="A165" s="67" t="s">
        <v>115</v>
      </c>
      <c r="B165" s="72">
        <v>250404</v>
      </c>
      <c r="C165" s="72"/>
      <c r="D165" s="73">
        <f>D166+D167</f>
        <v>6000</v>
      </c>
      <c r="E165" s="72"/>
      <c r="F165" s="73">
        <f aca="true" t="shared" si="34" ref="F165:Q165">F166+F167</f>
        <v>6000</v>
      </c>
      <c r="G165" s="73">
        <f t="shared" si="34"/>
        <v>0</v>
      </c>
      <c r="H165" s="73">
        <f t="shared" si="34"/>
        <v>0</v>
      </c>
      <c r="I165" s="73">
        <f t="shared" si="34"/>
        <v>0</v>
      </c>
      <c r="J165" s="73">
        <f t="shared" si="34"/>
        <v>0</v>
      </c>
      <c r="K165" s="73">
        <f t="shared" si="34"/>
        <v>0</v>
      </c>
      <c r="L165" s="73">
        <f t="shared" si="34"/>
        <v>0</v>
      </c>
      <c r="M165" s="73">
        <f t="shared" si="34"/>
        <v>0</v>
      </c>
      <c r="N165" s="73">
        <f t="shared" si="34"/>
        <v>0</v>
      </c>
      <c r="O165" s="73">
        <f t="shared" si="34"/>
        <v>0</v>
      </c>
      <c r="P165" s="73">
        <f t="shared" si="34"/>
        <v>0</v>
      </c>
      <c r="Q165" s="73">
        <f t="shared" si="34"/>
        <v>0</v>
      </c>
    </row>
    <row r="166" spans="1:17" ht="31.5" customHeight="1" hidden="1">
      <c r="A166" s="49" t="s">
        <v>248</v>
      </c>
      <c r="B166" s="66"/>
      <c r="C166" s="66">
        <v>2240</v>
      </c>
      <c r="D166" s="65">
        <f>F166+G166+H166+I166+J166+K166+L166+M166+N166+O166+P166+Q166</f>
        <v>6000</v>
      </c>
      <c r="E166" s="66"/>
      <c r="F166" s="66">
        <v>6000</v>
      </c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1:17" ht="19.5" customHeight="1" hidden="1">
      <c r="A167" s="49" t="s">
        <v>182</v>
      </c>
      <c r="B167" s="66"/>
      <c r="C167" s="66">
        <v>2271</v>
      </c>
      <c r="D167" s="65">
        <f>F167+G167+H167+I167+J167+K167+L167+M167+N167+O167+P167+Q167</f>
        <v>0</v>
      </c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1:17" s="81" customFormat="1" ht="47.25" customHeight="1" hidden="1">
      <c r="A168" s="78" t="s">
        <v>111</v>
      </c>
      <c r="B168" s="79"/>
      <c r="C168" s="79"/>
      <c r="D168" s="79">
        <f aca="true" t="shared" si="35" ref="D168:Q168">D176+D193+D202+D169+D221+D224+D226+D231+D234+D237+D239</f>
        <v>0</v>
      </c>
      <c r="E168" s="79">
        <f t="shared" si="35"/>
        <v>0</v>
      </c>
      <c r="F168" s="79">
        <f t="shared" si="35"/>
        <v>0</v>
      </c>
      <c r="G168" s="79">
        <f t="shared" si="35"/>
        <v>0</v>
      </c>
      <c r="H168" s="79">
        <f t="shared" si="35"/>
        <v>0</v>
      </c>
      <c r="I168" s="79">
        <f t="shared" si="35"/>
        <v>0</v>
      </c>
      <c r="J168" s="79">
        <f t="shared" si="35"/>
        <v>0</v>
      </c>
      <c r="K168" s="79">
        <f t="shared" si="35"/>
        <v>0</v>
      </c>
      <c r="L168" s="79">
        <f t="shared" si="35"/>
        <v>0</v>
      </c>
      <c r="M168" s="79">
        <f t="shared" si="35"/>
        <v>0</v>
      </c>
      <c r="N168" s="79">
        <f t="shared" si="35"/>
        <v>0</v>
      </c>
      <c r="O168" s="79">
        <f t="shared" si="35"/>
        <v>0</v>
      </c>
      <c r="P168" s="79">
        <f t="shared" si="35"/>
        <v>0</v>
      </c>
      <c r="Q168" s="79">
        <f t="shared" si="35"/>
        <v>0</v>
      </c>
    </row>
    <row r="169" spans="1:17" s="74" customFormat="1" ht="28.5" customHeight="1" hidden="1">
      <c r="A169" s="67" t="s">
        <v>145</v>
      </c>
      <c r="B169" s="72">
        <v>10116</v>
      </c>
      <c r="C169" s="72"/>
      <c r="D169" s="72">
        <f>D170+D171+D174+D175+D173+D172</f>
        <v>0</v>
      </c>
      <c r="E169" s="72"/>
      <c r="F169" s="72">
        <f aca="true" t="shared" si="36" ref="F169:Q169">F170+F171+F174+F175+F173+F172</f>
        <v>0</v>
      </c>
      <c r="G169" s="72">
        <f t="shared" si="36"/>
        <v>0</v>
      </c>
      <c r="H169" s="72">
        <f t="shared" si="36"/>
        <v>0</v>
      </c>
      <c r="I169" s="72">
        <f t="shared" si="36"/>
        <v>0</v>
      </c>
      <c r="J169" s="72">
        <f t="shared" si="36"/>
        <v>0</v>
      </c>
      <c r="K169" s="72">
        <f t="shared" si="36"/>
        <v>0</v>
      </c>
      <c r="L169" s="72">
        <f t="shared" si="36"/>
        <v>0</v>
      </c>
      <c r="M169" s="72">
        <f t="shared" si="36"/>
        <v>0</v>
      </c>
      <c r="N169" s="72">
        <f t="shared" si="36"/>
        <v>0</v>
      </c>
      <c r="O169" s="72">
        <f t="shared" si="36"/>
        <v>0</v>
      </c>
      <c r="P169" s="72">
        <f t="shared" si="36"/>
        <v>0</v>
      </c>
      <c r="Q169" s="72">
        <f t="shared" si="36"/>
        <v>0</v>
      </c>
    </row>
    <row r="170" spans="1:17" s="71" customFormat="1" ht="31.5" hidden="1">
      <c r="A170" s="64" t="s">
        <v>216</v>
      </c>
      <c r="B170" s="69"/>
      <c r="C170" s="69">
        <v>2210</v>
      </c>
      <c r="D170" s="70">
        <f aca="true" t="shared" si="37" ref="D170:D175">F170+G170+H170+I170+J170+K170+L170+M170+N170+O170+P170+Q170</f>
        <v>0</v>
      </c>
      <c r="E170" s="69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</row>
    <row r="171" spans="1:17" s="71" customFormat="1" ht="30" customHeight="1" hidden="1">
      <c r="A171" s="64" t="s">
        <v>248</v>
      </c>
      <c r="B171" s="69"/>
      <c r="C171" s="69">
        <v>2240</v>
      </c>
      <c r="D171" s="65">
        <f t="shared" si="37"/>
        <v>0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s="71" customFormat="1" ht="21.75" customHeight="1" hidden="1">
      <c r="A172" s="64" t="s">
        <v>179</v>
      </c>
      <c r="B172" s="69"/>
      <c r="C172" s="69">
        <v>2111</v>
      </c>
      <c r="D172" s="65">
        <f t="shared" si="37"/>
        <v>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s="71" customFormat="1" ht="32.25" customHeight="1" hidden="1">
      <c r="A173" s="64" t="s">
        <v>42</v>
      </c>
      <c r="B173" s="69"/>
      <c r="C173" s="69">
        <v>2120</v>
      </c>
      <c r="D173" s="65">
        <f t="shared" si="37"/>
        <v>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1:17" s="71" customFormat="1" ht="18.75" customHeight="1" hidden="1">
      <c r="A174" s="64" t="s">
        <v>188</v>
      </c>
      <c r="B174" s="69"/>
      <c r="C174" s="69">
        <v>2273</v>
      </c>
      <c r="D174" s="65">
        <f t="shared" si="37"/>
        <v>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1:17" s="71" customFormat="1" ht="33.75" customHeight="1" hidden="1">
      <c r="A175" s="64" t="s">
        <v>213</v>
      </c>
      <c r="B175" s="69"/>
      <c r="C175" s="69">
        <v>2250</v>
      </c>
      <c r="D175" s="65">
        <f t="shared" si="37"/>
        <v>0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1:17" s="74" customFormat="1" ht="46.5" customHeight="1" hidden="1">
      <c r="A176" s="67" t="s">
        <v>239</v>
      </c>
      <c r="B176" s="72">
        <v>100103</v>
      </c>
      <c r="C176" s="72"/>
      <c r="D176" s="72">
        <f>D177</f>
        <v>0</v>
      </c>
      <c r="E176" s="72">
        <f aca="true" t="shared" si="38" ref="E176:Q176">E177</f>
        <v>0</v>
      </c>
      <c r="F176" s="72">
        <f>F177</f>
        <v>0</v>
      </c>
      <c r="G176" s="72">
        <f t="shared" si="38"/>
        <v>0</v>
      </c>
      <c r="H176" s="72">
        <f t="shared" si="38"/>
        <v>0</v>
      </c>
      <c r="I176" s="72">
        <f t="shared" si="38"/>
        <v>0</v>
      </c>
      <c r="J176" s="72">
        <f t="shared" si="38"/>
        <v>0</v>
      </c>
      <c r="K176" s="72">
        <f t="shared" si="38"/>
        <v>0</v>
      </c>
      <c r="L176" s="72">
        <f t="shared" si="38"/>
        <v>0</v>
      </c>
      <c r="M176" s="72">
        <f t="shared" si="38"/>
        <v>0</v>
      </c>
      <c r="N176" s="72">
        <f t="shared" si="38"/>
        <v>0</v>
      </c>
      <c r="O176" s="72">
        <f t="shared" si="38"/>
        <v>0</v>
      </c>
      <c r="P176" s="72">
        <f t="shared" si="38"/>
        <v>0</v>
      </c>
      <c r="Q176" s="72">
        <f t="shared" si="38"/>
        <v>0</v>
      </c>
    </row>
    <row r="177" spans="1:17" s="71" customFormat="1" ht="47.25" hidden="1">
      <c r="A177" s="64" t="s">
        <v>196</v>
      </c>
      <c r="B177" s="69"/>
      <c r="C177" s="69">
        <v>2610</v>
      </c>
      <c r="D177" s="65">
        <f>F177+G177+H177+I177+J177+K177+L177+M177+N177+O177+P177+Q177</f>
        <v>0</v>
      </c>
      <c r="E177" s="69"/>
      <c r="F177" s="69">
        <f>SUM(F178:F188)</f>
        <v>0</v>
      </c>
      <c r="G177" s="69">
        <f aca="true" t="shared" si="39" ref="G177:Q177">SUM(G178:G188)</f>
        <v>0</v>
      </c>
      <c r="H177" s="69">
        <f t="shared" si="39"/>
        <v>0</v>
      </c>
      <c r="I177" s="69">
        <f t="shared" si="39"/>
        <v>0</v>
      </c>
      <c r="J177" s="69">
        <f t="shared" si="39"/>
        <v>0</v>
      </c>
      <c r="K177" s="69">
        <f t="shared" si="39"/>
        <v>0</v>
      </c>
      <c r="L177" s="69">
        <f t="shared" si="39"/>
        <v>0</v>
      </c>
      <c r="M177" s="69">
        <f t="shared" si="39"/>
        <v>0</v>
      </c>
      <c r="N177" s="69">
        <f t="shared" si="39"/>
        <v>0</v>
      </c>
      <c r="O177" s="69">
        <f t="shared" si="39"/>
        <v>0</v>
      </c>
      <c r="P177" s="69">
        <f t="shared" si="39"/>
        <v>0</v>
      </c>
      <c r="Q177" s="69">
        <f t="shared" si="39"/>
        <v>0</v>
      </c>
    </row>
    <row r="178" spans="1:17" s="74" customFormat="1" ht="49.5" customHeight="1" hidden="1">
      <c r="A178" s="67" t="s">
        <v>697</v>
      </c>
      <c r="B178" s="72"/>
      <c r="C178" s="72"/>
      <c r="D178" s="73">
        <f aca="true" t="shared" si="40" ref="D178:D192">F178+G178+H178+I178+J178+K178+L178+M178+N178+O178+P178+Q178</f>
        <v>0</v>
      </c>
      <c r="E178" s="72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1:17" s="74" customFormat="1" ht="54.75" customHeight="1" hidden="1">
      <c r="A179" s="67" t="s">
        <v>698</v>
      </c>
      <c r="B179" s="72"/>
      <c r="C179" s="72"/>
      <c r="D179" s="73">
        <f t="shared" si="40"/>
        <v>0</v>
      </c>
      <c r="E179" s="72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1:17" s="74" customFormat="1" ht="45.75" customHeight="1" hidden="1">
      <c r="A180" s="67" t="s">
        <v>696</v>
      </c>
      <c r="B180" s="72"/>
      <c r="C180" s="72"/>
      <c r="D180" s="73">
        <f t="shared" si="40"/>
        <v>0</v>
      </c>
      <c r="E180" s="72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1:17" s="74" customFormat="1" ht="47.25" hidden="1">
      <c r="A181" s="67" t="s">
        <v>665</v>
      </c>
      <c r="B181" s="72"/>
      <c r="C181" s="72"/>
      <c r="D181" s="73">
        <f t="shared" si="40"/>
        <v>0</v>
      </c>
      <c r="E181" s="72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1:17" s="74" customFormat="1" ht="47.25" hidden="1">
      <c r="A182" s="67" t="s">
        <v>699</v>
      </c>
      <c r="B182" s="72"/>
      <c r="C182" s="72"/>
      <c r="D182" s="73">
        <f t="shared" si="40"/>
        <v>0</v>
      </c>
      <c r="E182" s="72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1:17" s="74" customFormat="1" ht="47.25" hidden="1">
      <c r="A183" s="67" t="s">
        <v>700</v>
      </c>
      <c r="B183" s="72"/>
      <c r="C183" s="72"/>
      <c r="D183" s="73">
        <f t="shared" si="40"/>
        <v>0</v>
      </c>
      <c r="E183" s="72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1:17" s="74" customFormat="1" ht="51" customHeight="1" hidden="1">
      <c r="A184" s="67" t="s">
        <v>701</v>
      </c>
      <c r="B184" s="72"/>
      <c r="C184" s="72"/>
      <c r="D184" s="73">
        <f t="shared" si="40"/>
        <v>0</v>
      </c>
      <c r="E184" s="72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1:17" s="74" customFormat="1" ht="47.25" hidden="1">
      <c r="A185" s="67" t="s">
        <v>702</v>
      </c>
      <c r="B185" s="72"/>
      <c r="C185" s="72"/>
      <c r="D185" s="73">
        <f t="shared" si="40"/>
        <v>0</v>
      </c>
      <c r="E185" s="72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1:17" s="74" customFormat="1" ht="47.25" hidden="1">
      <c r="A186" s="67" t="s">
        <v>703</v>
      </c>
      <c r="B186" s="72"/>
      <c r="C186" s="72"/>
      <c r="D186" s="73">
        <f t="shared" si="40"/>
        <v>0</v>
      </c>
      <c r="E186" s="72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1:17" s="74" customFormat="1" ht="31.5" hidden="1">
      <c r="A187" s="67" t="s">
        <v>704</v>
      </c>
      <c r="B187" s="72"/>
      <c r="C187" s="72"/>
      <c r="D187" s="73">
        <f t="shared" si="40"/>
        <v>0</v>
      </c>
      <c r="E187" s="72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1:17" s="74" customFormat="1" ht="22.5" customHeight="1" hidden="1">
      <c r="A188" s="67" t="s">
        <v>666</v>
      </c>
      <c r="B188" s="72"/>
      <c r="C188" s="72"/>
      <c r="D188" s="73">
        <f t="shared" si="40"/>
        <v>0</v>
      </c>
      <c r="E188" s="72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1:17" s="71" customFormat="1" ht="15.75" hidden="1">
      <c r="A189" s="64" t="s">
        <v>164</v>
      </c>
      <c r="B189" s="69"/>
      <c r="C189" s="69">
        <v>1136</v>
      </c>
      <c r="D189" s="65">
        <f t="shared" si="40"/>
        <v>0</v>
      </c>
      <c r="E189" s="69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</row>
    <row r="190" spans="1:17" s="71" customFormat="1" ht="15.75" hidden="1">
      <c r="A190" s="64" t="s">
        <v>165</v>
      </c>
      <c r="B190" s="69"/>
      <c r="C190" s="69">
        <v>1138</v>
      </c>
      <c r="D190" s="65">
        <f t="shared" si="40"/>
        <v>0</v>
      </c>
      <c r="E190" s="69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</row>
    <row r="191" spans="1:17" s="71" customFormat="1" ht="15" customHeight="1" hidden="1">
      <c r="A191" s="64" t="s">
        <v>182</v>
      </c>
      <c r="B191" s="69"/>
      <c r="C191" s="69">
        <v>2271</v>
      </c>
      <c r="D191" s="65">
        <f t="shared" si="40"/>
        <v>0</v>
      </c>
      <c r="E191" s="69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</row>
    <row r="192" spans="1:17" s="71" customFormat="1" ht="15" customHeight="1" hidden="1">
      <c r="A192" s="64" t="s">
        <v>213</v>
      </c>
      <c r="B192" s="69"/>
      <c r="C192" s="69">
        <v>2272</v>
      </c>
      <c r="D192" s="65">
        <f t="shared" si="40"/>
        <v>0</v>
      </c>
      <c r="E192" s="69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s="74" customFormat="1" ht="39.75" customHeight="1" hidden="1">
      <c r="A193" s="67" t="s">
        <v>705</v>
      </c>
      <c r="B193" s="72">
        <v>100101</v>
      </c>
      <c r="C193" s="72"/>
      <c r="D193" s="73">
        <f>D194+D199</f>
        <v>0</v>
      </c>
      <c r="E193" s="72"/>
      <c r="F193" s="73">
        <f aca="true" t="shared" si="41" ref="F193:Q193">F194+F199</f>
        <v>0</v>
      </c>
      <c r="G193" s="73">
        <f t="shared" si="41"/>
        <v>0</v>
      </c>
      <c r="H193" s="73">
        <f t="shared" si="41"/>
        <v>0</v>
      </c>
      <c r="I193" s="73">
        <f t="shared" si="41"/>
        <v>0</v>
      </c>
      <c r="J193" s="73">
        <f t="shared" si="41"/>
        <v>0</v>
      </c>
      <c r="K193" s="73">
        <f t="shared" si="41"/>
        <v>0</v>
      </c>
      <c r="L193" s="73">
        <f t="shared" si="41"/>
        <v>0</v>
      </c>
      <c r="M193" s="73">
        <f t="shared" si="41"/>
        <v>0</v>
      </c>
      <c r="N193" s="73">
        <f t="shared" si="41"/>
        <v>0</v>
      </c>
      <c r="O193" s="73">
        <f t="shared" si="41"/>
        <v>0</v>
      </c>
      <c r="P193" s="73">
        <f t="shared" si="41"/>
        <v>0</v>
      </c>
      <c r="Q193" s="73">
        <f t="shared" si="41"/>
        <v>0</v>
      </c>
    </row>
    <row r="194" spans="1:17" s="71" customFormat="1" ht="50.25" customHeight="1" hidden="1">
      <c r="A194" s="64" t="s">
        <v>196</v>
      </c>
      <c r="B194" s="69"/>
      <c r="C194" s="69">
        <v>2610</v>
      </c>
      <c r="D194" s="65">
        <f aca="true" t="shared" si="42" ref="D194:D201">F194+G194+H194+I194+J194+K194+L194+M194+N194+O194+P194+Q194</f>
        <v>0</v>
      </c>
      <c r="E194" s="69"/>
      <c r="F194" s="69">
        <f>F195+F196+F197+F198</f>
        <v>0</v>
      </c>
      <c r="G194" s="69">
        <f aca="true" t="shared" si="43" ref="G194:Q194">G195+G196+G197+G198</f>
        <v>0</v>
      </c>
      <c r="H194" s="69">
        <f t="shared" si="43"/>
        <v>0</v>
      </c>
      <c r="I194" s="69">
        <f t="shared" si="43"/>
        <v>0</v>
      </c>
      <c r="J194" s="69">
        <f t="shared" si="43"/>
        <v>0</v>
      </c>
      <c r="K194" s="69">
        <f t="shared" si="43"/>
        <v>0</v>
      </c>
      <c r="L194" s="69">
        <f t="shared" si="43"/>
        <v>0</v>
      </c>
      <c r="M194" s="69">
        <f t="shared" si="43"/>
        <v>0</v>
      </c>
      <c r="N194" s="69">
        <f t="shared" si="43"/>
        <v>0</v>
      </c>
      <c r="O194" s="69">
        <f t="shared" si="43"/>
        <v>0</v>
      </c>
      <c r="P194" s="69">
        <f t="shared" si="43"/>
        <v>0</v>
      </c>
      <c r="Q194" s="69">
        <f t="shared" si="43"/>
        <v>0</v>
      </c>
    </row>
    <row r="195" spans="1:17" s="74" customFormat="1" ht="31.5" customHeight="1" hidden="1">
      <c r="A195" s="67" t="s">
        <v>706</v>
      </c>
      <c r="B195" s="72"/>
      <c r="C195" s="72"/>
      <c r="D195" s="73">
        <f t="shared" si="42"/>
        <v>0</v>
      </c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</row>
    <row r="196" spans="1:17" s="74" customFormat="1" ht="51.75" customHeight="1" hidden="1">
      <c r="A196" s="67" t="s">
        <v>707</v>
      </c>
      <c r="B196" s="72"/>
      <c r="C196" s="72"/>
      <c r="D196" s="73">
        <f t="shared" si="42"/>
        <v>0</v>
      </c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</row>
    <row r="197" spans="1:17" s="74" customFormat="1" ht="54.75" customHeight="1" hidden="1">
      <c r="A197" s="67" t="s">
        <v>709</v>
      </c>
      <c r="B197" s="72"/>
      <c r="C197" s="72"/>
      <c r="D197" s="73">
        <f t="shared" si="42"/>
        <v>0</v>
      </c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</row>
    <row r="198" spans="1:17" s="74" customFormat="1" ht="48.75" customHeight="1" hidden="1">
      <c r="A198" s="67" t="s">
        <v>708</v>
      </c>
      <c r="B198" s="72"/>
      <c r="C198" s="72"/>
      <c r="D198" s="73">
        <f t="shared" si="42"/>
        <v>0</v>
      </c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</row>
    <row r="199" spans="1:17" s="74" customFormat="1" ht="53.25" customHeight="1" hidden="1">
      <c r="A199" s="49" t="s">
        <v>263</v>
      </c>
      <c r="B199" s="72"/>
      <c r="C199" s="69">
        <v>2410</v>
      </c>
      <c r="D199" s="65">
        <f t="shared" si="42"/>
        <v>0</v>
      </c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</row>
    <row r="200" spans="1:17" s="74" customFormat="1" ht="46.5" customHeight="1" hidden="1">
      <c r="A200" s="67" t="s">
        <v>297</v>
      </c>
      <c r="B200" s="72"/>
      <c r="C200" s="72"/>
      <c r="D200" s="73">
        <f t="shared" si="42"/>
        <v>0</v>
      </c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</row>
    <row r="201" spans="1:17" s="74" customFormat="1" ht="45" customHeight="1" hidden="1">
      <c r="A201" s="67" t="s">
        <v>298</v>
      </c>
      <c r="B201" s="72"/>
      <c r="C201" s="72"/>
      <c r="D201" s="73">
        <f t="shared" si="42"/>
        <v>0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</row>
    <row r="202" spans="1:17" s="74" customFormat="1" ht="34.5" customHeight="1" hidden="1">
      <c r="A202" s="67" t="s">
        <v>141</v>
      </c>
      <c r="B202" s="72">
        <v>100203</v>
      </c>
      <c r="C202" s="72"/>
      <c r="D202" s="72">
        <f>D211+D203+D213+D220</f>
        <v>0</v>
      </c>
      <c r="E202" s="72"/>
      <c r="F202" s="72">
        <f>F211+F203+F213+F220</f>
        <v>0</v>
      </c>
      <c r="G202" s="72">
        <f aca="true" t="shared" si="44" ref="G202:Q202">G211+G203+G213+G220</f>
        <v>0</v>
      </c>
      <c r="H202" s="72">
        <f t="shared" si="44"/>
        <v>0</v>
      </c>
      <c r="I202" s="72">
        <f t="shared" si="44"/>
        <v>0</v>
      </c>
      <c r="J202" s="72">
        <f t="shared" si="44"/>
        <v>0</v>
      </c>
      <c r="K202" s="72">
        <f t="shared" si="44"/>
        <v>0</v>
      </c>
      <c r="L202" s="72">
        <f t="shared" si="44"/>
        <v>0</v>
      </c>
      <c r="M202" s="72">
        <f t="shared" si="44"/>
        <v>0</v>
      </c>
      <c r="N202" s="72">
        <f t="shared" si="44"/>
        <v>0</v>
      </c>
      <c r="O202" s="72">
        <f t="shared" si="44"/>
        <v>0</v>
      </c>
      <c r="P202" s="72">
        <f t="shared" si="44"/>
        <v>0</v>
      </c>
      <c r="Q202" s="72">
        <f t="shared" si="44"/>
        <v>0</v>
      </c>
    </row>
    <row r="203" spans="1:17" s="71" customFormat="1" ht="45.75" customHeight="1" hidden="1">
      <c r="A203" s="64" t="s">
        <v>300</v>
      </c>
      <c r="B203" s="69"/>
      <c r="C203" s="69">
        <v>2610</v>
      </c>
      <c r="D203" s="70">
        <f>D204+D205+D206+D207+D208+D209+D210</f>
        <v>0</v>
      </c>
      <c r="E203" s="69"/>
      <c r="F203" s="70">
        <f>F204+F205+F206+F207+F208+F209+F210</f>
        <v>0</v>
      </c>
      <c r="G203" s="70">
        <f aca="true" t="shared" si="45" ref="G203:Q203">G204+G205+G206+G207+G208+G209+G210</f>
        <v>0</v>
      </c>
      <c r="H203" s="70">
        <f t="shared" si="45"/>
        <v>0</v>
      </c>
      <c r="I203" s="70">
        <f t="shared" si="45"/>
        <v>0</v>
      </c>
      <c r="J203" s="70">
        <f t="shared" si="45"/>
        <v>0</v>
      </c>
      <c r="K203" s="70">
        <f t="shared" si="45"/>
        <v>0</v>
      </c>
      <c r="L203" s="70">
        <f t="shared" si="45"/>
        <v>0</v>
      </c>
      <c r="M203" s="70">
        <f t="shared" si="45"/>
        <v>0</v>
      </c>
      <c r="N203" s="70">
        <f t="shared" si="45"/>
        <v>0</v>
      </c>
      <c r="O203" s="70">
        <f t="shared" si="45"/>
        <v>0</v>
      </c>
      <c r="P203" s="70">
        <f t="shared" si="45"/>
        <v>0</v>
      </c>
      <c r="Q203" s="70">
        <f t="shared" si="45"/>
        <v>0</v>
      </c>
    </row>
    <row r="204" spans="1:21" s="82" customFormat="1" ht="64.5" customHeight="1" hidden="1">
      <c r="A204" s="67" t="s">
        <v>695</v>
      </c>
      <c r="B204" s="72"/>
      <c r="C204" s="72"/>
      <c r="D204" s="73">
        <f>SUM(F204:Q204)</f>
        <v>0</v>
      </c>
      <c r="E204" s="72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4"/>
      <c r="S204" s="74"/>
      <c r="T204" s="74"/>
      <c r="U204" s="74"/>
    </row>
    <row r="205" spans="1:21" s="82" customFormat="1" ht="71.25" customHeight="1" hidden="1">
      <c r="A205" s="67" t="s">
        <v>635</v>
      </c>
      <c r="B205" s="72"/>
      <c r="C205" s="72"/>
      <c r="D205" s="73">
        <f aca="true" t="shared" si="46" ref="D205:D212">F205+G205+H205+I205+J205+K205+L205+M205+N205+O205+P205+Q205</f>
        <v>0</v>
      </c>
      <c r="E205" s="72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4"/>
      <c r="S205" s="74"/>
      <c r="T205" s="74"/>
      <c r="U205" s="74"/>
    </row>
    <row r="206" spans="1:21" s="82" customFormat="1" ht="24" customHeight="1" hidden="1">
      <c r="A206" s="67" t="s">
        <v>644</v>
      </c>
      <c r="B206" s="72"/>
      <c r="C206" s="72"/>
      <c r="D206" s="73">
        <f t="shared" si="46"/>
        <v>0</v>
      </c>
      <c r="E206" s="72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4"/>
      <c r="S206" s="74"/>
      <c r="T206" s="74"/>
      <c r="U206" s="74"/>
    </row>
    <row r="207" spans="1:21" s="82" customFormat="1" ht="22.5" customHeight="1" hidden="1">
      <c r="A207" s="67" t="s">
        <v>645</v>
      </c>
      <c r="B207" s="72"/>
      <c r="C207" s="72"/>
      <c r="D207" s="73">
        <f t="shared" si="46"/>
        <v>0</v>
      </c>
      <c r="E207" s="72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4"/>
      <c r="S207" s="74"/>
      <c r="T207" s="74"/>
      <c r="U207" s="74"/>
    </row>
    <row r="208" spans="1:21" s="82" customFormat="1" ht="30" customHeight="1" hidden="1">
      <c r="A208" s="67" t="s">
        <v>713</v>
      </c>
      <c r="B208" s="72"/>
      <c r="C208" s="72"/>
      <c r="D208" s="73">
        <f t="shared" si="46"/>
        <v>0</v>
      </c>
      <c r="E208" s="72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4"/>
      <c r="S208" s="74"/>
      <c r="T208" s="74"/>
      <c r="U208" s="74"/>
    </row>
    <row r="209" spans="1:21" s="82" customFormat="1" ht="48" customHeight="1" hidden="1">
      <c r="A209" s="67" t="s">
        <v>713</v>
      </c>
      <c r="B209" s="72"/>
      <c r="C209" s="72"/>
      <c r="D209" s="73">
        <f t="shared" si="46"/>
        <v>0</v>
      </c>
      <c r="E209" s="72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4"/>
      <c r="S209" s="74"/>
      <c r="T209" s="74"/>
      <c r="U209" s="74"/>
    </row>
    <row r="210" spans="1:21" s="82" customFormat="1" ht="47.25" customHeight="1" hidden="1">
      <c r="A210" s="67" t="s">
        <v>320</v>
      </c>
      <c r="B210" s="72"/>
      <c r="C210" s="72"/>
      <c r="D210" s="73">
        <f t="shared" si="46"/>
        <v>0</v>
      </c>
      <c r="E210" s="72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4"/>
      <c r="S210" s="74"/>
      <c r="T210" s="74"/>
      <c r="U210" s="74"/>
    </row>
    <row r="211" spans="1:17" s="71" customFormat="1" ht="15" customHeight="1" hidden="1">
      <c r="A211" s="49" t="s">
        <v>180</v>
      </c>
      <c r="B211" s="69"/>
      <c r="C211" s="69">
        <v>2274</v>
      </c>
      <c r="D211" s="65">
        <f t="shared" si="46"/>
        <v>0</v>
      </c>
      <c r="E211" s="69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</row>
    <row r="212" spans="1:17" s="74" customFormat="1" ht="45.75" customHeight="1" hidden="1">
      <c r="A212" s="67" t="s">
        <v>299</v>
      </c>
      <c r="B212" s="72"/>
      <c r="C212" s="72"/>
      <c r="D212" s="65">
        <f t="shared" si="46"/>
        <v>0</v>
      </c>
      <c r="E212" s="72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1:17" s="71" customFormat="1" ht="32.25" customHeight="1" hidden="1">
      <c r="A213" s="64" t="s">
        <v>248</v>
      </c>
      <c r="B213" s="69"/>
      <c r="C213" s="69">
        <v>2240</v>
      </c>
      <c r="D213" s="65">
        <f>D214+D215+D216+D217+D218+D219</f>
        <v>0</v>
      </c>
      <c r="E213" s="69"/>
      <c r="F213" s="65">
        <f aca="true" t="shared" si="47" ref="F213:Q213">F214+F215+F216+F217+F218+F219</f>
        <v>0</v>
      </c>
      <c r="G213" s="65">
        <f t="shared" si="47"/>
        <v>0</v>
      </c>
      <c r="H213" s="65">
        <f t="shared" si="47"/>
        <v>0</v>
      </c>
      <c r="I213" s="65">
        <f t="shared" si="47"/>
        <v>0</v>
      </c>
      <c r="J213" s="65">
        <f t="shared" si="47"/>
        <v>0</v>
      </c>
      <c r="K213" s="65">
        <f t="shared" si="47"/>
        <v>0</v>
      </c>
      <c r="L213" s="65">
        <f t="shared" si="47"/>
        <v>0</v>
      </c>
      <c r="M213" s="65">
        <f t="shared" si="47"/>
        <v>0</v>
      </c>
      <c r="N213" s="65">
        <f t="shared" si="47"/>
        <v>0</v>
      </c>
      <c r="O213" s="65">
        <f t="shared" si="47"/>
        <v>0</v>
      </c>
      <c r="P213" s="65">
        <f t="shared" si="47"/>
        <v>0</v>
      </c>
      <c r="Q213" s="65">
        <f t="shared" si="47"/>
        <v>0</v>
      </c>
    </row>
    <row r="214" spans="1:17" s="71" customFormat="1" ht="32.25" customHeight="1" hidden="1">
      <c r="A214" s="67" t="s">
        <v>320</v>
      </c>
      <c r="B214" s="69"/>
      <c r="C214" s="69"/>
      <c r="D214" s="70">
        <f aca="true" t="shared" si="48" ref="D214:D220">F214+G214+H214+I214+J214+K214+L214+M214+N214+O214+P214+Q214</f>
        <v>0</v>
      </c>
      <c r="E214" s="69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1:21" s="82" customFormat="1" ht="47.25" customHeight="1" hidden="1">
      <c r="A215" s="67" t="s">
        <v>713</v>
      </c>
      <c r="B215" s="72"/>
      <c r="C215" s="72"/>
      <c r="D215" s="70">
        <f t="shared" si="48"/>
        <v>0</v>
      </c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4"/>
      <c r="S215" s="74"/>
      <c r="T215" s="74"/>
      <c r="U215" s="74"/>
    </row>
    <row r="216" spans="1:21" s="82" customFormat="1" ht="25.5" customHeight="1" hidden="1">
      <c r="A216" s="46" t="s">
        <v>341</v>
      </c>
      <c r="B216" s="72"/>
      <c r="C216" s="72"/>
      <c r="D216" s="70">
        <f t="shared" si="48"/>
        <v>0</v>
      </c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4"/>
      <c r="S216" s="74"/>
      <c r="T216" s="74"/>
      <c r="U216" s="74"/>
    </row>
    <row r="217" spans="1:21" s="82" customFormat="1" ht="32.25" customHeight="1" hidden="1">
      <c r="A217" s="46" t="s">
        <v>342</v>
      </c>
      <c r="B217" s="72"/>
      <c r="C217" s="72"/>
      <c r="D217" s="70">
        <f t="shared" si="48"/>
        <v>0</v>
      </c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4"/>
      <c r="S217" s="74"/>
      <c r="T217" s="74"/>
      <c r="U217" s="74"/>
    </row>
    <row r="218" spans="1:21" s="82" customFormat="1" ht="32.25" customHeight="1" hidden="1">
      <c r="A218" s="46" t="s">
        <v>324</v>
      </c>
      <c r="B218" s="72"/>
      <c r="C218" s="72"/>
      <c r="D218" s="70">
        <f t="shared" si="48"/>
        <v>0</v>
      </c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4"/>
      <c r="S218" s="74"/>
      <c r="T218" s="74"/>
      <c r="U218" s="74"/>
    </row>
    <row r="219" spans="1:21" s="82" customFormat="1" ht="32.25" customHeight="1" hidden="1">
      <c r="A219" s="46" t="s">
        <v>319</v>
      </c>
      <c r="B219" s="72"/>
      <c r="C219" s="72"/>
      <c r="D219" s="70">
        <f t="shared" si="48"/>
        <v>0</v>
      </c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4"/>
      <c r="S219" s="74"/>
      <c r="T219" s="74"/>
      <c r="U219" s="74"/>
    </row>
    <row r="220" spans="1:17" ht="31.5" hidden="1">
      <c r="A220" s="64" t="s">
        <v>213</v>
      </c>
      <c r="B220" s="66"/>
      <c r="C220" s="66">
        <v>2272</v>
      </c>
      <c r="D220" s="70">
        <f t="shared" si="48"/>
        <v>0</v>
      </c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1:17" s="74" customFormat="1" ht="38.25" customHeight="1" hidden="1">
      <c r="A221" s="48" t="s">
        <v>607</v>
      </c>
      <c r="B221" s="72" t="s">
        <v>606</v>
      </c>
      <c r="C221" s="72"/>
      <c r="D221" s="73">
        <f>D222+D223+D230</f>
        <v>0</v>
      </c>
      <c r="E221" s="73">
        <f aca="true" t="shared" si="49" ref="E221:Q221">E222+E223+E230</f>
        <v>0</v>
      </c>
      <c r="F221" s="73">
        <f t="shared" si="49"/>
        <v>0</v>
      </c>
      <c r="G221" s="73">
        <f t="shared" si="49"/>
        <v>0</v>
      </c>
      <c r="H221" s="73">
        <f t="shared" si="49"/>
        <v>0</v>
      </c>
      <c r="I221" s="73">
        <f t="shared" si="49"/>
        <v>0</v>
      </c>
      <c r="J221" s="73">
        <f t="shared" si="49"/>
        <v>0</v>
      </c>
      <c r="K221" s="73">
        <f t="shared" si="49"/>
        <v>0</v>
      </c>
      <c r="L221" s="73">
        <f t="shared" si="49"/>
        <v>0</v>
      </c>
      <c r="M221" s="73">
        <f t="shared" si="49"/>
        <v>0</v>
      </c>
      <c r="N221" s="73">
        <f t="shared" si="49"/>
        <v>0</v>
      </c>
      <c r="O221" s="73">
        <f t="shared" si="49"/>
        <v>0</v>
      </c>
      <c r="P221" s="73">
        <f t="shared" si="49"/>
        <v>0</v>
      </c>
      <c r="Q221" s="73">
        <f t="shared" si="49"/>
        <v>0</v>
      </c>
    </row>
    <row r="222" spans="1:17" s="71" customFormat="1" ht="31.5" hidden="1">
      <c r="A222" s="64" t="s">
        <v>248</v>
      </c>
      <c r="B222" s="69"/>
      <c r="C222" s="69">
        <v>2240</v>
      </c>
      <c r="D222" s="70">
        <f>F222+G222+H222+I222+J222+K222+L222+M222+N222+O222+P222+Q222</f>
        <v>0</v>
      </c>
      <c r="E222" s="69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</row>
    <row r="223" spans="1:21" s="204" customFormat="1" ht="46.5" customHeight="1" hidden="1">
      <c r="A223" s="64" t="s">
        <v>300</v>
      </c>
      <c r="B223" s="69"/>
      <c r="C223" s="69">
        <v>2610</v>
      </c>
      <c r="D223" s="70">
        <f>F223+G223+H223+I223+J223+K223+L223+M223+N223+O223+P223+Q223</f>
        <v>0</v>
      </c>
      <c r="E223" s="69"/>
      <c r="F223" s="70">
        <f>+F228+F229</f>
        <v>0</v>
      </c>
      <c r="G223" s="70">
        <f aca="true" t="shared" si="50" ref="G223:Q223">+G228+G229</f>
        <v>0</v>
      </c>
      <c r="H223" s="70">
        <f t="shared" si="50"/>
        <v>0</v>
      </c>
      <c r="I223" s="70">
        <f t="shared" si="50"/>
        <v>0</v>
      </c>
      <c r="J223" s="70">
        <f t="shared" si="50"/>
        <v>0</v>
      </c>
      <c r="K223" s="70">
        <f t="shared" si="50"/>
        <v>0</v>
      </c>
      <c r="L223" s="70">
        <f t="shared" si="50"/>
        <v>0</v>
      </c>
      <c r="M223" s="70">
        <f t="shared" si="50"/>
        <v>0</v>
      </c>
      <c r="N223" s="70">
        <f t="shared" si="50"/>
        <v>0</v>
      </c>
      <c r="O223" s="70">
        <f t="shared" si="50"/>
        <v>0</v>
      </c>
      <c r="P223" s="70">
        <f t="shared" si="50"/>
        <v>0</v>
      </c>
      <c r="Q223" s="70">
        <f t="shared" si="50"/>
        <v>0</v>
      </c>
      <c r="R223" s="71"/>
      <c r="S223" s="71"/>
      <c r="T223" s="71"/>
      <c r="U223" s="71"/>
    </row>
    <row r="224" spans="1:17" s="74" customFormat="1" ht="30.75" customHeight="1" hidden="1">
      <c r="A224" s="67" t="s">
        <v>344</v>
      </c>
      <c r="B224" s="72">
        <v>100201</v>
      </c>
      <c r="C224" s="72"/>
      <c r="D224" s="70">
        <f aca="true" t="shared" si="51" ref="D224:D230">F224+G224+H224+I224+J224+K224+L224+M224+N224+O224+P224+Q224</f>
        <v>0</v>
      </c>
      <c r="E224" s="72"/>
      <c r="F224" s="73">
        <f aca="true" t="shared" si="52" ref="F224:Q224">F225</f>
        <v>0</v>
      </c>
      <c r="G224" s="73">
        <f t="shared" si="52"/>
        <v>0</v>
      </c>
      <c r="H224" s="73">
        <f t="shared" si="52"/>
        <v>0</v>
      </c>
      <c r="I224" s="73">
        <f t="shared" si="52"/>
        <v>0</v>
      </c>
      <c r="J224" s="73">
        <f t="shared" si="52"/>
        <v>0</v>
      </c>
      <c r="K224" s="73">
        <f t="shared" si="52"/>
        <v>0</v>
      </c>
      <c r="L224" s="73">
        <f t="shared" si="52"/>
        <v>0</v>
      </c>
      <c r="M224" s="73">
        <f t="shared" si="52"/>
        <v>0</v>
      </c>
      <c r="N224" s="73">
        <f t="shared" si="52"/>
        <v>0</v>
      </c>
      <c r="O224" s="73">
        <f t="shared" si="52"/>
        <v>0</v>
      </c>
      <c r="P224" s="73">
        <f t="shared" si="52"/>
        <v>0</v>
      </c>
      <c r="Q224" s="73">
        <f t="shared" si="52"/>
        <v>0</v>
      </c>
    </row>
    <row r="225" spans="1:17" s="71" customFormat="1" ht="22.5" customHeight="1" hidden="1">
      <c r="A225" s="64" t="s">
        <v>357</v>
      </c>
      <c r="B225" s="69"/>
      <c r="C225" s="69">
        <v>2240</v>
      </c>
      <c r="D225" s="70">
        <f t="shared" si="51"/>
        <v>0</v>
      </c>
      <c r="E225" s="69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</row>
    <row r="226" spans="1:17" s="74" customFormat="1" ht="30.75" customHeight="1" hidden="1">
      <c r="A226" s="67" t="s">
        <v>343</v>
      </c>
      <c r="B226" s="72">
        <v>170603</v>
      </c>
      <c r="C226" s="72"/>
      <c r="D226" s="70">
        <f t="shared" si="51"/>
        <v>0</v>
      </c>
      <c r="E226" s="72"/>
      <c r="F226" s="73">
        <f aca="true" t="shared" si="53" ref="F226:Q226">F227</f>
        <v>0</v>
      </c>
      <c r="G226" s="73">
        <f t="shared" si="53"/>
        <v>0</v>
      </c>
      <c r="H226" s="73">
        <f t="shared" si="53"/>
        <v>0</v>
      </c>
      <c r="I226" s="73">
        <f t="shared" si="53"/>
        <v>0</v>
      </c>
      <c r="J226" s="73">
        <f t="shared" si="53"/>
        <v>0</v>
      </c>
      <c r="K226" s="73">
        <f t="shared" si="53"/>
        <v>0</v>
      </c>
      <c r="L226" s="73">
        <f t="shared" si="53"/>
        <v>0</v>
      </c>
      <c r="M226" s="73">
        <f t="shared" si="53"/>
        <v>0</v>
      </c>
      <c r="N226" s="73">
        <f t="shared" si="53"/>
        <v>0</v>
      </c>
      <c r="O226" s="73">
        <f t="shared" si="53"/>
        <v>0</v>
      </c>
      <c r="P226" s="73">
        <f t="shared" si="53"/>
        <v>0</v>
      </c>
      <c r="Q226" s="73">
        <f t="shared" si="53"/>
        <v>0</v>
      </c>
    </row>
    <row r="227" spans="1:17" s="71" customFormat="1" ht="51" customHeight="1" hidden="1">
      <c r="A227" s="64" t="s">
        <v>300</v>
      </c>
      <c r="B227" s="69"/>
      <c r="C227" s="69">
        <v>2610</v>
      </c>
      <c r="D227" s="70">
        <f t="shared" si="51"/>
        <v>0</v>
      </c>
      <c r="E227" s="69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</row>
    <row r="228" spans="1:17" s="71" customFormat="1" ht="61.5" customHeight="1" hidden="1">
      <c r="A228" s="67" t="s">
        <v>608</v>
      </c>
      <c r="B228" s="69"/>
      <c r="C228" s="69"/>
      <c r="D228" s="70">
        <f t="shared" si="51"/>
        <v>0</v>
      </c>
      <c r="E228" s="69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</row>
    <row r="229" spans="1:17" s="71" customFormat="1" ht="89.25" customHeight="1" hidden="1">
      <c r="A229" s="124" t="s">
        <v>609</v>
      </c>
      <c r="B229" s="69"/>
      <c r="C229" s="69"/>
      <c r="D229" s="70">
        <f t="shared" si="51"/>
        <v>0</v>
      </c>
      <c r="E229" s="69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</row>
    <row r="230" spans="1:17" s="71" customFormat="1" ht="29.25" customHeight="1" hidden="1">
      <c r="A230" s="64" t="s">
        <v>248</v>
      </c>
      <c r="B230" s="69"/>
      <c r="C230" s="69">
        <v>2240</v>
      </c>
      <c r="D230" s="70">
        <f t="shared" si="51"/>
        <v>0</v>
      </c>
      <c r="E230" s="69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</row>
    <row r="231" spans="1:17" s="74" customFormat="1" ht="99.75" customHeight="1" hidden="1">
      <c r="A231" s="48" t="s">
        <v>168</v>
      </c>
      <c r="B231" s="72">
        <v>170703</v>
      </c>
      <c r="C231" s="72"/>
      <c r="D231" s="73">
        <f>D232</f>
        <v>0</v>
      </c>
      <c r="E231" s="72"/>
      <c r="F231" s="73">
        <f aca="true" t="shared" si="54" ref="F231:Q231">F232</f>
        <v>0</v>
      </c>
      <c r="G231" s="73">
        <f t="shared" si="54"/>
        <v>0</v>
      </c>
      <c r="H231" s="73">
        <f t="shared" si="54"/>
        <v>0</v>
      </c>
      <c r="I231" s="73">
        <f t="shared" si="54"/>
        <v>0</v>
      </c>
      <c r="J231" s="73">
        <f t="shared" si="54"/>
        <v>0</v>
      </c>
      <c r="K231" s="73">
        <f t="shared" si="54"/>
        <v>0</v>
      </c>
      <c r="L231" s="73">
        <f t="shared" si="54"/>
        <v>0</v>
      </c>
      <c r="M231" s="73">
        <f t="shared" si="54"/>
        <v>0</v>
      </c>
      <c r="N231" s="73">
        <f t="shared" si="54"/>
        <v>0</v>
      </c>
      <c r="O231" s="73">
        <f t="shared" si="54"/>
        <v>0</v>
      </c>
      <c r="P231" s="73">
        <f t="shared" si="54"/>
        <v>0</v>
      </c>
      <c r="Q231" s="73">
        <f t="shared" si="54"/>
        <v>0</v>
      </c>
    </row>
    <row r="232" spans="1:17" s="71" customFormat="1" ht="49.5" customHeight="1" hidden="1">
      <c r="A232" s="64" t="s">
        <v>300</v>
      </c>
      <c r="B232" s="69"/>
      <c r="C232" s="69">
        <v>2610</v>
      </c>
      <c r="D232" s="73">
        <f>F232+G232+H232+I232+J232+K232+L232+M232+N232+O232+P232+Q232</f>
        <v>0</v>
      </c>
      <c r="E232" s="69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</row>
    <row r="233" spans="1:17" s="82" customFormat="1" ht="48.75" customHeight="1" hidden="1">
      <c r="A233" s="205" t="s">
        <v>520</v>
      </c>
      <c r="B233" s="206"/>
      <c r="C233" s="206"/>
      <c r="D233" s="207"/>
      <c r="E233" s="206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1:17" s="74" customFormat="1" ht="39" customHeight="1" hidden="1">
      <c r="A234" s="67" t="s">
        <v>359</v>
      </c>
      <c r="B234" s="72">
        <v>100202</v>
      </c>
      <c r="C234" s="72"/>
      <c r="D234" s="73">
        <f>D235</f>
        <v>0</v>
      </c>
      <c r="E234" s="72"/>
      <c r="F234" s="73">
        <f aca="true" t="shared" si="55" ref="F234:Q234">F235</f>
        <v>0</v>
      </c>
      <c r="G234" s="73">
        <f t="shared" si="55"/>
        <v>0</v>
      </c>
      <c r="H234" s="73">
        <f t="shared" si="55"/>
        <v>0</v>
      </c>
      <c r="I234" s="73">
        <f t="shared" si="55"/>
        <v>0</v>
      </c>
      <c r="J234" s="73">
        <f t="shared" si="55"/>
        <v>0</v>
      </c>
      <c r="K234" s="73">
        <f t="shared" si="55"/>
        <v>0</v>
      </c>
      <c r="L234" s="73">
        <f t="shared" si="55"/>
        <v>0</v>
      </c>
      <c r="M234" s="73">
        <f t="shared" si="55"/>
        <v>0</v>
      </c>
      <c r="N234" s="73">
        <f t="shared" si="55"/>
        <v>0</v>
      </c>
      <c r="O234" s="73">
        <f t="shared" si="55"/>
        <v>0</v>
      </c>
      <c r="P234" s="73">
        <f t="shared" si="55"/>
        <v>0</v>
      </c>
      <c r="Q234" s="73">
        <f t="shared" si="55"/>
        <v>0</v>
      </c>
    </row>
    <row r="235" spans="1:17" s="71" customFormat="1" ht="30" customHeight="1" hidden="1">
      <c r="A235" s="49" t="s">
        <v>286</v>
      </c>
      <c r="B235" s="69"/>
      <c r="C235" s="69">
        <v>2240</v>
      </c>
      <c r="D235" s="73">
        <f>F235+G235+H235+I235+J235+K235+L235+M235+N235+O235+P235+Q235</f>
        <v>0</v>
      </c>
      <c r="E235" s="69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</row>
    <row r="236" spans="1:17" s="82" customFormat="1" ht="114.75" customHeight="1" hidden="1">
      <c r="A236" s="205" t="s">
        <v>518</v>
      </c>
      <c r="B236" s="206"/>
      <c r="C236" s="206"/>
      <c r="D236" s="207"/>
      <c r="E236" s="206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1:17" s="82" customFormat="1" ht="49.5" customHeight="1" hidden="1">
      <c r="A237" s="205" t="s">
        <v>610</v>
      </c>
      <c r="B237" s="206">
        <v>240601</v>
      </c>
      <c r="C237" s="206"/>
      <c r="D237" s="207">
        <f>+D238</f>
        <v>0</v>
      </c>
      <c r="E237" s="207">
        <f aca="true" t="shared" si="56" ref="E237:Q237">+E238</f>
        <v>0</v>
      </c>
      <c r="F237" s="207">
        <f t="shared" si="56"/>
        <v>0</v>
      </c>
      <c r="G237" s="207">
        <f t="shared" si="56"/>
        <v>0</v>
      </c>
      <c r="H237" s="207">
        <f t="shared" si="56"/>
        <v>0</v>
      </c>
      <c r="I237" s="207">
        <f t="shared" si="56"/>
        <v>0</v>
      </c>
      <c r="J237" s="207">
        <f t="shared" si="56"/>
        <v>0</v>
      </c>
      <c r="K237" s="207">
        <f t="shared" si="56"/>
        <v>0</v>
      </c>
      <c r="L237" s="207">
        <f t="shared" si="56"/>
        <v>0</v>
      </c>
      <c r="M237" s="207">
        <f t="shared" si="56"/>
        <v>0</v>
      </c>
      <c r="N237" s="207">
        <f t="shared" si="56"/>
        <v>0</v>
      </c>
      <c r="O237" s="207">
        <f t="shared" si="56"/>
        <v>0</v>
      </c>
      <c r="P237" s="207">
        <f t="shared" si="56"/>
        <v>0</v>
      </c>
      <c r="Q237" s="207">
        <f t="shared" si="56"/>
        <v>0</v>
      </c>
    </row>
    <row r="238" spans="1:17" s="82" customFormat="1" ht="30.75" customHeight="1" hidden="1">
      <c r="A238" s="49" t="s">
        <v>216</v>
      </c>
      <c r="B238" s="206"/>
      <c r="C238" s="206">
        <v>2210</v>
      </c>
      <c r="D238" s="207">
        <f>+F238+G238+H238+I238+J238+K238+L238+M238+N238+O238+P238+Q238</f>
        <v>0</v>
      </c>
      <c r="E238" s="206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1:17" s="82" customFormat="1" ht="30.75" customHeight="1" hidden="1">
      <c r="A239" s="67" t="s">
        <v>611</v>
      </c>
      <c r="B239" s="206">
        <v>180107</v>
      </c>
      <c r="C239" s="206"/>
      <c r="D239" s="207">
        <f>+D240</f>
        <v>0</v>
      </c>
      <c r="E239" s="207">
        <f aca="true" t="shared" si="57" ref="E239:Q239">+E240</f>
        <v>0</v>
      </c>
      <c r="F239" s="207">
        <f t="shared" si="57"/>
        <v>0</v>
      </c>
      <c r="G239" s="207">
        <f t="shared" si="57"/>
        <v>0</v>
      </c>
      <c r="H239" s="207">
        <f t="shared" si="57"/>
        <v>0</v>
      </c>
      <c r="I239" s="207">
        <f t="shared" si="57"/>
        <v>0</v>
      </c>
      <c r="J239" s="207">
        <f t="shared" si="57"/>
        <v>0</v>
      </c>
      <c r="K239" s="207">
        <f t="shared" si="57"/>
        <v>0</v>
      </c>
      <c r="L239" s="207">
        <f t="shared" si="57"/>
        <v>0</v>
      </c>
      <c r="M239" s="207">
        <f t="shared" si="57"/>
        <v>0</v>
      </c>
      <c r="N239" s="207">
        <f t="shared" si="57"/>
        <v>0</v>
      </c>
      <c r="O239" s="207">
        <f t="shared" si="57"/>
        <v>0</v>
      </c>
      <c r="P239" s="207">
        <f t="shared" si="57"/>
        <v>0</v>
      </c>
      <c r="Q239" s="207">
        <f t="shared" si="57"/>
        <v>0</v>
      </c>
    </row>
    <row r="240" spans="1:17" s="82" customFormat="1" ht="30.75" customHeight="1" hidden="1">
      <c r="A240" s="49" t="s">
        <v>286</v>
      </c>
      <c r="B240" s="206"/>
      <c r="C240" s="206">
        <v>2240</v>
      </c>
      <c r="D240" s="207">
        <f>+F240+G240+H240+I240+J240+K240+L240+M240+N240+O240+P240+Q240</f>
        <v>0</v>
      </c>
      <c r="E240" s="206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1:17" s="81" customFormat="1" ht="31.5" hidden="1">
      <c r="A241" s="78" t="s">
        <v>119</v>
      </c>
      <c r="B241" s="79"/>
      <c r="C241" s="79"/>
      <c r="D241" s="80">
        <f>D242+D251+D261</f>
        <v>458273</v>
      </c>
      <c r="E241" s="79"/>
      <c r="F241" s="80">
        <f aca="true" t="shared" si="58" ref="F241:Q241">F242+F251+F261</f>
        <v>0</v>
      </c>
      <c r="G241" s="80">
        <f t="shared" si="58"/>
        <v>0</v>
      </c>
      <c r="H241" s="80">
        <f t="shared" si="58"/>
        <v>405752</v>
      </c>
      <c r="I241" s="80">
        <f t="shared" si="58"/>
        <v>8754</v>
      </c>
      <c r="J241" s="80">
        <f t="shared" si="58"/>
        <v>8753</v>
      </c>
      <c r="K241" s="80">
        <f t="shared" si="58"/>
        <v>8753</v>
      </c>
      <c r="L241" s="80">
        <f t="shared" si="58"/>
        <v>8753</v>
      </c>
      <c r="M241" s="80">
        <f t="shared" si="58"/>
        <v>8754</v>
      </c>
      <c r="N241" s="80">
        <f t="shared" si="58"/>
        <v>8754</v>
      </c>
      <c r="O241" s="80">
        <f t="shared" si="58"/>
        <v>0</v>
      </c>
      <c r="P241" s="80">
        <f t="shared" si="58"/>
        <v>0</v>
      </c>
      <c r="Q241" s="80">
        <f t="shared" si="58"/>
        <v>0</v>
      </c>
    </row>
    <row r="242" spans="1:17" s="74" customFormat="1" ht="101.25" customHeight="1" hidden="1">
      <c r="A242" s="48" t="s">
        <v>168</v>
      </c>
      <c r="B242" s="72">
        <v>170703</v>
      </c>
      <c r="C242" s="72"/>
      <c r="D242" s="72">
        <f>D243</f>
        <v>397000</v>
      </c>
      <c r="E242" s="72"/>
      <c r="F242" s="72">
        <f aca="true" t="shared" si="59" ref="F242:Q242">F243</f>
        <v>0</v>
      </c>
      <c r="G242" s="72">
        <f t="shared" si="59"/>
        <v>0</v>
      </c>
      <c r="H242" s="72">
        <f t="shared" si="59"/>
        <v>397000</v>
      </c>
      <c r="I242" s="72">
        <f t="shared" si="59"/>
        <v>0</v>
      </c>
      <c r="J242" s="72">
        <f t="shared" si="59"/>
        <v>0</v>
      </c>
      <c r="K242" s="72">
        <f t="shared" si="59"/>
        <v>0</v>
      </c>
      <c r="L242" s="72">
        <f t="shared" si="59"/>
        <v>0</v>
      </c>
      <c r="M242" s="72">
        <f t="shared" si="59"/>
        <v>0</v>
      </c>
      <c r="N242" s="72">
        <f t="shared" si="59"/>
        <v>0</v>
      </c>
      <c r="O242" s="72">
        <f t="shared" si="59"/>
        <v>0</v>
      </c>
      <c r="P242" s="72">
        <f t="shared" si="59"/>
        <v>0</v>
      </c>
      <c r="Q242" s="72">
        <f t="shared" si="59"/>
        <v>0</v>
      </c>
    </row>
    <row r="243" spans="1:17" s="71" customFormat="1" ht="31.5" hidden="1">
      <c r="A243" s="64" t="s">
        <v>622</v>
      </c>
      <c r="B243" s="69"/>
      <c r="C243" s="69">
        <v>2240</v>
      </c>
      <c r="D243" s="70">
        <f>D244+D247+D248+D249+D250+D245+D246</f>
        <v>397000</v>
      </c>
      <c r="E243" s="69"/>
      <c r="F243" s="70">
        <f>F244+F247+F248+F249+F250+F245+F246</f>
        <v>0</v>
      </c>
      <c r="G243" s="70">
        <f>G244+G247+G248+G249+G250+G245+G246</f>
        <v>0</v>
      </c>
      <c r="H243" s="70">
        <f>H244+H247+H248+H249+H250+H245+H246</f>
        <v>397000</v>
      </c>
      <c r="I243" s="70">
        <f aca="true" t="shared" si="60" ref="I243:Q243">I244+I247+I248+I249+I250+I245+I246</f>
        <v>0</v>
      </c>
      <c r="J243" s="70">
        <f t="shared" si="60"/>
        <v>0</v>
      </c>
      <c r="K243" s="70">
        <f t="shared" si="60"/>
        <v>0</v>
      </c>
      <c r="L243" s="70">
        <f t="shared" si="60"/>
        <v>0</v>
      </c>
      <c r="M243" s="70">
        <f t="shared" si="60"/>
        <v>0</v>
      </c>
      <c r="N243" s="70">
        <f t="shared" si="60"/>
        <v>0</v>
      </c>
      <c r="O243" s="70">
        <f t="shared" si="60"/>
        <v>0</v>
      </c>
      <c r="P243" s="70">
        <f t="shared" si="60"/>
        <v>0</v>
      </c>
      <c r="Q243" s="70">
        <f t="shared" si="60"/>
        <v>0</v>
      </c>
    </row>
    <row r="244" spans="1:21" s="82" customFormat="1" ht="31.5" hidden="1">
      <c r="A244" s="67" t="s">
        <v>667</v>
      </c>
      <c r="B244" s="72"/>
      <c r="C244" s="72"/>
      <c r="D244" s="73">
        <f aca="true" t="shared" si="61" ref="D244:D250">F244+G244+H244+I244+J244+K244+L244+M244+N244+O244+P244+Q244</f>
        <v>50000</v>
      </c>
      <c r="E244" s="72"/>
      <c r="F244" s="73"/>
      <c r="G244" s="73"/>
      <c r="H244" s="73">
        <v>50000</v>
      </c>
      <c r="I244" s="73"/>
      <c r="J244" s="73"/>
      <c r="K244" s="73"/>
      <c r="L244" s="73"/>
      <c r="M244" s="73"/>
      <c r="N244" s="73"/>
      <c r="O244" s="73"/>
      <c r="P244" s="73"/>
      <c r="Q244" s="73"/>
      <c r="R244" s="74"/>
      <c r="S244" s="74"/>
      <c r="T244" s="74"/>
      <c r="U244" s="74"/>
    </row>
    <row r="245" spans="1:21" s="82" customFormat="1" ht="31.5" hidden="1">
      <c r="A245" s="67" t="s">
        <v>710</v>
      </c>
      <c r="B245" s="72"/>
      <c r="C245" s="72"/>
      <c r="D245" s="73">
        <f t="shared" si="61"/>
        <v>60000</v>
      </c>
      <c r="E245" s="72"/>
      <c r="F245" s="73"/>
      <c r="G245" s="73"/>
      <c r="H245" s="73">
        <v>60000</v>
      </c>
      <c r="I245" s="73"/>
      <c r="J245" s="73"/>
      <c r="K245" s="73"/>
      <c r="L245" s="73"/>
      <c r="M245" s="73"/>
      <c r="N245" s="73"/>
      <c r="O245" s="73"/>
      <c r="P245" s="73"/>
      <c r="Q245" s="73"/>
      <c r="R245" s="74"/>
      <c r="S245" s="74"/>
      <c r="T245" s="74"/>
      <c r="U245" s="74"/>
    </row>
    <row r="246" spans="1:21" s="82" customFormat="1" ht="31.5" hidden="1">
      <c r="A246" s="67" t="s">
        <v>711</v>
      </c>
      <c r="B246" s="72"/>
      <c r="C246" s="72"/>
      <c r="D246" s="73">
        <f t="shared" si="61"/>
        <v>58000</v>
      </c>
      <c r="E246" s="72"/>
      <c r="F246" s="73"/>
      <c r="G246" s="73"/>
      <c r="H246" s="73">
        <v>58000</v>
      </c>
      <c r="I246" s="73"/>
      <c r="J246" s="73"/>
      <c r="K246" s="73"/>
      <c r="L246" s="73"/>
      <c r="M246" s="73"/>
      <c r="N246" s="73"/>
      <c r="O246" s="73"/>
      <c r="P246" s="73"/>
      <c r="Q246" s="73"/>
      <c r="R246" s="74"/>
      <c r="S246" s="74"/>
      <c r="T246" s="74"/>
      <c r="U246" s="74"/>
    </row>
    <row r="247" spans="1:21" s="82" customFormat="1" ht="31.5" hidden="1">
      <c r="A247" s="67" t="s">
        <v>668</v>
      </c>
      <c r="B247" s="72"/>
      <c r="C247" s="72"/>
      <c r="D247" s="73">
        <f t="shared" si="61"/>
        <v>50000</v>
      </c>
      <c r="E247" s="72"/>
      <c r="F247" s="73"/>
      <c r="G247" s="73"/>
      <c r="H247" s="73">
        <v>50000</v>
      </c>
      <c r="I247" s="73"/>
      <c r="J247" s="73"/>
      <c r="K247" s="73"/>
      <c r="L247" s="73"/>
      <c r="M247" s="73"/>
      <c r="N247" s="73"/>
      <c r="O247" s="73"/>
      <c r="P247" s="73"/>
      <c r="Q247" s="73"/>
      <c r="R247" s="74"/>
      <c r="S247" s="74"/>
      <c r="T247" s="74"/>
      <c r="U247" s="74"/>
    </row>
    <row r="248" spans="1:21" s="82" customFormat="1" ht="31.5" hidden="1">
      <c r="A248" s="67" t="s">
        <v>619</v>
      </c>
      <c r="B248" s="72"/>
      <c r="C248" s="72"/>
      <c r="D248" s="73">
        <f t="shared" si="61"/>
        <v>40000</v>
      </c>
      <c r="E248" s="72"/>
      <c r="F248" s="73"/>
      <c r="G248" s="73"/>
      <c r="H248" s="73">
        <v>40000</v>
      </c>
      <c r="I248" s="73"/>
      <c r="J248" s="73"/>
      <c r="K248" s="73"/>
      <c r="L248" s="73"/>
      <c r="M248" s="73"/>
      <c r="N248" s="73"/>
      <c r="O248" s="73"/>
      <c r="P248" s="73"/>
      <c r="Q248" s="73"/>
      <c r="R248" s="74"/>
      <c r="S248" s="74"/>
      <c r="T248" s="74"/>
      <c r="U248" s="74"/>
    </row>
    <row r="249" spans="1:21" s="82" customFormat="1" ht="31.5" hidden="1">
      <c r="A249" s="67" t="s">
        <v>620</v>
      </c>
      <c r="B249" s="72"/>
      <c r="C249" s="72"/>
      <c r="D249" s="73">
        <f t="shared" si="61"/>
        <v>40000</v>
      </c>
      <c r="E249" s="72"/>
      <c r="F249" s="73"/>
      <c r="G249" s="73"/>
      <c r="H249" s="73">
        <v>40000</v>
      </c>
      <c r="I249" s="73"/>
      <c r="J249" s="73"/>
      <c r="K249" s="73"/>
      <c r="L249" s="73"/>
      <c r="M249" s="73"/>
      <c r="N249" s="73"/>
      <c r="O249" s="73"/>
      <c r="P249" s="73"/>
      <c r="Q249" s="73"/>
      <c r="R249" s="74"/>
      <c r="S249" s="74"/>
      <c r="T249" s="74"/>
      <c r="U249" s="74"/>
    </row>
    <row r="250" spans="1:17" s="74" customFormat="1" ht="31.5" hidden="1">
      <c r="A250" s="67" t="s">
        <v>621</v>
      </c>
      <c r="B250" s="72"/>
      <c r="C250" s="72"/>
      <c r="D250" s="73">
        <f t="shared" si="61"/>
        <v>99000</v>
      </c>
      <c r="E250" s="72"/>
      <c r="F250" s="73"/>
      <c r="G250" s="73"/>
      <c r="H250" s="73">
        <v>99000</v>
      </c>
      <c r="I250" s="73"/>
      <c r="J250" s="73"/>
      <c r="K250" s="73"/>
      <c r="L250" s="73"/>
      <c r="M250" s="73"/>
      <c r="N250" s="73"/>
      <c r="O250" s="73"/>
      <c r="P250" s="73"/>
      <c r="Q250" s="73"/>
    </row>
    <row r="251" spans="1:17" s="74" customFormat="1" ht="31.5" hidden="1">
      <c r="A251" s="67" t="s">
        <v>145</v>
      </c>
      <c r="B251" s="72">
        <v>10116</v>
      </c>
      <c r="C251" s="72"/>
      <c r="D251" s="73">
        <f>D252+D253+D260+D254+D255+D256+D257+D258+D259</f>
        <v>61273</v>
      </c>
      <c r="E251" s="72"/>
      <c r="F251" s="73">
        <f aca="true" t="shared" si="62" ref="F251:Q251">F252+F253+F260+F254+F255+F256+F257+F258+F259</f>
        <v>0</v>
      </c>
      <c r="G251" s="73">
        <f t="shared" si="62"/>
        <v>0</v>
      </c>
      <c r="H251" s="73">
        <f t="shared" si="62"/>
        <v>8752</v>
      </c>
      <c r="I251" s="73">
        <f t="shared" si="62"/>
        <v>8754</v>
      </c>
      <c r="J251" s="73">
        <f t="shared" si="62"/>
        <v>8753</v>
      </c>
      <c r="K251" s="73">
        <f t="shared" si="62"/>
        <v>8753</v>
      </c>
      <c r="L251" s="73">
        <f t="shared" si="62"/>
        <v>8753</v>
      </c>
      <c r="M251" s="73">
        <f t="shared" si="62"/>
        <v>8754</v>
      </c>
      <c r="N251" s="73">
        <f t="shared" si="62"/>
        <v>8754</v>
      </c>
      <c r="O251" s="73">
        <f t="shared" si="62"/>
        <v>0</v>
      </c>
      <c r="P251" s="73">
        <f t="shared" si="62"/>
        <v>0</v>
      </c>
      <c r="Q251" s="73">
        <f t="shared" si="62"/>
        <v>0</v>
      </c>
    </row>
    <row r="252" spans="1:17" s="71" customFormat="1" ht="35.25" customHeight="1" hidden="1">
      <c r="A252" s="49" t="s">
        <v>248</v>
      </c>
      <c r="B252" s="69"/>
      <c r="C252" s="69">
        <v>2240</v>
      </c>
      <c r="D252" s="70">
        <f aca="true" t="shared" si="63" ref="D252:D260">F252+G252+H252+I252+J252+K252+L252+M252+N252+O252+P252+Q252</f>
        <v>0</v>
      </c>
      <c r="E252" s="69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</row>
    <row r="253" spans="1:17" s="71" customFormat="1" ht="31.5" hidden="1">
      <c r="A253" s="64" t="s">
        <v>213</v>
      </c>
      <c r="B253" s="69"/>
      <c r="C253" s="69">
        <v>2272</v>
      </c>
      <c r="D253" s="70">
        <f t="shared" si="63"/>
        <v>0</v>
      </c>
      <c r="E253" s="69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</row>
    <row r="254" spans="1:17" s="71" customFormat="1" ht="15.75" hidden="1">
      <c r="A254" s="64" t="s">
        <v>179</v>
      </c>
      <c r="B254" s="69"/>
      <c r="C254" s="69">
        <v>2111</v>
      </c>
      <c r="D254" s="70">
        <f t="shared" si="63"/>
        <v>50224</v>
      </c>
      <c r="E254" s="69"/>
      <c r="F254" s="70"/>
      <c r="G254" s="70"/>
      <c r="H254" s="70">
        <v>7174</v>
      </c>
      <c r="I254" s="70">
        <v>7175</v>
      </c>
      <c r="J254" s="70">
        <v>7175</v>
      </c>
      <c r="K254" s="70">
        <v>7175</v>
      </c>
      <c r="L254" s="70">
        <v>7175</v>
      </c>
      <c r="M254" s="70">
        <v>7175</v>
      </c>
      <c r="N254" s="70">
        <v>7175</v>
      </c>
      <c r="O254" s="70"/>
      <c r="P254" s="70"/>
      <c r="Q254" s="70"/>
    </row>
    <row r="255" spans="1:17" s="71" customFormat="1" ht="18.75" customHeight="1" hidden="1">
      <c r="A255" s="64" t="s">
        <v>42</v>
      </c>
      <c r="B255" s="69"/>
      <c r="C255" s="69">
        <v>2120</v>
      </c>
      <c r="D255" s="70">
        <f t="shared" si="63"/>
        <v>11049</v>
      </c>
      <c r="E255" s="69"/>
      <c r="F255" s="70"/>
      <c r="G255" s="70"/>
      <c r="H255" s="70">
        <v>1578</v>
      </c>
      <c r="I255" s="70">
        <v>1579</v>
      </c>
      <c r="J255" s="70">
        <v>1578</v>
      </c>
      <c r="K255" s="70">
        <v>1578</v>
      </c>
      <c r="L255" s="70">
        <v>1578</v>
      </c>
      <c r="M255" s="70">
        <v>1579</v>
      </c>
      <c r="N255" s="70">
        <v>1579</v>
      </c>
      <c r="O255" s="70"/>
      <c r="P255" s="70"/>
      <c r="Q255" s="70"/>
    </row>
    <row r="256" spans="1:17" s="71" customFormat="1" ht="31.5" hidden="1">
      <c r="A256" s="49" t="s">
        <v>216</v>
      </c>
      <c r="B256" s="69"/>
      <c r="C256" s="69">
        <v>2210</v>
      </c>
      <c r="D256" s="70">
        <f t="shared" si="63"/>
        <v>0</v>
      </c>
      <c r="E256" s="69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</row>
    <row r="257" spans="1:17" s="71" customFormat="1" ht="31.5" hidden="1">
      <c r="A257" s="64" t="s">
        <v>248</v>
      </c>
      <c r="B257" s="69"/>
      <c r="C257" s="69">
        <v>2240</v>
      </c>
      <c r="D257" s="70">
        <f t="shared" si="63"/>
        <v>0</v>
      </c>
      <c r="E257" s="69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</row>
    <row r="258" spans="1:17" s="71" customFormat="1" ht="15.75" hidden="1">
      <c r="A258" s="64" t="s">
        <v>349</v>
      </c>
      <c r="B258" s="69"/>
      <c r="C258" s="69">
        <v>2250</v>
      </c>
      <c r="D258" s="70">
        <f t="shared" si="63"/>
        <v>0</v>
      </c>
      <c r="E258" s="69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</row>
    <row r="259" spans="1:17" s="71" customFormat="1" ht="78.75" hidden="1">
      <c r="A259" s="64" t="s">
        <v>351</v>
      </c>
      <c r="B259" s="69"/>
      <c r="C259" s="69">
        <v>2282</v>
      </c>
      <c r="D259" s="70">
        <f t="shared" si="63"/>
        <v>0</v>
      </c>
      <c r="E259" s="69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</row>
    <row r="260" spans="1:17" s="71" customFormat="1" ht="15.75" hidden="1">
      <c r="A260" s="64" t="s">
        <v>188</v>
      </c>
      <c r="B260" s="69"/>
      <c r="C260" s="69">
        <v>2273</v>
      </c>
      <c r="D260" s="70">
        <f t="shared" si="63"/>
        <v>0</v>
      </c>
      <c r="E260" s="69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</row>
    <row r="261" spans="1:17" s="74" customFormat="1" ht="126" hidden="1">
      <c r="A261" s="67" t="s">
        <v>335</v>
      </c>
      <c r="B261" s="72">
        <v>250913</v>
      </c>
      <c r="C261" s="72"/>
      <c r="D261" s="73">
        <f>D262</f>
        <v>0</v>
      </c>
      <c r="E261" s="72"/>
      <c r="F261" s="73">
        <f aca="true" t="shared" si="64" ref="F261:Q261">F262</f>
        <v>0</v>
      </c>
      <c r="G261" s="73">
        <f t="shared" si="64"/>
        <v>0</v>
      </c>
      <c r="H261" s="73">
        <f t="shared" si="64"/>
        <v>0</v>
      </c>
      <c r="I261" s="73">
        <f t="shared" si="64"/>
        <v>0</v>
      </c>
      <c r="J261" s="73">
        <f t="shared" si="64"/>
        <v>0</v>
      </c>
      <c r="K261" s="73">
        <f t="shared" si="64"/>
        <v>0</v>
      </c>
      <c r="L261" s="73">
        <f t="shared" si="64"/>
        <v>0</v>
      </c>
      <c r="M261" s="73">
        <f t="shared" si="64"/>
        <v>0</v>
      </c>
      <c r="N261" s="73">
        <f t="shared" si="64"/>
        <v>0</v>
      </c>
      <c r="O261" s="73">
        <f t="shared" si="64"/>
        <v>0</v>
      </c>
      <c r="P261" s="73">
        <f t="shared" si="64"/>
        <v>0</v>
      </c>
      <c r="Q261" s="73">
        <f t="shared" si="64"/>
        <v>0</v>
      </c>
    </row>
    <row r="262" spans="1:17" s="71" customFormat="1" ht="81" customHeight="1" hidden="1">
      <c r="A262" s="49" t="s">
        <v>351</v>
      </c>
      <c r="B262" s="69"/>
      <c r="C262" s="69">
        <v>2282</v>
      </c>
      <c r="D262" s="70">
        <f>F262+G262+H262+I262+J262+K262+L262+M262+N262+O262+P262+Q262</f>
        <v>0</v>
      </c>
      <c r="E262" s="69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</row>
    <row r="263" spans="1:17" s="81" customFormat="1" ht="15.75" hidden="1">
      <c r="A263" s="78" t="s">
        <v>290</v>
      </c>
      <c r="B263" s="79"/>
      <c r="C263" s="79"/>
      <c r="D263" s="80">
        <f>D264+D270</f>
        <v>45067</v>
      </c>
      <c r="E263" s="79"/>
      <c r="F263" s="80">
        <f aca="true" t="shared" si="65" ref="F263:Q263">F264+F270</f>
        <v>0</v>
      </c>
      <c r="G263" s="80">
        <f t="shared" si="65"/>
        <v>0</v>
      </c>
      <c r="H263" s="80">
        <f t="shared" si="65"/>
        <v>6438</v>
      </c>
      <c r="I263" s="80">
        <f t="shared" si="65"/>
        <v>6438</v>
      </c>
      <c r="J263" s="80">
        <f t="shared" si="65"/>
        <v>6439</v>
      </c>
      <c r="K263" s="80">
        <f t="shared" si="65"/>
        <v>6438</v>
      </c>
      <c r="L263" s="80">
        <f t="shared" si="65"/>
        <v>6438</v>
      </c>
      <c r="M263" s="80">
        <f t="shared" si="65"/>
        <v>6439</v>
      </c>
      <c r="N263" s="80">
        <f t="shared" si="65"/>
        <v>6437</v>
      </c>
      <c r="O263" s="80">
        <f t="shared" si="65"/>
        <v>0</v>
      </c>
      <c r="P263" s="80">
        <f t="shared" si="65"/>
        <v>0</v>
      </c>
      <c r="Q263" s="80">
        <f t="shared" si="65"/>
        <v>0</v>
      </c>
    </row>
    <row r="264" spans="1:17" s="74" customFormat="1" ht="29.25" customHeight="1" hidden="1">
      <c r="A264" s="67" t="s">
        <v>89</v>
      </c>
      <c r="B264" s="72">
        <v>10116</v>
      </c>
      <c r="C264" s="72"/>
      <c r="D264" s="72">
        <f>D268+D267+D266+D265+D269</f>
        <v>45067</v>
      </c>
      <c r="E264" s="72"/>
      <c r="F264" s="72">
        <f aca="true" t="shared" si="66" ref="F264:Q264">F268+F267+F266+F265+F269</f>
        <v>0</v>
      </c>
      <c r="G264" s="72">
        <f t="shared" si="66"/>
        <v>0</v>
      </c>
      <c r="H264" s="72">
        <f t="shared" si="66"/>
        <v>6438</v>
      </c>
      <c r="I264" s="72">
        <f t="shared" si="66"/>
        <v>6438</v>
      </c>
      <c r="J264" s="72">
        <f t="shared" si="66"/>
        <v>6439</v>
      </c>
      <c r="K264" s="72">
        <f t="shared" si="66"/>
        <v>6438</v>
      </c>
      <c r="L264" s="72">
        <f t="shared" si="66"/>
        <v>6438</v>
      </c>
      <c r="M264" s="72">
        <f t="shared" si="66"/>
        <v>6439</v>
      </c>
      <c r="N264" s="72">
        <f t="shared" si="66"/>
        <v>6437</v>
      </c>
      <c r="O264" s="72">
        <f t="shared" si="66"/>
        <v>0</v>
      </c>
      <c r="P264" s="72">
        <f t="shared" si="66"/>
        <v>0</v>
      </c>
      <c r="Q264" s="72">
        <f t="shared" si="66"/>
        <v>0</v>
      </c>
    </row>
    <row r="265" spans="1:17" s="71" customFormat="1" ht="32.25" customHeight="1" hidden="1">
      <c r="A265" s="49" t="s">
        <v>216</v>
      </c>
      <c r="B265" s="69"/>
      <c r="C265" s="69">
        <v>2210</v>
      </c>
      <c r="D265" s="70">
        <f>F265+G265+H265+I265+J265+K265+L265+M265+N265+O265+P265+Q265</f>
        <v>0</v>
      </c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</row>
    <row r="266" spans="1:17" s="71" customFormat="1" ht="22.5" customHeight="1" hidden="1">
      <c r="A266" s="64" t="s">
        <v>352</v>
      </c>
      <c r="B266" s="69"/>
      <c r="C266" s="69">
        <v>2800</v>
      </c>
      <c r="D266" s="70">
        <f>F266+G266+H266+I266+J266+K266+L266+M266+N266+O266+P266+Q266</f>
        <v>0</v>
      </c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spans="1:17" s="71" customFormat="1" ht="31.5" hidden="1">
      <c r="A267" s="49" t="s">
        <v>42</v>
      </c>
      <c r="B267" s="69"/>
      <c r="C267" s="69">
        <v>2120</v>
      </c>
      <c r="D267" s="70">
        <f>F267+G267+H267+I267+J267+K267+L267+M267+N267+O267+P267+Q267</f>
        <v>8127</v>
      </c>
      <c r="E267" s="69"/>
      <c r="F267" s="69"/>
      <c r="G267" s="69"/>
      <c r="H267" s="69">
        <v>1161</v>
      </c>
      <c r="I267" s="69">
        <v>1161</v>
      </c>
      <c r="J267" s="69">
        <v>1161</v>
      </c>
      <c r="K267" s="69">
        <v>1161</v>
      </c>
      <c r="L267" s="69">
        <v>1161</v>
      </c>
      <c r="M267" s="69">
        <v>1162</v>
      </c>
      <c r="N267" s="69">
        <v>1160</v>
      </c>
      <c r="O267" s="69"/>
      <c r="P267" s="69"/>
      <c r="Q267" s="69"/>
    </row>
    <row r="268" spans="1:17" ht="31.5" hidden="1">
      <c r="A268" s="49" t="s">
        <v>248</v>
      </c>
      <c r="B268" s="66"/>
      <c r="C268" s="66">
        <v>2240</v>
      </c>
      <c r="D268" s="70">
        <f>F268+G268+H268+I268+J268+K268+L268+M268+N268+O268+P268+Q268</f>
        <v>0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ht="15.75" hidden="1">
      <c r="A269" s="49" t="s">
        <v>179</v>
      </c>
      <c r="B269" s="66"/>
      <c r="C269" s="66">
        <v>2111</v>
      </c>
      <c r="D269" s="70">
        <f>F269+G269+H269+I269+J269+K269+L269+M269+N269+O269+P269+Q269</f>
        <v>36940</v>
      </c>
      <c r="E269" s="66"/>
      <c r="F269" s="65"/>
      <c r="G269" s="65"/>
      <c r="H269" s="65">
        <v>5277</v>
      </c>
      <c r="I269" s="65">
        <v>5277</v>
      </c>
      <c r="J269" s="65">
        <v>5278</v>
      </c>
      <c r="K269" s="65">
        <v>5277</v>
      </c>
      <c r="L269" s="65">
        <v>5277</v>
      </c>
      <c r="M269" s="65">
        <v>5277</v>
      </c>
      <c r="N269" s="65">
        <v>5277</v>
      </c>
      <c r="O269" s="65"/>
      <c r="P269" s="65"/>
      <c r="Q269" s="65"/>
    </row>
    <row r="270" spans="1:17" s="74" customFormat="1" ht="31.5" hidden="1">
      <c r="A270" s="67" t="s">
        <v>150</v>
      </c>
      <c r="B270" s="72">
        <v>91103</v>
      </c>
      <c r="C270" s="72"/>
      <c r="D270" s="73">
        <f>D271</f>
        <v>0</v>
      </c>
      <c r="E270" s="72"/>
      <c r="F270" s="73">
        <f aca="true" t="shared" si="67" ref="F270:Q270">F271</f>
        <v>0</v>
      </c>
      <c r="G270" s="73">
        <f t="shared" si="67"/>
        <v>0</v>
      </c>
      <c r="H270" s="73">
        <f t="shared" si="67"/>
        <v>0</v>
      </c>
      <c r="I270" s="73">
        <f t="shared" si="67"/>
        <v>0</v>
      </c>
      <c r="J270" s="73">
        <f t="shared" si="67"/>
        <v>0</v>
      </c>
      <c r="K270" s="73">
        <f t="shared" si="67"/>
        <v>0</v>
      </c>
      <c r="L270" s="73">
        <f t="shared" si="67"/>
        <v>0</v>
      </c>
      <c r="M270" s="73">
        <f t="shared" si="67"/>
        <v>0</v>
      </c>
      <c r="N270" s="73">
        <f t="shared" si="67"/>
        <v>0</v>
      </c>
      <c r="O270" s="73">
        <f t="shared" si="67"/>
        <v>0</v>
      </c>
      <c r="P270" s="73">
        <f t="shared" si="67"/>
        <v>0</v>
      </c>
      <c r="Q270" s="73">
        <f t="shared" si="67"/>
        <v>0</v>
      </c>
    </row>
    <row r="271" spans="1:17" ht="15.75" hidden="1">
      <c r="A271" s="49" t="s">
        <v>113</v>
      </c>
      <c r="B271" s="66"/>
      <c r="C271" s="66">
        <v>1172</v>
      </c>
      <c r="D271" s="70">
        <f>F271+G271+H271+I271+J271+K271+L271+M271+N271+O271+P271+Q271</f>
        <v>0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</row>
    <row r="272" spans="1:17" s="81" customFormat="1" ht="15.75" hidden="1">
      <c r="A272" s="78" t="s">
        <v>143</v>
      </c>
      <c r="B272" s="79"/>
      <c r="C272" s="79"/>
      <c r="D272" s="79">
        <f>D273+D283+D286+D290</f>
        <v>1753283</v>
      </c>
      <c r="E272" s="79"/>
      <c r="F272" s="79">
        <f aca="true" t="shared" si="68" ref="F272:Q272">F273+F283+F286+F290</f>
        <v>0</v>
      </c>
      <c r="G272" s="79">
        <f t="shared" si="68"/>
        <v>0</v>
      </c>
      <c r="H272" s="79">
        <f t="shared" si="68"/>
        <v>371175</v>
      </c>
      <c r="I272" s="79">
        <f t="shared" si="68"/>
        <v>181176</v>
      </c>
      <c r="J272" s="79">
        <f t="shared" si="68"/>
        <v>181176</v>
      </c>
      <c r="K272" s="79">
        <f t="shared" si="68"/>
        <v>181175</v>
      </c>
      <c r="L272" s="79">
        <f t="shared" si="68"/>
        <v>240186</v>
      </c>
      <c r="M272" s="79">
        <f t="shared" si="68"/>
        <v>181179</v>
      </c>
      <c r="N272" s="79">
        <f t="shared" si="68"/>
        <v>240185</v>
      </c>
      <c r="O272" s="79">
        <f t="shared" si="68"/>
        <v>59011</v>
      </c>
      <c r="P272" s="79">
        <f t="shared" si="68"/>
        <v>59012</v>
      </c>
      <c r="Q272" s="79">
        <f t="shared" si="68"/>
        <v>59008</v>
      </c>
    </row>
    <row r="273" spans="1:17" s="63" customFormat="1" ht="29.25" customHeight="1" hidden="1">
      <c r="A273" s="77" t="s">
        <v>89</v>
      </c>
      <c r="B273" s="68">
        <v>10116</v>
      </c>
      <c r="C273" s="68"/>
      <c r="D273" s="68">
        <f>D274+D275+D276+D277+D278+D279+D280+D281+D282</f>
        <v>1753283</v>
      </c>
      <c r="E273" s="68"/>
      <c r="F273" s="68">
        <f aca="true" t="shared" si="69" ref="F273:Q273">F274+F275+F276+F277+F278+F279+F280+F281+F282</f>
        <v>0</v>
      </c>
      <c r="G273" s="68">
        <f t="shared" si="69"/>
        <v>0</v>
      </c>
      <c r="H273" s="68">
        <f t="shared" si="69"/>
        <v>371175</v>
      </c>
      <c r="I273" s="68">
        <f t="shared" si="69"/>
        <v>181176</v>
      </c>
      <c r="J273" s="68">
        <f t="shared" si="69"/>
        <v>181176</v>
      </c>
      <c r="K273" s="68">
        <f t="shared" si="69"/>
        <v>181175</v>
      </c>
      <c r="L273" s="68">
        <f t="shared" si="69"/>
        <v>240186</v>
      </c>
      <c r="M273" s="68">
        <f t="shared" si="69"/>
        <v>181179</v>
      </c>
      <c r="N273" s="68">
        <f t="shared" si="69"/>
        <v>240185</v>
      </c>
      <c r="O273" s="68">
        <f t="shared" si="69"/>
        <v>59011</v>
      </c>
      <c r="P273" s="68">
        <f t="shared" si="69"/>
        <v>59012</v>
      </c>
      <c r="Q273" s="68">
        <f t="shared" si="69"/>
        <v>59008</v>
      </c>
    </row>
    <row r="274" spans="1:17" ht="31.5" hidden="1">
      <c r="A274" s="49" t="s">
        <v>248</v>
      </c>
      <c r="B274" s="66"/>
      <c r="C274" s="66">
        <v>2240</v>
      </c>
      <c r="D274" s="70">
        <f aca="true" t="shared" si="70" ref="D274:D282">F274+G274+H274+I274+J274+K274+L274+M274+N274+O274+P274+Q274</f>
        <v>190000</v>
      </c>
      <c r="E274" s="66"/>
      <c r="F274" s="66"/>
      <c r="G274" s="66"/>
      <c r="H274" s="66">
        <v>190000</v>
      </c>
      <c r="I274" s="66"/>
      <c r="J274" s="66"/>
      <c r="K274" s="66"/>
      <c r="L274" s="66"/>
      <c r="M274" s="66"/>
      <c r="N274" s="66"/>
      <c r="O274" s="66"/>
      <c r="P274" s="66"/>
      <c r="Q274" s="66"/>
    </row>
    <row r="275" spans="1:17" ht="15.75" hidden="1">
      <c r="A275" s="49" t="s">
        <v>352</v>
      </c>
      <c r="B275" s="66"/>
      <c r="C275" s="66">
        <v>2800</v>
      </c>
      <c r="D275" s="70">
        <f t="shared" si="70"/>
        <v>0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 ht="31.5" hidden="1">
      <c r="A276" s="49" t="s">
        <v>216</v>
      </c>
      <c r="B276" s="66"/>
      <c r="C276" s="66">
        <v>2210</v>
      </c>
      <c r="D276" s="70">
        <f t="shared" si="70"/>
        <v>0</v>
      </c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</row>
    <row r="277" spans="1:17" ht="15.75" hidden="1">
      <c r="A277" s="49" t="s">
        <v>175</v>
      </c>
      <c r="B277" s="66"/>
      <c r="C277" s="66">
        <v>2250</v>
      </c>
      <c r="D277" s="70">
        <f t="shared" si="70"/>
        <v>0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7" ht="15.75" hidden="1">
      <c r="A278" s="49" t="s">
        <v>179</v>
      </c>
      <c r="B278" s="66"/>
      <c r="C278" s="66">
        <v>2111</v>
      </c>
      <c r="D278" s="70">
        <f t="shared" si="70"/>
        <v>1281380</v>
      </c>
      <c r="E278" s="66"/>
      <c r="F278" s="66"/>
      <c r="G278" s="66"/>
      <c r="H278" s="66">
        <v>148504</v>
      </c>
      <c r="I278" s="66">
        <v>148504</v>
      </c>
      <c r="J278" s="66">
        <v>148504</v>
      </c>
      <c r="K278" s="66">
        <v>148504</v>
      </c>
      <c r="L278" s="66">
        <v>196874</v>
      </c>
      <c r="M278" s="66">
        <v>148507</v>
      </c>
      <c r="N278" s="66">
        <v>196873</v>
      </c>
      <c r="O278" s="66">
        <v>48370</v>
      </c>
      <c r="P278" s="66">
        <v>48370</v>
      </c>
      <c r="Q278" s="66">
        <v>48370</v>
      </c>
    </row>
    <row r="279" spans="1:17" ht="31.5" hidden="1">
      <c r="A279" s="49" t="s">
        <v>42</v>
      </c>
      <c r="B279" s="66"/>
      <c r="C279" s="66">
        <v>2120</v>
      </c>
      <c r="D279" s="70">
        <f t="shared" si="70"/>
        <v>281903</v>
      </c>
      <c r="E279" s="66"/>
      <c r="F279" s="66"/>
      <c r="G279" s="66"/>
      <c r="H279" s="66">
        <v>32671</v>
      </c>
      <c r="I279" s="66">
        <v>32672</v>
      </c>
      <c r="J279" s="66">
        <v>32672</v>
      </c>
      <c r="K279" s="66">
        <v>32671</v>
      </c>
      <c r="L279" s="66">
        <v>43312</v>
      </c>
      <c r="M279" s="66">
        <v>32672</v>
      </c>
      <c r="N279" s="66">
        <v>43312</v>
      </c>
      <c r="O279" s="66">
        <v>10641</v>
      </c>
      <c r="P279" s="66">
        <v>10642</v>
      </c>
      <c r="Q279" s="66">
        <v>10638</v>
      </c>
    </row>
    <row r="280" spans="1:17" ht="29.25" customHeight="1" hidden="1">
      <c r="A280" s="49" t="s">
        <v>213</v>
      </c>
      <c r="B280" s="66"/>
      <c r="C280" s="66">
        <v>2272</v>
      </c>
      <c r="D280" s="70">
        <f t="shared" si="70"/>
        <v>0</v>
      </c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</row>
    <row r="281" spans="1:17" ht="62.25" customHeight="1" hidden="1">
      <c r="A281" s="49" t="s">
        <v>354</v>
      </c>
      <c r="B281" s="66"/>
      <c r="C281" s="66">
        <v>2282</v>
      </c>
      <c r="D281" s="70">
        <f t="shared" si="70"/>
        <v>0</v>
      </c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</row>
    <row r="282" spans="1:17" ht="31.5" hidden="1">
      <c r="A282" s="49" t="s">
        <v>216</v>
      </c>
      <c r="B282" s="66"/>
      <c r="C282" s="66">
        <v>2210</v>
      </c>
      <c r="D282" s="70">
        <f t="shared" si="70"/>
        <v>0</v>
      </c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s="63" customFormat="1" ht="15.75" hidden="1">
      <c r="A283" s="77" t="s">
        <v>243</v>
      </c>
      <c r="B283" s="68">
        <v>250404</v>
      </c>
      <c r="C283" s="68"/>
      <c r="D283" s="68">
        <f>D284+D285</f>
        <v>0</v>
      </c>
      <c r="E283" s="68"/>
      <c r="F283" s="68">
        <f aca="true" t="shared" si="71" ref="F283:Q283">F284+F285</f>
        <v>0</v>
      </c>
      <c r="G283" s="68">
        <f t="shared" si="71"/>
        <v>0</v>
      </c>
      <c r="H283" s="68">
        <f t="shared" si="71"/>
        <v>0</v>
      </c>
      <c r="I283" s="68">
        <f t="shared" si="71"/>
        <v>0</v>
      </c>
      <c r="J283" s="68">
        <f t="shared" si="71"/>
        <v>0</v>
      </c>
      <c r="K283" s="68">
        <f t="shared" si="71"/>
        <v>0</v>
      </c>
      <c r="L283" s="68">
        <f t="shared" si="71"/>
        <v>0</v>
      </c>
      <c r="M283" s="68">
        <f t="shared" si="71"/>
        <v>0</v>
      </c>
      <c r="N283" s="68">
        <f t="shared" si="71"/>
        <v>0</v>
      </c>
      <c r="O283" s="68">
        <f t="shared" si="71"/>
        <v>0</v>
      </c>
      <c r="P283" s="68">
        <f t="shared" si="71"/>
        <v>0</v>
      </c>
      <c r="Q283" s="68">
        <f t="shared" si="71"/>
        <v>0</v>
      </c>
    </row>
    <row r="284" spans="1:17" ht="49.5" customHeight="1" hidden="1">
      <c r="A284" s="64" t="s">
        <v>300</v>
      </c>
      <c r="B284" s="66"/>
      <c r="C284" s="66">
        <v>2610</v>
      </c>
      <c r="D284" s="70">
        <f>F284+G284+H284+I284+J284+K284+L284+M284+N284+O284+P284+Q284</f>
        <v>0</v>
      </c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</row>
    <row r="285" spans="1:17" ht="28.5" customHeight="1" hidden="1">
      <c r="A285" s="49" t="s">
        <v>248</v>
      </c>
      <c r="B285" s="66"/>
      <c r="C285" s="66">
        <v>2240</v>
      </c>
      <c r="D285" s="70">
        <f>F285+G285+H285+I285+J285+K285+L285+M285+N285+O285+P285+Q285</f>
        <v>0</v>
      </c>
      <c r="E285" s="66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</row>
    <row r="286" spans="1:17" s="74" customFormat="1" ht="63" hidden="1">
      <c r="A286" s="67" t="s">
        <v>631</v>
      </c>
      <c r="B286" s="72">
        <v>210105</v>
      </c>
      <c r="C286" s="72"/>
      <c r="D286" s="73">
        <f>D288+D287+D289</f>
        <v>0</v>
      </c>
      <c r="E286" s="72"/>
      <c r="F286" s="73">
        <f aca="true" t="shared" si="72" ref="F286:Q286">F288+F287+F289</f>
        <v>0</v>
      </c>
      <c r="G286" s="73">
        <f t="shared" si="72"/>
        <v>0</v>
      </c>
      <c r="H286" s="73">
        <f t="shared" si="72"/>
        <v>0</v>
      </c>
      <c r="I286" s="73">
        <f t="shared" si="72"/>
        <v>0</v>
      </c>
      <c r="J286" s="73">
        <f t="shared" si="72"/>
        <v>0</v>
      </c>
      <c r="K286" s="73">
        <f t="shared" si="72"/>
        <v>0</v>
      </c>
      <c r="L286" s="73">
        <f t="shared" si="72"/>
        <v>0</v>
      </c>
      <c r="M286" s="73">
        <f t="shared" si="72"/>
        <v>0</v>
      </c>
      <c r="N286" s="73">
        <f t="shared" si="72"/>
        <v>0</v>
      </c>
      <c r="O286" s="73">
        <f t="shared" si="72"/>
        <v>0</v>
      </c>
      <c r="P286" s="73">
        <f t="shared" si="72"/>
        <v>0</v>
      </c>
      <c r="Q286" s="73">
        <f t="shared" si="72"/>
        <v>0</v>
      </c>
    </row>
    <row r="287" spans="1:17" s="71" customFormat="1" ht="31.5" hidden="1">
      <c r="A287" s="49" t="s">
        <v>216</v>
      </c>
      <c r="B287" s="69"/>
      <c r="C287" s="69">
        <v>2210</v>
      </c>
      <c r="D287" s="70">
        <f>F287+G287+H287+I287+J287+K287+L287+M287+N287+O287+P287+Q287</f>
        <v>0</v>
      </c>
      <c r="E287" s="69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</row>
    <row r="288" spans="1:17" ht="34.5" customHeight="1" hidden="1">
      <c r="A288" s="64" t="s">
        <v>296</v>
      </c>
      <c r="B288" s="66"/>
      <c r="C288" s="66">
        <v>2220</v>
      </c>
      <c r="D288" s="70">
        <f>F288+G288+H288+I288+J288+K288+L288+M288+N288+O288+P288+Q288</f>
        <v>0</v>
      </c>
      <c r="E288" s="70">
        <f>E289</f>
        <v>0</v>
      </c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</row>
    <row r="289" spans="1:17" ht="26.25" customHeight="1" hidden="1">
      <c r="A289" s="67" t="s">
        <v>205</v>
      </c>
      <c r="B289" s="66"/>
      <c r="C289" s="66">
        <v>2230</v>
      </c>
      <c r="D289" s="70">
        <f>SUM(F289:Q289)</f>
        <v>0</v>
      </c>
      <c r="E289" s="66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</row>
    <row r="290" spans="1:17" s="74" customFormat="1" ht="33" customHeight="1" hidden="1">
      <c r="A290" s="67" t="s">
        <v>39</v>
      </c>
      <c r="B290" s="72">
        <v>120201</v>
      </c>
      <c r="C290" s="72"/>
      <c r="D290" s="73">
        <f>D291</f>
        <v>0</v>
      </c>
      <c r="E290" s="72"/>
      <c r="F290" s="73">
        <f aca="true" t="shared" si="73" ref="F290:Q290">F291</f>
        <v>0</v>
      </c>
      <c r="G290" s="73">
        <f t="shared" si="73"/>
        <v>0</v>
      </c>
      <c r="H290" s="73">
        <f t="shared" si="73"/>
        <v>0</v>
      </c>
      <c r="I290" s="73">
        <f t="shared" si="73"/>
        <v>0</v>
      </c>
      <c r="J290" s="73">
        <f t="shared" si="73"/>
        <v>0</v>
      </c>
      <c r="K290" s="73">
        <f t="shared" si="73"/>
        <v>0</v>
      </c>
      <c r="L290" s="73">
        <f t="shared" si="73"/>
        <v>0</v>
      </c>
      <c r="M290" s="73">
        <f t="shared" si="73"/>
        <v>0</v>
      </c>
      <c r="N290" s="73">
        <f t="shared" si="73"/>
        <v>0</v>
      </c>
      <c r="O290" s="73">
        <f t="shared" si="73"/>
        <v>0</v>
      </c>
      <c r="P290" s="73">
        <f t="shared" si="73"/>
        <v>0</v>
      </c>
      <c r="Q290" s="73">
        <f t="shared" si="73"/>
        <v>0</v>
      </c>
    </row>
    <row r="291" spans="1:17" ht="47.25" hidden="1">
      <c r="A291" s="64" t="s">
        <v>300</v>
      </c>
      <c r="B291" s="66"/>
      <c r="C291" s="66">
        <v>2610</v>
      </c>
      <c r="D291" s="70">
        <f>F291+G291+H291+I291+J291+K291+L291+M291+N291+O291+P291+Q291</f>
        <v>0</v>
      </c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</row>
    <row r="292" spans="1:17" s="55" customFormat="1" ht="46.5" customHeight="1" hidden="1">
      <c r="A292" s="75" t="s">
        <v>116</v>
      </c>
      <c r="B292" s="76"/>
      <c r="C292" s="76"/>
      <c r="D292" s="76">
        <f>D293+D302+D305+D313+D321+D323</f>
        <v>148585</v>
      </c>
      <c r="E292" s="76">
        <v>-5</v>
      </c>
      <c r="F292" s="76">
        <f aca="true" t="shared" si="74" ref="F292:Q292">F293+F302+F305+F313+F321+F323</f>
        <v>0</v>
      </c>
      <c r="G292" s="76">
        <f t="shared" si="74"/>
        <v>0</v>
      </c>
      <c r="H292" s="76">
        <f t="shared" si="74"/>
        <v>21226</v>
      </c>
      <c r="I292" s="76">
        <f t="shared" si="74"/>
        <v>21225</v>
      </c>
      <c r="J292" s="76">
        <f t="shared" si="74"/>
        <v>21226</v>
      </c>
      <c r="K292" s="76">
        <f t="shared" si="74"/>
        <v>21226</v>
      </c>
      <c r="L292" s="76">
        <f t="shared" si="74"/>
        <v>21227</v>
      </c>
      <c r="M292" s="76">
        <f t="shared" si="74"/>
        <v>21227</v>
      </c>
      <c r="N292" s="76">
        <f t="shared" si="74"/>
        <v>21228</v>
      </c>
      <c r="O292" s="76">
        <f t="shared" si="74"/>
        <v>0</v>
      </c>
      <c r="P292" s="76">
        <f t="shared" si="74"/>
        <v>0</v>
      </c>
      <c r="Q292" s="76">
        <f t="shared" si="74"/>
        <v>0</v>
      </c>
    </row>
    <row r="293" spans="1:17" s="63" customFormat="1" ht="73.5" customHeight="1" hidden="1">
      <c r="A293" s="67" t="s">
        <v>316</v>
      </c>
      <c r="B293" s="68">
        <v>91206</v>
      </c>
      <c r="C293" s="68"/>
      <c r="D293" s="68">
        <f>D295+D296+D297+D294+D298+D299+D300+D301</f>
        <v>0</v>
      </c>
      <c r="E293" s="68"/>
      <c r="F293" s="68">
        <f aca="true" t="shared" si="75" ref="F293:Q293">F295+F296+F297+F294+F298+F299+F300+F301</f>
        <v>0</v>
      </c>
      <c r="G293" s="68">
        <f t="shared" si="75"/>
        <v>0</v>
      </c>
      <c r="H293" s="68">
        <f t="shared" si="75"/>
        <v>0</v>
      </c>
      <c r="I293" s="68">
        <f t="shared" si="75"/>
        <v>0</v>
      </c>
      <c r="J293" s="68">
        <f t="shared" si="75"/>
        <v>0</v>
      </c>
      <c r="K293" s="68">
        <f t="shared" si="75"/>
        <v>0</v>
      </c>
      <c r="L293" s="68">
        <f t="shared" si="75"/>
        <v>0</v>
      </c>
      <c r="M293" s="68">
        <f t="shared" si="75"/>
        <v>0</v>
      </c>
      <c r="N293" s="68">
        <f t="shared" si="75"/>
        <v>0</v>
      </c>
      <c r="O293" s="68">
        <f t="shared" si="75"/>
        <v>0</v>
      </c>
      <c r="P293" s="68">
        <f t="shared" si="75"/>
        <v>0</v>
      </c>
      <c r="Q293" s="68">
        <f t="shared" si="75"/>
        <v>0</v>
      </c>
    </row>
    <row r="294" spans="1:17" s="71" customFormat="1" ht="15.75" hidden="1">
      <c r="A294" s="64" t="s">
        <v>179</v>
      </c>
      <c r="B294" s="69"/>
      <c r="C294" s="69">
        <v>2111</v>
      </c>
      <c r="D294" s="70">
        <f aca="true" t="shared" si="76" ref="D294:D301">F294+G294+H294+I294+J294+K294+L294+M294+N294+O294+P294+Q294</f>
        <v>0</v>
      </c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</row>
    <row r="295" spans="1:17" ht="15.75" hidden="1">
      <c r="A295" s="49" t="s">
        <v>86</v>
      </c>
      <c r="B295" s="66"/>
      <c r="C295" s="66">
        <v>2120</v>
      </c>
      <c r="D295" s="70">
        <f t="shared" si="76"/>
        <v>0</v>
      </c>
      <c r="E295" s="66">
        <v>25.4</v>
      </c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1:17" ht="31.5" hidden="1">
      <c r="A296" s="64" t="s">
        <v>216</v>
      </c>
      <c r="B296" s="66"/>
      <c r="C296" s="66">
        <v>2210</v>
      </c>
      <c r="D296" s="70">
        <f t="shared" si="76"/>
        <v>0</v>
      </c>
      <c r="E296" s="66">
        <v>18.5</v>
      </c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17" ht="15.75" hidden="1">
      <c r="A297" s="49" t="s">
        <v>205</v>
      </c>
      <c r="B297" s="66"/>
      <c r="C297" s="66">
        <v>2230</v>
      </c>
      <c r="D297" s="70">
        <f t="shared" si="76"/>
        <v>0</v>
      </c>
      <c r="E297" s="66">
        <v>6.9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1:17" ht="31.5" hidden="1">
      <c r="A298" s="49" t="s">
        <v>248</v>
      </c>
      <c r="B298" s="66"/>
      <c r="C298" s="66">
        <v>2240</v>
      </c>
      <c r="D298" s="70">
        <f t="shared" si="76"/>
        <v>0</v>
      </c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</row>
    <row r="299" spans="1:17" ht="78.75" hidden="1">
      <c r="A299" s="64" t="s">
        <v>351</v>
      </c>
      <c r="B299" s="66"/>
      <c r="C299" s="66">
        <v>2282</v>
      </c>
      <c r="D299" s="70">
        <f t="shared" si="76"/>
        <v>0</v>
      </c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</row>
    <row r="300" spans="1:17" ht="31.5" hidden="1">
      <c r="A300" s="49" t="s">
        <v>213</v>
      </c>
      <c r="B300" s="66"/>
      <c r="C300" s="66">
        <v>2272</v>
      </c>
      <c r="D300" s="70">
        <f t="shared" si="76"/>
        <v>0</v>
      </c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</row>
    <row r="301" spans="1:17" ht="15.75" hidden="1">
      <c r="A301" s="49" t="s">
        <v>188</v>
      </c>
      <c r="B301" s="66"/>
      <c r="C301" s="66">
        <v>2273</v>
      </c>
      <c r="D301" s="70">
        <f t="shared" si="76"/>
        <v>0</v>
      </c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</row>
    <row r="302" spans="1:17" s="63" customFormat="1" ht="171" customHeight="1" hidden="1">
      <c r="A302" s="77" t="s">
        <v>6</v>
      </c>
      <c r="B302" s="68">
        <v>91207</v>
      </c>
      <c r="C302" s="68"/>
      <c r="D302" s="68">
        <f>D304+D303</f>
        <v>0</v>
      </c>
      <c r="E302" s="68"/>
      <c r="F302" s="68">
        <f aca="true" t="shared" si="77" ref="F302:Q302">F304+F303</f>
        <v>0</v>
      </c>
      <c r="G302" s="68">
        <f t="shared" si="77"/>
        <v>0</v>
      </c>
      <c r="H302" s="68">
        <f t="shared" si="77"/>
        <v>0</v>
      </c>
      <c r="I302" s="68">
        <f t="shared" si="77"/>
        <v>0</v>
      </c>
      <c r="J302" s="68">
        <f t="shared" si="77"/>
        <v>0</v>
      </c>
      <c r="K302" s="68">
        <f t="shared" si="77"/>
        <v>0</v>
      </c>
      <c r="L302" s="68">
        <f t="shared" si="77"/>
        <v>0</v>
      </c>
      <c r="M302" s="68">
        <f t="shared" si="77"/>
        <v>0</v>
      </c>
      <c r="N302" s="68">
        <f t="shared" si="77"/>
        <v>0</v>
      </c>
      <c r="O302" s="68">
        <f t="shared" si="77"/>
        <v>0</v>
      </c>
      <c r="P302" s="68">
        <f t="shared" si="77"/>
        <v>0</v>
      </c>
      <c r="Q302" s="68">
        <f t="shared" si="77"/>
        <v>0</v>
      </c>
    </row>
    <row r="303" spans="1:17" s="71" customFormat="1" ht="15.75" hidden="1">
      <c r="A303" s="64" t="s">
        <v>353</v>
      </c>
      <c r="B303" s="69"/>
      <c r="C303" s="69">
        <v>2730</v>
      </c>
      <c r="D303" s="70">
        <f>F303+G303+H303+I303+J303+K303+L303+M303+N303+O303+P303+Q303</f>
        <v>0</v>
      </c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</row>
    <row r="304" spans="1:17" ht="31.5" hidden="1">
      <c r="A304" s="49" t="s">
        <v>248</v>
      </c>
      <c r="B304" s="66"/>
      <c r="C304" s="66">
        <v>2240</v>
      </c>
      <c r="D304" s="70">
        <f>F304+G304+H304+I304+J304+K304+L304+M304+N304+O304+P304+Q304</f>
        <v>0</v>
      </c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</row>
    <row r="305" spans="1:17" s="74" customFormat="1" ht="41.25" customHeight="1" hidden="1">
      <c r="A305" s="67" t="s">
        <v>145</v>
      </c>
      <c r="B305" s="72">
        <v>10116</v>
      </c>
      <c r="C305" s="72"/>
      <c r="D305" s="73">
        <f>D310+D311+D308+D309+D312+D306+D307</f>
        <v>148585</v>
      </c>
      <c r="E305" s="72"/>
      <c r="F305" s="73">
        <f aca="true" t="shared" si="78" ref="F305:Q305">F310+F311+F308+F309+F312+F306+F307</f>
        <v>0</v>
      </c>
      <c r="G305" s="73">
        <f t="shared" si="78"/>
        <v>0</v>
      </c>
      <c r="H305" s="73">
        <f t="shared" si="78"/>
        <v>21226</v>
      </c>
      <c r="I305" s="73">
        <f t="shared" si="78"/>
        <v>21225</v>
      </c>
      <c r="J305" s="73">
        <f t="shared" si="78"/>
        <v>21226</v>
      </c>
      <c r="K305" s="73">
        <f t="shared" si="78"/>
        <v>21226</v>
      </c>
      <c r="L305" s="73">
        <f t="shared" si="78"/>
        <v>21227</v>
      </c>
      <c r="M305" s="73">
        <f t="shared" si="78"/>
        <v>21227</v>
      </c>
      <c r="N305" s="73">
        <f t="shared" si="78"/>
        <v>21228</v>
      </c>
      <c r="O305" s="73">
        <f t="shared" si="78"/>
        <v>0</v>
      </c>
      <c r="P305" s="73">
        <f t="shared" si="78"/>
        <v>0</v>
      </c>
      <c r="Q305" s="73">
        <f t="shared" si="78"/>
        <v>0</v>
      </c>
    </row>
    <row r="306" spans="1:17" s="71" customFormat="1" ht="15.75" hidden="1">
      <c r="A306" s="64" t="s">
        <v>188</v>
      </c>
      <c r="B306" s="69"/>
      <c r="C306" s="69">
        <v>2273</v>
      </c>
      <c r="D306" s="70">
        <f aca="true" t="shared" si="79" ref="D306:D312">F306+G306+H306+I306+J306+K306+L306+M306+N306+O306+P306+Q306</f>
        <v>0</v>
      </c>
      <c r="E306" s="69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</row>
    <row r="307" spans="1:17" s="71" customFormat="1" ht="18.75" customHeight="1" hidden="1">
      <c r="A307" s="64" t="s">
        <v>182</v>
      </c>
      <c r="B307" s="69"/>
      <c r="C307" s="69">
        <v>2271</v>
      </c>
      <c r="D307" s="70">
        <f t="shared" si="79"/>
        <v>0</v>
      </c>
      <c r="E307" s="69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1:17" s="71" customFormat="1" ht="81" customHeight="1" hidden="1">
      <c r="A308" s="64" t="s">
        <v>351</v>
      </c>
      <c r="B308" s="69"/>
      <c r="C308" s="69">
        <v>2282</v>
      </c>
      <c r="D308" s="70">
        <f t="shared" si="79"/>
        <v>0</v>
      </c>
      <c r="E308" s="69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</row>
    <row r="309" spans="1:17" s="71" customFormat="1" ht="31.5" hidden="1">
      <c r="A309" s="64" t="s">
        <v>42</v>
      </c>
      <c r="B309" s="69"/>
      <c r="C309" s="69">
        <v>2120</v>
      </c>
      <c r="D309" s="70">
        <f t="shared" si="79"/>
        <v>26794</v>
      </c>
      <c r="E309" s="69"/>
      <c r="F309" s="70"/>
      <c r="G309" s="70"/>
      <c r="H309" s="70">
        <v>3828</v>
      </c>
      <c r="I309" s="70">
        <v>3827</v>
      </c>
      <c r="J309" s="70">
        <v>3827</v>
      </c>
      <c r="K309" s="70">
        <v>3827</v>
      </c>
      <c r="L309" s="70">
        <v>3828</v>
      </c>
      <c r="M309" s="70">
        <v>3828</v>
      </c>
      <c r="N309" s="70">
        <v>3829</v>
      </c>
      <c r="O309" s="70"/>
      <c r="P309" s="70"/>
      <c r="Q309" s="70"/>
    </row>
    <row r="310" spans="1:17" ht="31.5" hidden="1">
      <c r="A310" s="49" t="s">
        <v>248</v>
      </c>
      <c r="B310" s="66"/>
      <c r="C310" s="66">
        <v>2240</v>
      </c>
      <c r="D310" s="70">
        <f t="shared" si="79"/>
        <v>0</v>
      </c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 ht="31.5" hidden="1">
      <c r="A311" s="64" t="s">
        <v>216</v>
      </c>
      <c r="B311" s="66"/>
      <c r="C311" s="66">
        <v>2210</v>
      </c>
      <c r="D311" s="70">
        <f t="shared" si="79"/>
        <v>0</v>
      </c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</row>
    <row r="312" spans="1:17" ht="15.75" hidden="1">
      <c r="A312" s="49" t="s">
        <v>179</v>
      </c>
      <c r="B312" s="66"/>
      <c r="C312" s="66">
        <v>2111</v>
      </c>
      <c r="D312" s="70">
        <f t="shared" si="79"/>
        <v>121791</v>
      </c>
      <c r="E312" s="66"/>
      <c r="F312" s="66"/>
      <c r="G312" s="66"/>
      <c r="H312" s="66">
        <v>17398</v>
      </c>
      <c r="I312" s="66">
        <v>17398</v>
      </c>
      <c r="J312" s="66">
        <v>17399</v>
      </c>
      <c r="K312" s="66">
        <v>17399</v>
      </c>
      <c r="L312" s="66">
        <v>17399</v>
      </c>
      <c r="M312" s="66">
        <v>17399</v>
      </c>
      <c r="N312" s="66">
        <v>17399</v>
      </c>
      <c r="O312" s="66"/>
      <c r="P312" s="66"/>
      <c r="Q312" s="66"/>
    </row>
    <row r="313" spans="1:17" s="74" customFormat="1" ht="47.25" hidden="1">
      <c r="A313" s="67" t="s">
        <v>315</v>
      </c>
      <c r="B313" s="72">
        <v>91204</v>
      </c>
      <c r="C313" s="72"/>
      <c r="D313" s="73">
        <f>D320+D315+D316+D317+D318+D319+D314</f>
        <v>0</v>
      </c>
      <c r="E313" s="72"/>
      <c r="F313" s="73">
        <f aca="true" t="shared" si="80" ref="F313:Q313">F320+F315+F316+F317+F318+F319+F314</f>
        <v>0</v>
      </c>
      <c r="G313" s="73">
        <f t="shared" si="80"/>
        <v>0</v>
      </c>
      <c r="H313" s="73">
        <f t="shared" si="80"/>
        <v>0</v>
      </c>
      <c r="I313" s="73">
        <f t="shared" si="80"/>
        <v>0</v>
      </c>
      <c r="J313" s="73">
        <f t="shared" si="80"/>
        <v>0</v>
      </c>
      <c r="K313" s="73">
        <f t="shared" si="80"/>
        <v>0</v>
      </c>
      <c r="L313" s="73">
        <f t="shared" si="80"/>
        <v>0</v>
      </c>
      <c r="M313" s="73">
        <f t="shared" si="80"/>
        <v>0</v>
      </c>
      <c r="N313" s="73">
        <f t="shared" si="80"/>
        <v>0</v>
      </c>
      <c r="O313" s="73">
        <f t="shared" si="80"/>
        <v>0</v>
      </c>
      <c r="P313" s="73">
        <f t="shared" si="80"/>
        <v>0</v>
      </c>
      <c r="Q313" s="73">
        <f t="shared" si="80"/>
        <v>0</v>
      </c>
    </row>
    <row r="314" spans="1:17" s="71" customFormat="1" ht="15.75" hidden="1">
      <c r="A314" s="64" t="s">
        <v>179</v>
      </c>
      <c r="B314" s="69"/>
      <c r="C314" s="69">
        <v>2111</v>
      </c>
      <c r="D314" s="70">
        <f aca="true" t="shared" si="81" ref="D314:D320">F314+G314+H314+I314+J314+K314+L314+M314+N314+O314+P314+Q314</f>
        <v>0</v>
      </c>
      <c r="E314" s="69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</row>
    <row r="315" spans="1:17" s="71" customFormat="1" ht="31.5" hidden="1">
      <c r="A315" s="49" t="s">
        <v>248</v>
      </c>
      <c r="B315" s="69"/>
      <c r="C315" s="69">
        <v>2240</v>
      </c>
      <c r="D315" s="70">
        <f t="shared" si="81"/>
        <v>0</v>
      </c>
      <c r="E315" s="69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</row>
    <row r="316" spans="1:17" s="71" customFormat="1" ht="31.5" hidden="1">
      <c r="A316" s="64" t="s">
        <v>296</v>
      </c>
      <c r="B316" s="69"/>
      <c r="C316" s="69">
        <v>2220</v>
      </c>
      <c r="D316" s="70">
        <f t="shared" si="81"/>
        <v>0</v>
      </c>
      <c r="E316" s="69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</row>
    <row r="317" spans="1:17" s="71" customFormat="1" ht="31.5" hidden="1">
      <c r="A317" s="64" t="s">
        <v>216</v>
      </c>
      <c r="B317" s="69"/>
      <c r="C317" s="69">
        <v>2210</v>
      </c>
      <c r="D317" s="70">
        <f t="shared" si="81"/>
        <v>0</v>
      </c>
      <c r="E317" s="69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</row>
    <row r="318" spans="1:17" s="71" customFormat="1" ht="78.75" hidden="1">
      <c r="A318" s="64" t="s">
        <v>351</v>
      </c>
      <c r="B318" s="69"/>
      <c r="C318" s="69">
        <v>2282</v>
      </c>
      <c r="D318" s="70">
        <f t="shared" si="81"/>
        <v>0</v>
      </c>
      <c r="E318" s="69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</row>
    <row r="319" spans="1:17" s="71" customFormat="1" ht="15.75" hidden="1">
      <c r="A319" s="64" t="s">
        <v>205</v>
      </c>
      <c r="B319" s="69"/>
      <c r="C319" s="69">
        <v>2230</v>
      </c>
      <c r="D319" s="70">
        <f t="shared" si="81"/>
        <v>0</v>
      </c>
      <c r="E319" s="69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</row>
    <row r="320" spans="1:17" ht="31.5" hidden="1">
      <c r="A320" s="49" t="s">
        <v>42</v>
      </c>
      <c r="B320" s="66"/>
      <c r="C320" s="66">
        <v>2120</v>
      </c>
      <c r="D320" s="70">
        <f t="shared" si="81"/>
        <v>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s="74" customFormat="1" ht="150.75" customHeight="1" hidden="1">
      <c r="A321" s="67" t="s">
        <v>41</v>
      </c>
      <c r="B321" s="72">
        <v>91108</v>
      </c>
      <c r="C321" s="72"/>
      <c r="D321" s="73">
        <f>D322</f>
        <v>0</v>
      </c>
      <c r="E321" s="72"/>
      <c r="F321" s="73">
        <f aca="true" t="shared" si="82" ref="F321:Q321">F322</f>
        <v>0</v>
      </c>
      <c r="G321" s="73">
        <f t="shared" si="82"/>
        <v>0</v>
      </c>
      <c r="H321" s="73">
        <f t="shared" si="82"/>
        <v>0</v>
      </c>
      <c r="I321" s="73">
        <f t="shared" si="82"/>
        <v>0</v>
      </c>
      <c r="J321" s="73">
        <f t="shared" si="82"/>
        <v>0</v>
      </c>
      <c r="K321" s="73">
        <f t="shared" si="82"/>
        <v>0</v>
      </c>
      <c r="L321" s="73">
        <f t="shared" si="82"/>
        <v>0</v>
      </c>
      <c r="M321" s="73">
        <f t="shared" si="82"/>
        <v>0</v>
      </c>
      <c r="N321" s="73">
        <f t="shared" si="82"/>
        <v>0</v>
      </c>
      <c r="O321" s="73">
        <f t="shared" si="82"/>
        <v>0</v>
      </c>
      <c r="P321" s="73">
        <f t="shared" si="82"/>
        <v>0</v>
      </c>
      <c r="Q321" s="73">
        <f t="shared" si="82"/>
        <v>0</v>
      </c>
    </row>
    <row r="322" spans="1:17" ht="15.75" hidden="1">
      <c r="A322" s="49" t="s">
        <v>353</v>
      </c>
      <c r="B322" s="66"/>
      <c r="C322" s="66">
        <v>2730</v>
      </c>
      <c r="D322" s="70">
        <f>F322+G322+H322+I322+J322+K322+L322+M322+N322+O322+P322+Q322</f>
        <v>0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s="74" customFormat="1" ht="28.5" customHeight="1" hidden="1">
      <c r="A323" s="67" t="s">
        <v>1</v>
      </c>
      <c r="B323" s="72">
        <v>90412</v>
      </c>
      <c r="C323" s="72"/>
      <c r="D323" s="73">
        <f>D324</f>
        <v>0</v>
      </c>
      <c r="E323" s="72"/>
      <c r="F323" s="73">
        <f aca="true" t="shared" si="83" ref="F323:Q323">F324</f>
        <v>0</v>
      </c>
      <c r="G323" s="73">
        <f t="shared" si="83"/>
        <v>0</v>
      </c>
      <c r="H323" s="73">
        <f t="shared" si="83"/>
        <v>0</v>
      </c>
      <c r="I323" s="73">
        <f t="shared" si="83"/>
        <v>0</v>
      </c>
      <c r="J323" s="73">
        <f t="shared" si="83"/>
        <v>0</v>
      </c>
      <c r="K323" s="73">
        <f t="shared" si="83"/>
        <v>0</v>
      </c>
      <c r="L323" s="73">
        <f t="shared" si="83"/>
        <v>0</v>
      </c>
      <c r="M323" s="73">
        <f t="shared" si="83"/>
        <v>0</v>
      </c>
      <c r="N323" s="73">
        <f t="shared" si="83"/>
        <v>0</v>
      </c>
      <c r="O323" s="73">
        <f t="shared" si="83"/>
        <v>0</v>
      </c>
      <c r="P323" s="73">
        <f t="shared" si="83"/>
        <v>0</v>
      </c>
      <c r="Q323" s="73">
        <f t="shared" si="83"/>
        <v>0</v>
      </c>
    </row>
    <row r="324" spans="1:17" ht="15.75" hidden="1">
      <c r="A324" s="49" t="s">
        <v>353</v>
      </c>
      <c r="B324" s="66"/>
      <c r="C324" s="66">
        <v>2730</v>
      </c>
      <c r="D324" s="70">
        <f>F324+G324+H324+I324+J324+K324+L324+M324+N324+O324+P324+Q324</f>
        <v>0</v>
      </c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s="55" customFormat="1" ht="15.75" hidden="1">
      <c r="A325" s="75" t="s">
        <v>169</v>
      </c>
      <c r="B325" s="76"/>
      <c r="C325" s="76"/>
      <c r="D325" s="76">
        <f>D326+D335</f>
        <v>0</v>
      </c>
      <c r="E325" s="76"/>
      <c r="F325" s="76">
        <f aca="true" t="shared" si="84" ref="F325:Q325">F326+F335</f>
        <v>0</v>
      </c>
      <c r="G325" s="76">
        <f t="shared" si="84"/>
        <v>0</v>
      </c>
      <c r="H325" s="76">
        <f t="shared" si="84"/>
        <v>0</v>
      </c>
      <c r="I325" s="76">
        <f t="shared" si="84"/>
        <v>0</v>
      </c>
      <c r="J325" s="76">
        <f t="shared" si="84"/>
        <v>0</v>
      </c>
      <c r="K325" s="76">
        <f t="shared" si="84"/>
        <v>0</v>
      </c>
      <c r="L325" s="76">
        <f t="shared" si="84"/>
        <v>0</v>
      </c>
      <c r="M325" s="76">
        <f t="shared" si="84"/>
        <v>0</v>
      </c>
      <c r="N325" s="76">
        <f t="shared" si="84"/>
        <v>0</v>
      </c>
      <c r="O325" s="76">
        <f t="shared" si="84"/>
        <v>0</v>
      </c>
      <c r="P325" s="76">
        <f t="shared" si="84"/>
        <v>0</v>
      </c>
      <c r="Q325" s="76">
        <f t="shared" si="84"/>
        <v>0</v>
      </c>
    </row>
    <row r="326" spans="1:17" s="63" customFormat="1" ht="31.5" hidden="1">
      <c r="A326" s="77" t="s">
        <v>89</v>
      </c>
      <c r="B326" s="68">
        <v>10116</v>
      </c>
      <c r="C326" s="68"/>
      <c r="D326" s="68">
        <f>D327+D328+D329+D330+D331+D332+D333+D334</f>
        <v>0</v>
      </c>
      <c r="E326" s="68"/>
      <c r="F326" s="68">
        <f aca="true" t="shared" si="85" ref="F326:Q326">F327+F328+F329+F330+F331+F332+F333+F334</f>
        <v>0</v>
      </c>
      <c r="G326" s="68">
        <f t="shared" si="85"/>
        <v>0</v>
      </c>
      <c r="H326" s="68">
        <f t="shared" si="85"/>
        <v>0</v>
      </c>
      <c r="I326" s="68">
        <f t="shared" si="85"/>
        <v>0</v>
      </c>
      <c r="J326" s="68">
        <f t="shared" si="85"/>
        <v>0</v>
      </c>
      <c r="K326" s="68">
        <f t="shared" si="85"/>
        <v>0</v>
      </c>
      <c r="L326" s="68">
        <f t="shared" si="85"/>
        <v>0</v>
      </c>
      <c r="M326" s="68">
        <f t="shared" si="85"/>
        <v>0</v>
      </c>
      <c r="N326" s="68">
        <f t="shared" si="85"/>
        <v>0</v>
      </c>
      <c r="O326" s="68">
        <f t="shared" si="85"/>
        <v>0</v>
      </c>
      <c r="P326" s="68">
        <f t="shared" si="85"/>
        <v>0</v>
      </c>
      <c r="Q326" s="68">
        <f t="shared" si="85"/>
        <v>0</v>
      </c>
    </row>
    <row r="327" spans="1:17" ht="31.5" hidden="1">
      <c r="A327" s="49" t="s">
        <v>286</v>
      </c>
      <c r="B327" s="66"/>
      <c r="C327" s="66">
        <v>2240</v>
      </c>
      <c r="D327" s="70">
        <f aca="true" t="shared" si="86" ref="D327:D334">F327+G327+H327+I327+J327+K327+L327+M327+N327+O327+P327+Q327</f>
        <v>0</v>
      </c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15.75" hidden="1">
      <c r="A328" s="49" t="s">
        <v>188</v>
      </c>
      <c r="B328" s="66"/>
      <c r="C328" s="66">
        <v>2273</v>
      </c>
      <c r="D328" s="70">
        <f t="shared" si="86"/>
        <v>0</v>
      </c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</row>
    <row r="329" spans="1:17" ht="15.75" hidden="1">
      <c r="A329" s="49" t="s">
        <v>175</v>
      </c>
      <c r="B329" s="66"/>
      <c r="C329" s="66">
        <v>2250</v>
      </c>
      <c r="D329" s="70">
        <f t="shared" si="86"/>
        <v>0</v>
      </c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66.75" customHeight="1" hidden="1">
      <c r="A330" s="49" t="s">
        <v>174</v>
      </c>
      <c r="B330" s="66"/>
      <c r="C330" s="66">
        <v>1137</v>
      </c>
      <c r="D330" s="70">
        <f t="shared" si="86"/>
        <v>0</v>
      </c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 ht="31.5" hidden="1">
      <c r="A331" s="49" t="s">
        <v>216</v>
      </c>
      <c r="B331" s="66"/>
      <c r="C331" s="66">
        <v>2210</v>
      </c>
      <c r="D331" s="70">
        <f t="shared" si="86"/>
        <v>0</v>
      </c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 ht="31.5" hidden="1">
      <c r="A332" s="49" t="s">
        <v>176</v>
      </c>
      <c r="B332" s="66"/>
      <c r="C332" s="66">
        <v>1139</v>
      </c>
      <c r="D332" s="70">
        <f t="shared" si="86"/>
        <v>0</v>
      </c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5.75" hidden="1">
      <c r="A333" s="49" t="s">
        <v>182</v>
      </c>
      <c r="B333" s="66"/>
      <c r="C333" s="66">
        <v>2271</v>
      </c>
      <c r="D333" s="70">
        <f t="shared" si="86"/>
        <v>0</v>
      </c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ht="31.5" hidden="1">
      <c r="A334" s="49" t="s">
        <v>213</v>
      </c>
      <c r="B334" s="66"/>
      <c r="C334" s="66">
        <v>2272</v>
      </c>
      <c r="D334" s="70">
        <f t="shared" si="86"/>
        <v>0</v>
      </c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</row>
    <row r="335" spans="1:17" s="63" customFormat="1" ht="31.5" hidden="1">
      <c r="A335" s="77" t="s">
        <v>128</v>
      </c>
      <c r="B335" s="68">
        <v>90802</v>
      </c>
      <c r="C335" s="68"/>
      <c r="D335" s="68">
        <f>D336+D337+D338</f>
        <v>0</v>
      </c>
      <c r="E335" s="68"/>
      <c r="F335" s="68">
        <f aca="true" t="shared" si="87" ref="F335:Q335">F336+F337+F338</f>
        <v>0</v>
      </c>
      <c r="G335" s="68">
        <f t="shared" si="87"/>
        <v>0</v>
      </c>
      <c r="H335" s="68">
        <f t="shared" si="87"/>
        <v>0</v>
      </c>
      <c r="I335" s="68">
        <f t="shared" si="87"/>
        <v>0</v>
      </c>
      <c r="J335" s="68">
        <f t="shared" si="87"/>
        <v>0</v>
      </c>
      <c r="K335" s="68">
        <f t="shared" si="87"/>
        <v>0</v>
      </c>
      <c r="L335" s="68">
        <f t="shared" si="87"/>
        <v>0</v>
      </c>
      <c r="M335" s="68">
        <f t="shared" si="87"/>
        <v>0</v>
      </c>
      <c r="N335" s="68">
        <f t="shared" si="87"/>
        <v>0</v>
      </c>
      <c r="O335" s="68">
        <f t="shared" si="87"/>
        <v>0</v>
      </c>
      <c r="P335" s="68">
        <f t="shared" si="87"/>
        <v>0</v>
      </c>
      <c r="Q335" s="68">
        <f t="shared" si="87"/>
        <v>0</v>
      </c>
    </row>
    <row r="336" spans="1:17" ht="31.5" hidden="1">
      <c r="A336" s="64" t="s">
        <v>216</v>
      </c>
      <c r="B336" s="66"/>
      <c r="C336" s="66">
        <v>2210</v>
      </c>
      <c r="D336" s="70">
        <f>F336+G336+H336+I336+J336+K336+L336+M336+N336+O336+P336+Q336</f>
        <v>0</v>
      </c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</row>
    <row r="337" spans="1:17" ht="29.25" customHeight="1" hidden="1">
      <c r="A337" s="49" t="s">
        <v>163</v>
      </c>
      <c r="B337" s="66"/>
      <c r="C337" s="66">
        <v>1135</v>
      </c>
      <c r="D337" s="70">
        <f>F337+G337+H337+I337+J337+K337+L337+M337+N337+O337+P337+Q337</f>
        <v>0</v>
      </c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</row>
    <row r="338" spans="1:17" ht="21" customHeight="1" hidden="1">
      <c r="A338" s="49" t="s">
        <v>175</v>
      </c>
      <c r="B338" s="66"/>
      <c r="C338" s="66">
        <v>2250</v>
      </c>
      <c r="D338" s="70">
        <f>F338+G338+H338+I338+J338+K338+L338+M338+N338+O338+P338+Q338</f>
        <v>0</v>
      </c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</row>
    <row r="339" spans="1:17" s="55" customFormat="1" ht="15.75" hidden="1">
      <c r="A339" s="75" t="s">
        <v>144</v>
      </c>
      <c r="B339" s="76"/>
      <c r="C339" s="76"/>
      <c r="D339" s="76">
        <f>D340+D348</f>
        <v>198281</v>
      </c>
      <c r="E339" s="76"/>
      <c r="F339" s="76">
        <f aca="true" t="shared" si="88" ref="F339:Q339">F340+F348</f>
        <v>0</v>
      </c>
      <c r="G339" s="76">
        <f t="shared" si="88"/>
        <v>9844</v>
      </c>
      <c r="H339" s="76">
        <f t="shared" si="88"/>
        <v>22703</v>
      </c>
      <c r="I339" s="76">
        <f t="shared" si="88"/>
        <v>22701</v>
      </c>
      <c r="J339" s="76">
        <f t="shared" si="88"/>
        <v>22702</v>
      </c>
      <c r="K339" s="76">
        <f t="shared" si="88"/>
        <v>22702</v>
      </c>
      <c r="L339" s="76">
        <f t="shared" si="88"/>
        <v>22702</v>
      </c>
      <c r="M339" s="76">
        <f t="shared" si="88"/>
        <v>22701</v>
      </c>
      <c r="N339" s="76">
        <f t="shared" si="88"/>
        <v>22701</v>
      </c>
      <c r="O339" s="76">
        <f t="shared" si="88"/>
        <v>9844</v>
      </c>
      <c r="P339" s="76">
        <f t="shared" si="88"/>
        <v>9844</v>
      </c>
      <c r="Q339" s="76">
        <f t="shared" si="88"/>
        <v>9837</v>
      </c>
    </row>
    <row r="340" spans="1:17" ht="28.5" customHeight="1" hidden="1">
      <c r="A340" s="77" t="s">
        <v>145</v>
      </c>
      <c r="B340" s="68">
        <v>10116</v>
      </c>
      <c r="C340" s="68"/>
      <c r="D340" s="68">
        <f>D341+D342+D343+D344+D345+D346+D347</f>
        <v>90004</v>
      </c>
      <c r="E340" s="68"/>
      <c r="F340" s="68">
        <f aca="true" t="shared" si="89" ref="F340:Q340">F341+F342+F343+F344+F345+F346+F347</f>
        <v>0</v>
      </c>
      <c r="G340" s="68">
        <f t="shared" si="89"/>
        <v>0</v>
      </c>
      <c r="H340" s="68">
        <f t="shared" si="89"/>
        <v>12859</v>
      </c>
      <c r="I340" s="68">
        <f t="shared" si="89"/>
        <v>12857</v>
      </c>
      <c r="J340" s="68">
        <f t="shared" si="89"/>
        <v>12858</v>
      </c>
      <c r="K340" s="68">
        <f t="shared" si="89"/>
        <v>12858</v>
      </c>
      <c r="L340" s="68">
        <f t="shared" si="89"/>
        <v>12858</v>
      </c>
      <c r="M340" s="68">
        <f t="shared" si="89"/>
        <v>12857</v>
      </c>
      <c r="N340" s="68">
        <f t="shared" si="89"/>
        <v>12857</v>
      </c>
      <c r="O340" s="68">
        <f t="shared" si="89"/>
        <v>0</v>
      </c>
      <c r="P340" s="68">
        <f t="shared" si="89"/>
        <v>0</v>
      </c>
      <c r="Q340" s="68">
        <f t="shared" si="89"/>
        <v>0</v>
      </c>
    </row>
    <row r="341" spans="1:17" ht="15.75" customHeight="1" hidden="1">
      <c r="A341" s="49" t="s">
        <v>179</v>
      </c>
      <c r="B341" s="66"/>
      <c r="C341" s="66">
        <v>2111</v>
      </c>
      <c r="D341" s="66">
        <f aca="true" t="shared" si="90" ref="D341:D347">F341+G341+H341+I341+J341+K341+L341+M341+N341+O341+P341+Q341</f>
        <v>73774</v>
      </c>
      <c r="E341" s="66"/>
      <c r="F341" s="66"/>
      <c r="G341" s="66"/>
      <c r="H341" s="66">
        <v>10540</v>
      </c>
      <c r="I341" s="66">
        <v>10539</v>
      </c>
      <c r="J341" s="66">
        <v>10539</v>
      </c>
      <c r="K341" s="66">
        <v>10539</v>
      </c>
      <c r="L341" s="66">
        <v>10539</v>
      </c>
      <c r="M341" s="66">
        <v>10539</v>
      </c>
      <c r="N341" s="66">
        <v>10539</v>
      </c>
      <c r="O341" s="66"/>
      <c r="P341" s="66"/>
      <c r="Q341" s="66"/>
    </row>
    <row r="342" spans="1:17" ht="15.75" hidden="1">
      <c r="A342" s="49" t="s">
        <v>86</v>
      </c>
      <c r="B342" s="66"/>
      <c r="C342" s="66">
        <v>2120</v>
      </c>
      <c r="D342" s="66">
        <f t="shared" si="90"/>
        <v>16230</v>
      </c>
      <c r="E342" s="66"/>
      <c r="F342" s="66"/>
      <c r="G342" s="66"/>
      <c r="H342" s="66">
        <v>2319</v>
      </c>
      <c r="I342" s="66">
        <v>2318</v>
      </c>
      <c r="J342" s="66">
        <v>2319</v>
      </c>
      <c r="K342" s="66">
        <v>2319</v>
      </c>
      <c r="L342" s="66">
        <v>2319</v>
      </c>
      <c r="M342" s="66">
        <v>2318</v>
      </c>
      <c r="N342" s="66">
        <v>2318</v>
      </c>
      <c r="O342" s="66"/>
      <c r="P342" s="66"/>
      <c r="Q342" s="66"/>
    </row>
    <row r="343" spans="1:17" ht="33" customHeight="1" hidden="1">
      <c r="A343" s="49" t="s">
        <v>213</v>
      </c>
      <c r="B343" s="66"/>
      <c r="C343" s="66">
        <v>2272</v>
      </c>
      <c r="D343" s="66">
        <f t="shared" si="90"/>
        <v>0</v>
      </c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</row>
    <row r="344" spans="1:17" ht="31.5" hidden="1">
      <c r="A344" s="49" t="s">
        <v>248</v>
      </c>
      <c r="B344" s="66"/>
      <c r="C344" s="66">
        <v>2240</v>
      </c>
      <c r="D344" s="66">
        <f t="shared" si="90"/>
        <v>0</v>
      </c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</row>
    <row r="345" spans="1:17" ht="31.5" hidden="1">
      <c r="A345" s="49" t="s">
        <v>216</v>
      </c>
      <c r="B345" s="66"/>
      <c r="C345" s="66">
        <v>2210</v>
      </c>
      <c r="D345" s="66">
        <f t="shared" si="90"/>
        <v>0</v>
      </c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</row>
    <row r="346" spans="1:17" ht="15.75" hidden="1">
      <c r="A346" s="49" t="s">
        <v>182</v>
      </c>
      <c r="B346" s="66"/>
      <c r="C346" s="66">
        <v>2271</v>
      </c>
      <c r="D346" s="66">
        <f t="shared" si="90"/>
        <v>0</v>
      </c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</row>
    <row r="347" spans="1:17" ht="15.75" hidden="1">
      <c r="A347" s="49" t="s">
        <v>188</v>
      </c>
      <c r="B347" s="66"/>
      <c r="C347" s="66">
        <v>2273</v>
      </c>
      <c r="D347" s="66">
        <f t="shared" si="90"/>
        <v>0</v>
      </c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</row>
    <row r="348" spans="1:17" s="74" customFormat="1" ht="15.75" hidden="1">
      <c r="A348" s="67" t="s">
        <v>489</v>
      </c>
      <c r="B348" s="72">
        <v>250380</v>
      </c>
      <c r="C348" s="72"/>
      <c r="D348" s="72">
        <f>D350+D349</f>
        <v>108277</v>
      </c>
      <c r="E348" s="72"/>
      <c r="F348" s="72">
        <f aca="true" t="shared" si="91" ref="F348:Q348">F350+F349</f>
        <v>0</v>
      </c>
      <c r="G348" s="72">
        <f t="shared" si="91"/>
        <v>9844</v>
      </c>
      <c r="H348" s="72">
        <f t="shared" si="91"/>
        <v>9844</v>
      </c>
      <c r="I348" s="72">
        <f t="shared" si="91"/>
        <v>9844</v>
      </c>
      <c r="J348" s="72">
        <f t="shared" si="91"/>
        <v>9844</v>
      </c>
      <c r="K348" s="72">
        <f t="shared" si="91"/>
        <v>9844</v>
      </c>
      <c r="L348" s="72">
        <f t="shared" si="91"/>
        <v>9844</v>
      </c>
      <c r="M348" s="72">
        <f t="shared" si="91"/>
        <v>9844</v>
      </c>
      <c r="N348" s="72">
        <f t="shared" si="91"/>
        <v>9844</v>
      </c>
      <c r="O348" s="72">
        <f t="shared" si="91"/>
        <v>9844</v>
      </c>
      <c r="P348" s="72">
        <f t="shared" si="91"/>
        <v>9844</v>
      </c>
      <c r="Q348" s="72">
        <f t="shared" si="91"/>
        <v>9837</v>
      </c>
    </row>
    <row r="349" spans="1:17" s="71" customFormat="1" ht="47.25" hidden="1">
      <c r="A349" s="116" t="s">
        <v>4</v>
      </c>
      <c r="B349" s="117"/>
      <c r="C349" s="117">
        <v>2620</v>
      </c>
      <c r="D349" s="117">
        <f>F349+G349+H349+I349+J349+K349+L349+M349+N349+O349+P349+Q349</f>
        <v>108277</v>
      </c>
      <c r="E349" s="117"/>
      <c r="F349" s="117"/>
      <c r="G349" s="117">
        <v>9844</v>
      </c>
      <c r="H349" s="117">
        <v>9844</v>
      </c>
      <c r="I349" s="117">
        <v>9844</v>
      </c>
      <c r="J349" s="117">
        <v>9844</v>
      </c>
      <c r="K349" s="117">
        <v>9844</v>
      </c>
      <c r="L349" s="117">
        <v>9844</v>
      </c>
      <c r="M349" s="117">
        <v>9844</v>
      </c>
      <c r="N349" s="117">
        <v>9844</v>
      </c>
      <c r="O349" s="117">
        <v>9844</v>
      </c>
      <c r="P349" s="117">
        <v>9844</v>
      </c>
      <c r="Q349" s="117">
        <v>9837</v>
      </c>
    </row>
    <row r="350" spans="1:17" ht="34.5" customHeight="1" hidden="1">
      <c r="A350" s="118" t="s">
        <v>248</v>
      </c>
      <c r="B350" s="119"/>
      <c r="C350" s="119">
        <v>2240</v>
      </c>
      <c r="D350" s="119">
        <f>F350+G350+H350+I350+J350+K350+L350+M350+N350+O350+P350+Q350</f>
        <v>0</v>
      </c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</row>
    <row r="351" spans="1:17" s="55" customFormat="1" ht="15.75" hidden="1">
      <c r="A351" s="120" t="s">
        <v>120</v>
      </c>
      <c r="B351" s="121"/>
      <c r="C351" s="121"/>
      <c r="D351" s="121">
        <f>D352+D362+D364+D372+D384+D391+D398+D357+D380</f>
        <v>32084</v>
      </c>
      <c r="E351" s="121">
        <f aca="true" t="shared" si="92" ref="E351:Q351">E352+E362+E364+E372+E384+E391+E398+E357+E380</f>
        <v>86.7</v>
      </c>
      <c r="F351" s="121">
        <f t="shared" si="92"/>
        <v>0</v>
      </c>
      <c r="G351" s="121">
        <f t="shared" si="92"/>
        <v>0</v>
      </c>
      <c r="H351" s="121">
        <f t="shared" si="92"/>
        <v>4584</v>
      </c>
      <c r="I351" s="121">
        <f t="shared" si="92"/>
        <v>4584</v>
      </c>
      <c r="J351" s="121">
        <f t="shared" si="92"/>
        <v>4583</v>
      </c>
      <c r="K351" s="121">
        <f t="shared" si="92"/>
        <v>4584</v>
      </c>
      <c r="L351" s="121">
        <f t="shared" si="92"/>
        <v>4583</v>
      </c>
      <c r="M351" s="121">
        <f t="shared" si="92"/>
        <v>4583</v>
      </c>
      <c r="N351" s="121">
        <f t="shared" si="92"/>
        <v>4583</v>
      </c>
      <c r="O351" s="121">
        <f t="shared" si="92"/>
        <v>0</v>
      </c>
      <c r="P351" s="121">
        <f t="shared" si="92"/>
        <v>0</v>
      </c>
      <c r="Q351" s="121">
        <f t="shared" si="92"/>
        <v>0</v>
      </c>
    </row>
    <row r="352" spans="1:17" s="63" customFormat="1" ht="31.5" hidden="1">
      <c r="A352" s="122" t="s">
        <v>89</v>
      </c>
      <c r="B352" s="123">
        <v>10116</v>
      </c>
      <c r="C352" s="123"/>
      <c r="D352" s="123">
        <f>D353+D354+D355+D356</f>
        <v>32084</v>
      </c>
      <c r="E352" s="123"/>
      <c r="F352" s="123">
        <f aca="true" t="shared" si="93" ref="F352:Q352">F353+F354+F355+F356</f>
        <v>0</v>
      </c>
      <c r="G352" s="123">
        <f t="shared" si="93"/>
        <v>0</v>
      </c>
      <c r="H352" s="123">
        <f t="shared" si="93"/>
        <v>4584</v>
      </c>
      <c r="I352" s="123">
        <f t="shared" si="93"/>
        <v>4584</v>
      </c>
      <c r="J352" s="123">
        <f t="shared" si="93"/>
        <v>4583</v>
      </c>
      <c r="K352" s="123">
        <f t="shared" si="93"/>
        <v>4584</v>
      </c>
      <c r="L352" s="123">
        <f t="shared" si="93"/>
        <v>4583</v>
      </c>
      <c r="M352" s="123">
        <f t="shared" si="93"/>
        <v>4583</v>
      </c>
      <c r="N352" s="123">
        <f t="shared" si="93"/>
        <v>4583</v>
      </c>
      <c r="O352" s="123">
        <f t="shared" si="93"/>
        <v>0</v>
      </c>
      <c r="P352" s="123">
        <f t="shared" si="93"/>
        <v>0</v>
      </c>
      <c r="Q352" s="123">
        <f t="shared" si="93"/>
        <v>0</v>
      </c>
    </row>
    <row r="353" spans="1:17" ht="17.25" customHeight="1" hidden="1">
      <c r="A353" s="118" t="s">
        <v>175</v>
      </c>
      <c r="B353" s="119"/>
      <c r="C353" s="119">
        <v>2250</v>
      </c>
      <c r="D353" s="119">
        <f>F353+G353+H353+I353+J353+K353+L353+M353+N353+O353+P353+Q353</f>
        <v>0</v>
      </c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1:17" ht="78.75" hidden="1">
      <c r="A354" s="118" t="s">
        <v>351</v>
      </c>
      <c r="B354" s="119"/>
      <c r="C354" s="119">
        <v>2282</v>
      </c>
      <c r="D354" s="119">
        <f>F354+G354+H354+I354+J354+K354+L354+M354+N354+O354+P354+Q354</f>
        <v>0</v>
      </c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1:17" ht="15.75" hidden="1">
      <c r="A355" s="118" t="s">
        <v>86</v>
      </c>
      <c r="B355" s="119"/>
      <c r="C355" s="119">
        <v>2120</v>
      </c>
      <c r="D355" s="119">
        <f>F355+G355+H355+I355+J355+K355+L355+M355+N355+O355+P355+Q355</f>
        <v>5786</v>
      </c>
      <c r="E355" s="119"/>
      <c r="F355" s="119"/>
      <c r="G355" s="119"/>
      <c r="H355" s="119">
        <v>827</v>
      </c>
      <c r="I355" s="119">
        <v>828</v>
      </c>
      <c r="J355" s="119">
        <v>826</v>
      </c>
      <c r="K355" s="119">
        <v>827</v>
      </c>
      <c r="L355" s="119">
        <v>826</v>
      </c>
      <c r="M355" s="119">
        <v>826</v>
      </c>
      <c r="N355" s="119">
        <v>826</v>
      </c>
      <c r="O355" s="119"/>
      <c r="P355" s="119"/>
      <c r="Q355" s="119"/>
    </row>
    <row r="356" spans="1:17" ht="15.75" hidden="1">
      <c r="A356" s="49" t="s">
        <v>179</v>
      </c>
      <c r="B356" s="119"/>
      <c r="C356" s="119">
        <v>2111</v>
      </c>
      <c r="D356" s="119">
        <f>F356+G356+H356+I356+J356+K356+L356+M356+N356+O356+P356+Q356</f>
        <v>26298</v>
      </c>
      <c r="E356" s="119"/>
      <c r="F356" s="119"/>
      <c r="G356" s="119"/>
      <c r="H356" s="119">
        <v>3757</v>
      </c>
      <c r="I356" s="119">
        <v>3756</v>
      </c>
      <c r="J356" s="119">
        <v>3757</v>
      </c>
      <c r="K356" s="119">
        <v>3757</v>
      </c>
      <c r="L356" s="119">
        <v>3757</v>
      </c>
      <c r="M356" s="119">
        <v>3757</v>
      </c>
      <c r="N356" s="119">
        <v>3757</v>
      </c>
      <c r="O356" s="119"/>
      <c r="P356" s="119"/>
      <c r="Q356" s="119"/>
    </row>
    <row r="357" spans="1:17" s="74" customFormat="1" ht="15.75" hidden="1">
      <c r="A357" s="124" t="s">
        <v>146</v>
      </c>
      <c r="B357" s="125">
        <v>110103</v>
      </c>
      <c r="C357" s="125"/>
      <c r="D357" s="125">
        <f>D358+D359+D360+D361</f>
        <v>0</v>
      </c>
      <c r="E357" s="125"/>
      <c r="F357" s="125">
        <f aca="true" t="shared" si="94" ref="F357:Q357">F358+F359+F360+F361</f>
        <v>0</v>
      </c>
      <c r="G357" s="125">
        <f t="shared" si="94"/>
        <v>0</v>
      </c>
      <c r="H357" s="125">
        <f t="shared" si="94"/>
        <v>0</v>
      </c>
      <c r="I357" s="125">
        <f t="shared" si="94"/>
        <v>0</v>
      </c>
      <c r="J357" s="125">
        <f t="shared" si="94"/>
        <v>0</v>
      </c>
      <c r="K357" s="125">
        <f t="shared" si="94"/>
        <v>0</v>
      </c>
      <c r="L357" s="125">
        <f t="shared" si="94"/>
        <v>0</v>
      </c>
      <c r="M357" s="125">
        <f t="shared" si="94"/>
        <v>0</v>
      </c>
      <c r="N357" s="125">
        <f t="shared" si="94"/>
        <v>0</v>
      </c>
      <c r="O357" s="125">
        <f t="shared" si="94"/>
        <v>0</v>
      </c>
      <c r="P357" s="125">
        <f t="shared" si="94"/>
        <v>0</v>
      </c>
      <c r="Q357" s="125">
        <f t="shared" si="94"/>
        <v>0</v>
      </c>
    </row>
    <row r="358" spans="1:17" ht="31.5" hidden="1">
      <c r="A358" s="118" t="s">
        <v>216</v>
      </c>
      <c r="B358" s="119"/>
      <c r="C358" s="119">
        <v>2210</v>
      </c>
      <c r="D358" s="119">
        <f>F358+G358+H358+I358+J358+K358+L358+M358+N358+O358+P358+Q358</f>
        <v>0</v>
      </c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</row>
    <row r="359" spans="1:17" ht="31.5" hidden="1">
      <c r="A359" s="118" t="s">
        <v>286</v>
      </c>
      <c r="B359" s="119"/>
      <c r="C359" s="119">
        <v>2240</v>
      </c>
      <c r="D359" s="119">
        <f>F359+G359+H359+I359+J359+K359+L359+M359+N359+O359+P359+Q359</f>
        <v>0</v>
      </c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</row>
    <row r="360" spans="1:17" ht="15.75" hidden="1">
      <c r="A360" s="118" t="s">
        <v>90</v>
      </c>
      <c r="B360" s="119"/>
      <c r="C360" s="119">
        <v>1138</v>
      </c>
      <c r="D360" s="119">
        <f>F360+G360+H360+I360+J360+K360+L360+M360+N360+O360+P360+Q360</f>
        <v>0</v>
      </c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1:17" ht="47.25" hidden="1">
      <c r="A361" s="118" t="s">
        <v>173</v>
      </c>
      <c r="B361" s="119"/>
      <c r="C361" s="119">
        <v>1135</v>
      </c>
      <c r="D361" s="119">
        <f>F361+G361+H361+I361+J361+K361+L361+M361+N361+O361+P361+Q361</f>
        <v>0</v>
      </c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1:17" s="63" customFormat="1" ht="15.75" hidden="1">
      <c r="A362" s="122" t="s">
        <v>129</v>
      </c>
      <c r="B362" s="123">
        <v>110102</v>
      </c>
      <c r="C362" s="123"/>
      <c r="D362" s="123">
        <f>D363</f>
        <v>720</v>
      </c>
      <c r="E362" s="123"/>
      <c r="F362" s="123">
        <f aca="true" t="shared" si="95" ref="F362:Q362">F363</f>
        <v>720</v>
      </c>
      <c r="G362" s="123">
        <f t="shared" si="95"/>
        <v>0</v>
      </c>
      <c r="H362" s="123">
        <f t="shared" si="95"/>
        <v>0</v>
      </c>
      <c r="I362" s="123">
        <f t="shared" si="95"/>
        <v>0</v>
      </c>
      <c r="J362" s="123">
        <f t="shared" si="95"/>
        <v>0</v>
      </c>
      <c r="K362" s="123">
        <f t="shared" si="95"/>
        <v>0</v>
      </c>
      <c r="L362" s="123">
        <f t="shared" si="95"/>
        <v>0</v>
      </c>
      <c r="M362" s="123">
        <f t="shared" si="95"/>
        <v>0</v>
      </c>
      <c r="N362" s="123">
        <f t="shared" si="95"/>
        <v>0</v>
      </c>
      <c r="O362" s="123">
        <f t="shared" si="95"/>
        <v>0</v>
      </c>
      <c r="P362" s="123">
        <f t="shared" si="95"/>
        <v>0</v>
      </c>
      <c r="Q362" s="123">
        <f t="shared" si="95"/>
        <v>0</v>
      </c>
    </row>
    <row r="363" spans="1:17" ht="51" customHeight="1" hidden="1">
      <c r="A363" s="118" t="s">
        <v>355</v>
      </c>
      <c r="B363" s="119"/>
      <c r="C363" s="119">
        <v>2610</v>
      </c>
      <c r="D363" s="119">
        <f>F363+G363+H363+I363+J363+K363+L363+M363+N363+O363+P363+Q363</f>
        <v>720</v>
      </c>
      <c r="E363" s="119"/>
      <c r="F363" s="119">
        <v>720</v>
      </c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1:17" s="63" customFormat="1" ht="15.75" hidden="1">
      <c r="A364" s="122" t="s">
        <v>130</v>
      </c>
      <c r="B364" s="123">
        <v>110201</v>
      </c>
      <c r="C364" s="123"/>
      <c r="D364" s="123">
        <f>D365+D366+D367+D368+D370+D371+D369</f>
        <v>0</v>
      </c>
      <c r="E364" s="123"/>
      <c r="F364" s="123">
        <f aca="true" t="shared" si="96" ref="F364:Q364">F365+F366+F367+F368+F370+F371+F369</f>
        <v>0</v>
      </c>
      <c r="G364" s="123">
        <f t="shared" si="96"/>
        <v>0</v>
      </c>
      <c r="H364" s="123">
        <f t="shared" si="96"/>
        <v>0</v>
      </c>
      <c r="I364" s="123">
        <f t="shared" si="96"/>
        <v>0</v>
      </c>
      <c r="J364" s="123">
        <f t="shared" si="96"/>
        <v>0</v>
      </c>
      <c r="K364" s="123">
        <f t="shared" si="96"/>
        <v>0</v>
      </c>
      <c r="L364" s="123">
        <f t="shared" si="96"/>
        <v>0</v>
      </c>
      <c r="M364" s="123">
        <f t="shared" si="96"/>
        <v>0</v>
      </c>
      <c r="N364" s="123">
        <f t="shared" si="96"/>
        <v>0</v>
      </c>
      <c r="O364" s="123">
        <f t="shared" si="96"/>
        <v>0</v>
      </c>
      <c r="P364" s="123">
        <f t="shared" si="96"/>
        <v>0</v>
      </c>
      <c r="Q364" s="123">
        <f t="shared" si="96"/>
        <v>0</v>
      </c>
    </row>
    <row r="365" spans="1:17" ht="15.75" hidden="1">
      <c r="A365" s="118" t="s">
        <v>182</v>
      </c>
      <c r="B365" s="119"/>
      <c r="C365" s="119">
        <v>2271</v>
      </c>
      <c r="D365" s="119">
        <f aca="true" t="shared" si="97" ref="D365:D371">F365+G365+H365+I365+J365+K365+L365+M365+N365+O365+P365+Q365</f>
        <v>0</v>
      </c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1:17" ht="30.75" customHeight="1" hidden="1">
      <c r="A366" s="118" t="s">
        <v>42</v>
      </c>
      <c r="B366" s="119"/>
      <c r="C366" s="119">
        <v>2120</v>
      </c>
      <c r="D366" s="119">
        <f t="shared" si="97"/>
        <v>0</v>
      </c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</row>
    <row r="367" spans="1:17" ht="31.5" hidden="1">
      <c r="A367" s="118" t="s">
        <v>216</v>
      </c>
      <c r="B367" s="119"/>
      <c r="C367" s="119">
        <v>2210</v>
      </c>
      <c r="D367" s="119">
        <f t="shared" si="97"/>
        <v>0</v>
      </c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1:17" ht="15.75" hidden="1">
      <c r="A368" s="118" t="s">
        <v>188</v>
      </c>
      <c r="B368" s="119"/>
      <c r="C368" s="119">
        <v>2273</v>
      </c>
      <c r="D368" s="119">
        <f t="shared" si="97"/>
        <v>0</v>
      </c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1:17" ht="15.75" hidden="1">
      <c r="A369" s="118" t="s">
        <v>179</v>
      </c>
      <c r="B369" s="119"/>
      <c r="C369" s="119">
        <v>2111</v>
      </c>
      <c r="D369" s="119">
        <f t="shared" si="97"/>
        <v>0</v>
      </c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1:17" ht="78.75" hidden="1">
      <c r="A370" s="118" t="s">
        <v>351</v>
      </c>
      <c r="B370" s="119"/>
      <c r="C370" s="119">
        <v>2282</v>
      </c>
      <c r="D370" s="119">
        <f t="shared" si="97"/>
        <v>0</v>
      </c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1:17" ht="31.5" hidden="1">
      <c r="A371" s="118" t="s">
        <v>248</v>
      </c>
      <c r="B371" s="119"/>
      <c r="C371" s="119">
        <v>2240</v>
      </c>
      <c r="D371" s="119">
        <f t="shared" si="97"/>
        <v>0</v>
      </c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1:17" s="63" customFormat="1" ht="15.75" hidden="1">
      <c r="A372" s="122" t="s">
        <v>131</v>
      </c>
      <c r="B372" s="123">
        <v>110202</v>
      </c>
      <c r="C372" s="123"/>
      <c r="D372" s="123">
        <f>D374+D375+D376+D377+D373+D378+D379</f>
        <v>0</v>
      </c>
      <c r="E372" s="123">
        <v>70</v>
      </c>
      <c r="F372" s="123">
        <f aca="true" t="shared" si="98" ref="F372:Q372">F374+F375+F376+F377+F373+F378+F379</f>
        <v>0</v>
      </c>
      <c r="G372" s="123">
        <f t="shared" si="98"/>
        <v>0</v>
      </c>
      <c r="H372" s="123">
        <f t="shared" si="98"/>
        <v>0</v>
      </c>
      <c r="I372" s="123">
        <f t="shared" si="98"/>
        <v>0</v>
      </c>
      <c r="J372" s="123">
        <f t="shared" si="98"/>
        <v>0</v>
      </c>
      <c r="K372" s="123">
        <f t="shared" si="98"/>
        <v>0</v>
      </c>
      <c r="L372" s="123">
        <f t="shared" si="98"/>
        <v>0</v>
      </c>
      <c r="M372" s="123">
        <f t="shared" si="98"/>
        <v>0</v>
      </c>
      <c r="N372" s="123">
        <f t="shared" si="98"/>
        <v>0</v>
      </c>
      <c r="O372" s="123">
        <f t="shared" si="98"/>
        <v>0</v>
      </c>
      <c r="P372" s="123">
        <f t="shared" si="98"/>
        <v>0</v>
      </c>
      <c r="Q372" s="123">
        <f t="shared" si="98"/>
        <v>0</v>
      </c>
    </row>
    <row r="373" spans="1:17" s="71" customFormat="1" ht="15.75" hidden="1">
      <c r="A373" s="116" t="s">
        <v>182</v>
      </c>
      <c r="B373" s="117"/>
      <c r="C373" s="117">
        <v>2271</v>
      </c>
      <c r="D373" s="117">
        <f aca="true" t="shared" si="99" ref="D373:D379">F373+G373+H373+I373+J373+K373+L373+M373+N373+O373+P373+Q373</f>
        <v>0</v>
      </c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</row>
    <row r="374" spans="1:17" ht="19.5" customHeight="1" hidden="1">
      <c r="A374" s="118" t="s">
        <v>179</v>
      </c>
      <c r="B374" s="119"/>
      <c r="C374" s="119">
        <v>2111</v>
      </c>
      <c r="D374" s="119">
        <f t="shared" si="99"/>
        <v>0</v>
      </c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1:17" ht="15.75" hidden="1">
      <c r="A375" s="118" t="s">
        <v>86</v>
      </c>
      <c r="B375" s="119"/>
      <c r="C375" s="119">
        <v>2120</v>
      </c>
      <c r="D375" s="119">
        <f t="shared" si="99"/>
        <v>0</v>
      </c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1:17" ht="31.5" hidden="1">
      <c r="A376" s="118" t="s">
        <v>216</v>
      </c>
      <c r="B376" s="119"/>
      <c r="C376" s="119">
        <v>2210</v>
      </c>
      <c r="D376" s="119">
        <f t="shared" si="99"/>
        <v>0</v>
      </c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1:17" ht="31.5" hidden="1">
      <c r="A377" s="118" t="s">
        <v>248</v>
      </c>
      <c r="B377" s="119"/>
      <c r="C377" s="119">
        <v>2240</v>
      </c>
      <c r="D377" s="119">
        <f t="shared" si="99"/>
        <v>0</v>
      </c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1:17" ht="15.75" hidden="1">
      <c r="A378" s="118" t="s">
        <v>352</v>
      </c>
      <c r="B378" s="119"/>
      <c r="C378" s="119">
        <v>2800</v>
      </c>
      <c r="D378" s="119">
        <f t="shared" si="99"/>
        <v>0</v>
      </c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</row>
    <row r="379" spans="1:17" ht="15.75" hidden="1">
      <c r="A379" s="118"/>
      <c r="B379" s="119"/>
      <c r="C379" s="119"/>
      <c r="D379" s="119">
        <f t="shared" si="99"/>
        <v>0</v>
      </c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1:17" s="63" customFormat="1" ht="31.5" hidden="1">
      <c r="A380" s="122" t="s">
        <v>88</v>
      </c>
      <c r="B380" s="123">
        <v>110205</v>
      </c>
      <c r="C380" s="123"/>
      <c r="D380" s="123">
        <f>D382</f>
        <v>0</v>
      </c>
      <c r="E380" s="123">
        <v>1.4</v>
      </c>
      <c r="F380" s="123">
        <f>F382</f>
        <v>0</v>
      </c>
      <c r="G380" s="123">
        <f aca="true" t="shared" si="100" ref="G380:Q380">G382</f>
        <v>0</v>
      </c>
      <c r="H380" s="123">
        <f t="shared" si="100"/>
        <v>0</v>
      </c>
      <c r="I380" s="123">
        <f t="shared" si="100"/>
        <v>0</v>
      </c>
      <c r="J380" s="123">
        <f t="shared" si="100"/>
        <v>0</v>
      </c>
      <c r="K380" s="123">
        <f t="shared" si="100"/>
        <v>0</v>
      </c>
      <c r="L380" s="123">
        <f t="shared" si="100"/>
        <v>0</v>
      </c>
      <c r="M380" s="123">
        <f t="shared" si="100"/>
        <v>0</v>
      </c>
      <c r="N380" s="123">
        <f t="shared" si="100"/>
        <v>0</v>
      </c>
      <c r="O380" s="123">
        <f t="shared" si="100"/>
        <v>0</v>
      </c>
      <c r="P380" s="123">
        <f t="shared" si="100"/>
        <v>0</v>
      </c>
      <c r="Q380" s="123">
        <f t="shared" si="100"/>
        <v>0</v>
      </c>
    </row>
    <row r="381" spans="1:17" ht="15.75" hidden="1">
      <c r="A381" s="118" t="s">
        <v>85</v>
      </c>
      <c r="B381" s="119"/>
      <c r="C381" s="119">
        <v>2111</v>
      </c>
      <c r="D381" s="119">
        <f>F381+G381+H381+I381+J381+K381+L381+M381+N381+O381+P381+Q381</f>
        <v>0</v>
      </c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1:17" ht="15.75" hidden="1">
      <c r="A382" s="118" t="s">
        <v>182</v>
      </c>
      <c r="B382" s="119"/>
      <c r="C382" s="119">
        <v>2271</v>
      </c>
      <c r="D382" s="119">
        <f>F382+G382+H382+I382+J382+K382+L382+M382+N382+O382+P382+Q382</f>
        <v>0</v>
      </c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</row>
    <row r="383" spans="1:17" ht="15.75" hidden="1">
      <c r="A383" s="118" t="s">
        <v>86</v>
      </c>
      <c r="B383" s="119"/>
      <c r="C383" s="119">
        <v>2120</v>
      </c>
      <c r="D383" s="119">
        <f>F383+G383+H383+I383+J383+K383+L383+M383+N383+O383+P383+Q383</f>
        <v>0</v>
      </c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</row>
    <row r="384" spans="1:17" s="63" customFormat="1" ht="15.75" hidden="1">
      <c r="A384" s="122" t="s">
        <v>132</v>
      </c>
      <c r="B384" s="123">
        <v>110204</v>
      </c>
      <c r="C384" s="123"/>
      <c r="D384" s="123">
        <f>D385+D386+D387+D388+D389+D390</f>
        <v>-720</v>
      </c>
      <c r="E384" s="123"/>
      <c r="F384" s="123">
        <f aca="true" t="shared" si="101" ref="F384:Q384">F385+F386+F387+F388+F389+F390</f>
        <v>-720</v>
      </c>
      <c r="G384" s="123">
        <f t="shared" si="101"/>
        <v>0</v>
      </c>
      <c r="H384" s="123">
        <f t="shared" si="101"/>
        <v>0</v>
      </c>
      <c r="I384" s="123">
        <f t="shared" si="101"/>
        <v>0</v>
      </c>
      <c r="J384" s="123">
        <f t="shared" si="101"/>
        <v>0</v>
      </c>
      <c r="K384" s="123">
        <f t="shared" si="101"/>
        <v>0</v>
      </c>
      <c r="L384" s="123">
        <f t="shared" si="101"/>
        <v>0</v>
      </c>
      <c r="M384" s="123">
        <f t="shared" si="101"/>
        <v>0</v>
      </c>
      <c r="N384" s="123">
        <f t="shared" si="101"/>
        <v>0</v>
      </c>
      <c r="O384" s="123">
        <f t="shared" si="101"/>
        <v>0</v>
      </c>
      <c r="P384" s="123">
        <f t="shared" si="101"/>
        <v>0</v>
      </c>
      <c r="Q384" s="123">
        <f t="shared" si="101"/>
        <v>0</v>
      </c>
    </row>
    <row r="385" spans="1:17" ht="31.5" hidden="1">
      <c r="A385" s="118" t="s">
        <v>216</v>
      </c>
      <c r="B385" s="119"/>
      <c r="C385" s="119">
        <v>2210</v>
      </c>
      <c r="D385" s="119">
        <f aca="true" t="shared" si="102" ref="D385:D390">F385+G385+H385+I385+J385+K385+L385+M385+N385+O385+P385+Q385</f>
        <v>0</v>
      </c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</row>
    <row r="386" spans="1:17" ht="42.75" customHeight="1" hidden="1">
      <c r="A386" s="118" t="s">
        <v>42</v>
      </c>
      <c r="B386" s="119"/>
      <c r="C386" s="119">
        <v>2120</v>
      </c>
      <c r="D386" s="119">
        <f t="shared" si="102"/>
        <v>0</v>
      </c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1:17" ht="15.75" hidden="1">
      <c r="A387" s="118" t="s">
        <v>182</v>
      </c>
      <c r="B387" s="119"/>
      <c r="C387" s="119">
        <v>2271</v>
      </c>
      <c r="D387" s="119">
        <f t="shared" si="102"/>
        <v>0</v>
      </c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</row>
    <row r="388" spans="1:17" ht="15.75" hidden="1">
      <c r="A388" s="118" t="s">
        <v>179</v>
      </c>
      <c r="B388" s="119"/>
      <c r="C388" s="119">
        <v>2111</v>
      </c>
      <c r="D388" s="119">
        <f t="shared" si="102"/>
        <v>0</v>
      </c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1:17" ht="31.5" hidden="1">
      <c r="A389" s="118" t="s">
        <v>286</v>
      </c>
      <c r="B389" s="119"/>
      <c r="C389" s="119">
        <v>2240</v>
      </c>
      <c r="D389" s="119">
        <f t="shared" si="102"/>
        <v>-720</v>
      </c>
      <c r="E389" s="119"/>
      <c r="F389" s="119">
        <v>-720</v>
      </c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1:17" ht="15.75" hidden="1">
      <c r="A390" s="118" t="s">
        <v>188</v>
      </c>
      <c r="B390" s="119"/>
      <c r="C390" s="119">
        <v>2273</v>
      </c>
      <c r="D390" s="119">
        <f t="shared" si="102"/>
        <v>0</v>
      </c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1:17" s="63" customFormat="1" ht="31.5" hidden="1">
      <c r="A391" s="122" t="s">
        <v>88</v>
      </c>
      <c r="B391" s="123">
        <v>110205</v>
      </c>
      <c r="C391" s="123"/>
      <c r="D391" s="123">
        <f>D392+D397+D393+D394+D395+D396</f>
        <v>0</v>
      </c>
      <c r="E391" s="123">
        <v>9.5</v>
      </c>
      <c r="F391" s="123">
        <f aca="true" t="shared" si="103" ref="F391:Q391">F392+F397+F393+F394+F395+F396</f>
        <v>0</v>
      </c>
      <c r="G391" s="123">
        <f t="shared" si="103"/>
        <v>0</v>
      </c>
      <c r="H391" s="123">
        <f t="shared" si="103"/>
        <v>0</v>
      </c>
      <c r="I391" s="123">
        <f t="shared" si="103"/>
        <v>0</v>
      </c>
      <c r="J391" s="123">
        <f t="shared" si="103"/>
        <v>0</v>
      </c>
      <c r="K391" s="123">
        <f t="shared" si="103"/>
        <v>0</v>
      </c>
      <c r="L391" s="123">
        <f t="shared" si="103"/>
        <v>0</v>
      </c>
      <c r="M391" s="123">
        <f t="shared" si="103"/>
        <v>0</v>
      </c>
      <c r="N391" s="123">
        <f t="shared" si="103"/>
        <v>0</v>
      </c>
      <c r="O391" s="123">
        <f t="shared" si="103"/>
        <v>0</v>
      </c>
      <c r="P391" s="123">
        <f t="shared" si="103"/>
        <v>0</v>
      </c>
      <c r="Q391" s="123">
        <f t="shared" si="103"/>
        <v>0</v>
      </c>
    </row>
    <row r="392" spans="1:17" s="71" customFormat="1" ht="16.5" customHeight="1" hidden="1">
      <c r="A392" s="116" t="s">
        <v>179</v>
      </c>
      <c r="B392" s="117"/>
      <c r="C392" s="117">
        <v>2111</v>
      </c>
      <c r="D392" s="117">
        <f aca="true" t="shared" si="104" ref="D392:D397">F392+G392+H392+I392+J392+K392+L392+M392+N392+O392+P392+Q392</f>
        <v>0</v>
      </c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</row>
    <row r="393" spans="1:17" s="71" customFormat="1" ht="15.75" hidden="1">
      <c r="A393" s="116" t="s">
        <v>86</v>
      </c>
      <c r="B393" s="117"/>
      <c r="C393" s="117">
        <v>2120</v>
      </c>
      <c r="D393" s="117">
        <f t="shared" si="104"/>
        <v>0</v>
      </c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</row>
    <row r="394" spans="1:17" s="63" customFormat="1" ht="31.5" hidden="1">
      <c r="A394" s="118" t="s">
        <v>248</v>
      </c>
      <c r="B394" s="123"/>
      <c r="C394" s="117">
        <v>2240</v>
      </c>
      <c r="D394" s="117">
        <f t="shared" si="104"/>
        <v>0</v>
      </c>
      <c r="E394" s="123"/>
      <c r="F394" s="123"/>
      <c r="G394" s="123"/>
      <c r="H394" s="123"/>
      <c r="I394" s="123"/>
      <c r="J394" s="117"/>
      <c r="K394" s="123"/>
      <c r="L394" s="123"/>
      <c r="M394" s="123"/>
      <c r="N394" s="123"/>
      <c r="O394" s="123"/>
      <c r="P394" s="123"/>
      <c r="Q394" s="123"/>
    </row>
    <row r="395" spans="1:17" s="63" customFormat="1" ht="15.75" hidden="1">
      <c r="A395" s="118" t="s">
        <v>182</v>
      </c>
      <c r="B395" s="123"/>
      <c r="C395" s="117">
        <v>2271</v>
      </c>
      <c r="D395" s="117">
        <f t="shared" si="104"/>
        <v>0</v>
      </c>
      <c r="E395" s="123"/>
      <c r="F395" s="123"/>
      <c r="G395" s="123"/>
      <c r="H395" s="123"/>
      <c r="I395" s="123"/>
      <c r="J395" s="117"/>
      <c r="K395" s="123"/>
      <c r="L395" s="123"/>
      <c r="M395" s="123"/>
      <c r="N395" s="123"/>
      <c r="O395" s="123"/>
      <c r="P395" s="123"/>
      <c r="Q395" s="123"/>
    </row>
    <row r="396" spans="1:17" s="63" customFormat="1" ht="15.75" hidden="1">
      <c r="A396" s="118" t="s">
        <v>352</v>
      </c>
      <c r="B396" s="123"/>
      <c r="C396" s="117">
        <v>2800</v>
      </c>
      <c r="D396" s="117">
        <f t="shared" si="104"/>
        <v>0</v>
      </c>
      <c r="E396" s="123"/>
      <c r="F396" s="123"/>
      <c r="G396" s="123"/>
      <c r="H396" s="123"/>
      <c r="I396" s="123"/>
      <c r="J396" s="117"/>
      <c r="K396" s="123"/>
      <c r="L396" s="123"/>
      <c r="M396" s="123"/>
      <c r="N396" s="123"/>
      <c r="O396" s="123"/>
      <c r="P396" s="123"/>
      <c r="Q396" s="123"/>
    </row>
    <row r="397" spans="1:17" s="71" customFormat="1" ht="31.5" hidden="1">
      <c r="A397" s="118" t="s">
        <v>216</v>
      </c>
      <c r="B397" s="117"/>
      <c r="C397" s="117">
        <v>2210</v>
      </c>
      <c r="D397" s="117">
        <f t="shared" si="104"/>
        <v>0</v>
      </c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</row>
    <row r="398" spans="1:17" s="63" customFormat="1" ht="31.5" hidden="1">
      <c r="A398" s="122" t="s">
        <v>133</v>
      </c>
      <c r="B398" s="123">
        <v>110502</v>
      </c>
      <c r="C398" s="123"/>
      <c r="D398" s="123">
        <f>D399+D400+D401+D405+D402+D403+D404</f>
        <v>0</v>
      </c>
      <c r="E398" s="123">
        <v>5.8</v>
      </c>
      <c r="F398" s="123">
        <f aca="true" t="shared" si="105" ref="F398:Q398">F399+F400+F401+F405+F402+F403+F404</f>
        <v>0</v>
      </c>
      <c r="G398" s="123">
        <f t="shared" si="105"/>
        <v>0</v>
      </c>
      <c r="H398" s="123">
        <f t="shared" si="105"/>
        <v>0</v>
      </c>
      <c r="I398" s="123">
        <f t="shared" si="105"/>
        <v>0</v>
      </c>
      <c r="J398" s="123">
        <f t="shared" si="105"/>
        <v>0</v>
      </c>
      <c r="K398" s="123">
        <f t="shared" si="105"/>
        <v>0</v>
      </c>
      <c r="L398" s="123">
        <f t="shared" si="105"/>
        <v>0</v>
      </c>
      <c r="M398" s="123">
        <f t="shared" si="105"/>
        <v>0</v>
      </c>
      <c r="N398" s="123">
        <f t="shared" si="105"/>
        <v>0</v>
      </c>
      <c r="O398" s="123">
        <f t="shared" si="105"/>
        <v>0</v>
      </c>
      <c r="P398" s="123">
        <f t="shared" si="105"/>
        <v>0</v>
      </c>
      <c r="Q398" s="123">
        <f t="shared" si="105"/>
        <v>0</v>
      </c>
    </row>
    <row r="399" spans="1:17" ht="15.75" hidden="1">
      <c r="A399" s="118" t="s">
        <v>179</v>
      </c>
      <c r="B399" s="119"/>
      <c r="C399" s="119">
        <v>2111</v>
      </c>
      <c r="D399" s="119">
        <f aca="true" t="shared" si="106" ref="D399:D405">F399+G399+H399+I399+J399+K399+L399+M399+N399+O399+P399+Q399</f>
        <v>0</v>
      </c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1:17" ht="15.75" hidden="1">
      <c r="A400" s="118" t="s">
        <v>124</v>
      </c>
      <c r="B400" s="119"/>
      <c r="C400" s="119">
        <v>2273</v>
      </c>
      <c r="D400" s="119">
        <f t="shared" si="106"/>
        <v>0</v>
      </c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</row>
    <row r="401" spans="1:17" ht="15.75" hidden="1">
      <c r="A401" s="118" t="s">
        <v>86</v>
      </c>
      <c r="B401" s="119"/>
      <c r="C401" s="119">
        <v>2120</v>
      </c>
      <c r="D401" s="119">
        <f t="shared" si="106"/>
        <v>0</v>
      </c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1:17" ht="15.75" hidden="1">
      <c r="A402" s="118" t="s">
        <v>182</v>
      </c>
      <c r="B402" s="119"/>
      <c r="C402" s="119">
        <v>2271</v>
      </c>
      <c r="D402" s="119">
        <f t="shared" si="106"/>
        <v>0</v>
      </c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</row>
    <row r="403" spans="1:17" ht="78.75" hidden="1">
      <c r="A403" s="118" t="s">
        <v>351</v>
      </c>
      <c r="B403" s="119"/>
      <c r="C403" s="119">
        <v>2282</v>
      </c>
      <c r="D403" s="119">
        <f t="shared" si="106"/>
        <v>0</v>
      </c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1:17" ht="15.75" hidden="1">
      <c r="A404" s="118" t="s">
        <v>84</v>
      </c>
      <c r="B404" s="119"/>
      <c r="C404" s="119">
        <v>2250</v>
      </c>
      <c r="D404" s="119">
        <f t="shared" si="106"/>
        <v>0</v>
      </c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1:17" ht="31.5" hidden="1">
      <c r="A405" s="118" t="s">
        <v>213</v>
      </c>
      <c r="B405" s="119"/>
      <c r="C405" s="119">
        <v>2272</v>
      </c>
      <c r="D405" s="119">
        <f t="shared" si="106"/>
        <v>0</v>
      </c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1:17" s="55" customFormat="1" ht="15.75" hidden="1">
      <c r="A406" s="120" t="s">
        <v>153</v>
      </c>
      <c r="B406" s="121"/>
      <c r="C406" s="121"/>
      <c r="D406" s="121">
        <f>D407+D410</f>
        <v>0</v>
      </c>
      <c r="E406" s="121"/>
      <c r="F406" s="121">
        <f aca="true" t="shared" si="107" ref="F406:Q406">F407+F410</f>
        <v>0</v>
      </c>
      <c r="G406" s="121">
        <f t="shared" si="107"/>
        <v>0</v>
      </c>
      <c r="H406" s="121">
        <f t="shared" si="107"/>
        <v>0</v>
      </c>
      <c r="I406" s="121">
        <f t="shared" si="107"/>
        <v>0</v>
      </c>
      <c r="J406" s="121">
        <f t="shared" si="107"/>
        <v>0</v>
      </c>
      <c r="K406" s="121">
        <f t="shared" si="107"/>
        <v>0</v>
      </c>
      <c r="L406" s="121">
        <f t="shared" si="107"/>
        <v>0</v>
      </c>
      <c r="M406" s="121">
        <f t="shared" si="107"/>
        <v>0</v>
      </c>
      <c r="N406" s="121">
        <f t="shared" si="107"/>
        <v>0</v>
      </c>
      <c r="O406" s="121">
        <f t="shared" si="107"/>
        <v>0</v>
      </c>
      <c r="P406" s="121">
        <f t="shared" si="107"/>
        <v>0</v>
      </c>
      <c r="Q406" s="121">
        <f t="shared" si="107"/>
        <v>0</v>
      </c>
    </row>
    <row r="407" spans="1:17" s="63" customFormat="1" ht="15.75" hidden="1">
      <c r="A407" s="122" t="s">
        <v>153</v>
      </c>
      <c r="B407" s="123">
        <v>250102</v>
      </c>
      <c r="C407" s="123"/>
      <c r="D407" s="123">
        <f>D408+D409</f>
        <v>0</v>
      </c>
      <c r="E407" s="123"/>
      <c r="F407" s="123">
        <f aca="true" t="shared" si="108" ref="F407:Q407">F408+F409</f>
        <v>0</v>
      </c>
      <c r="G407" s="123">
        <f t="shared" si="108"/>
        <v>0</v>
      </c>
      <c r="H407" s="123">
        <f t="shared" si="108"/>
        <v>0</v>
      </c>
      <c r="I407" s="123">
        <f t="shared" si="108"/>
        <v>0</v>
      </c>
      <c r="J407" s="123">
        <f t="shared" si="108"/>
        <v>0</v>
      </c>
      <c r="K407" s="123">
        <f t="shared" si="108"/>
        <v>0</v>
      </c>
      <c r="L407" s="123">
        <f t="shared" si="108"/>
        <v>0</v>
      </c>
      <c r="M407" s="123">
        <f t="shared" si="108"/>
        <v>0</v>
      </c>
      <c r="N407" s="123">
        <f t="shared" si="108"/>
        <v>0</v>
      </c>
      <c r="O407" s="123">
        <f t="shared" si="108"/>
        <v>0</v>
      </c>
      <c r="P407" s="123">
        <f t="shared" si="108"/>
        <v>0</v>
      </c>
      <c r="Q407" s="123">
        <f t="shared" si="108"/>
        <v>0</v>
      </c>
    </row>
    <row r="408" spans="1:17" ht="15.75" hidden="1">
      <c r="A408" s="118" t="s">
        <v>154</v>
      </c>
      <c r="B408" s="119"/>
      <c r="C408" s="119">
        <v>9000</v>
      </c>
      <c r="D408" s="119">
        <f>F408+G408+H408+I408+J408+K408+L408+M408+N408+O408+P408+Q408</f>
        <v>0</v>
      </c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</row>
    <row r="409" spans="1:17" ht="20.25" customHeight="1" hidden="1">
      <c r="A409" s="118" t="s">
        <v>125</v>
      </c>
      <c r="B409" s="119"/>
      <c r="C409" s="119">
        <v>1165</v>
      </c>
      <c r="D409" s="119">
        <f>F409+G409+H409+I409+J409+K409+L409+M409+N409+O409+P409+Q409</f>
        <v>0</v>
      </c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</row>
    <row r="410" spans="1:17" s="63" customFormat="1" ht="31.5" hidden="1">
      <c r="A410" s="122" t="s">
        <v>145</v>
      </c>
      <c r="B410" s="123">
        <v>10116</v>
      </c>
      <c r="C410" s="123"/>
      <c r="D410" s="123">
        <f>D411+D412</f>
        <v>0</v>
      </c>
      <c r="E410" s="123"/>
      <c r="F410" s="123">
        <f aca="true" t="shared" si="109" ref="F410:Q410">F411+F412</f>
        <v>0</v>
      </c>
      <c r="G410" s="123">
        <f t="shared" si="109"/>
        <v>0</v>
      </c>
      <c r="H410" s="123">
        <f t="shared" si="109"/>
        <v>0</v>
      </c>
      <c r="I410" s="123">
        <f t="shared" si="109"/>
        <v>0</v>
      </c>
      <c r="J410" s="123">
        <f t="shared" si="109"/>
        <v>0</v>
      </c>
      <c r="K410" s="123">
        <f t="shared" si="109"/>
        <v>0</v>
      </c>
      <c r="L410" s="123">
        <f t="shared" si="109"/>
        <v>0</v>
      </c>
      <c r="M410" s="123">
        <f t="shared" si="109"/>
        <v>0</v>
      </c>
      <c r="N410" s="123">
        <f t="shared" si="109"/>
        <v>0</v>
      </c>
      <c r="O410" s="123">
        <f t="shared" si="109"/>
        <v>0</v>
      </c>
      <c r="P410" s="123">
        <f t="shared" si="109"/>
        <v>0</v>
      </c>
      <c r="Q410" s="123">
        <f t="shared" si="109"/>
        <v>0</v>
      </c>
    </row>
    <row r="411" spans="1:17" ht="15.75" hidden="1">
      <c r="A411" s="118" t="s">
        <v>122</v>
      </c>
      <c r="B411" s="119"/>
      <c r="C411" s="119">
        <v>1111</v>
      </c>
      <c r="D411" s="119">
        <f>F411+G411+H411+I411+J411+K411+L411+M411+N411+O411+P411+Q411</f>
        <v>0</v>
      </c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</row>
    <row r="412" spans="1:17" ht="15.75" hidden="1">
      <c r="A412" s="118" t="s">
        <v>86</v>
      </c>
      <c r="B412" s="119"/>
      <c r="C412" s="119">
        <v>1120</v>
      </c>
      <c r="D412" s="119">
        <f>F412+G412+H412+I412+J412+K412+L412+M412+N412+O412+P412+Q412</f>
        <v>0</v>
      </c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</row>
    <row r="413" spans="1:17" ht="9" customHeight="1">
      <c r="A413" s="118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</row>
    <row r="414" spans="1:17" s="55" customFormat="1" ht="31.5" customHeight="1">
      <c r="A414" s="120" t="s">
        <v>79</v>
      </c>
      <c r="B414" s="121"/>
      <c r="C414" s="121"/>
      <c r="D414" s="121">
        <f>D168</f>
        <v>0</v>
      </c>
      <c r="E414" s="121" t="e">
        <f>#REF!+#REF!+#REF!+#REF!+#REF!+#REF!+#REF!+#REF!+#REF!+#REF!+#REF!+#REF!+E13+E49+E168+E272+E339+E406</f>
        <v>#REF!</v>
      </c>
      <c r="F414" s="121">
        <f aca="true" t="shared" si="110" ref="F414:Q414">F168</f>
        <v>0</v>
      </c>
      <c r="G414" s="121">
        <f t="shared" si="110"/>
        <v>0</v>
      </c>
      <c r="H414" s="121">
        <f t="shared" si="110"/>
        <v>0</v>
      </c>
      <c r="I414" s="121">
        <f t="shared" si="110"/>
        <v>0</v>
      </c>
      <c r="J414" s="121">
        <f t="shared" si="110"/>
        <v>0</v>
      </c>
      <c r="K414" s="121">
        <f t="shared" si="110"/>
        <v>0</v>
      </c>
      <c r="L414" s="121">
        <f t="shared" si="110"/>
        <v>0</v>
      </c>
      <c r="M414" s="121">
        <f t="shared" si="110"/>
        <v>0</v>
      </c>
      <c r="N414" s="121">
        <f t="shared" si="110"/>
        <v>0</v>
      </c>
      <c r="O414" s="121">
        <f t="shared" si="110"/>
        <v>0</v>
      </c>
      <c r="P414" s="121">
        <f t="shared" si="110"/>
        <v>0</v>
      </c>
      <c r="Q414" s="121">
        <f t="shared" si="110"/>
        <v>0</v>
      </c>
    </row>
    <row r="415" spans="1:17" ht="15.75">
      <c r="A415" s="126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</row>
    <row r="416" s="83" customFormat="1" ht="9" customHeight="1">
      <c r="A416" s="203"/>
    </row>
    <row r="417" spans="1:18" s="83" customFormat="1" ht="18.75" customHeight="1" hidden="1">
      <c r="A417" s="128"/>
      <c r="B417" s="331" t="s">
        <v>80</v>
      </c>
      <c r="C417" s="332"/>
      <c r="D417" s="332"/>
      <c r="E417" s="332"/>
      <c r="F417" s="332"/>
      <c r="G417" s="332"/>
      <c r="H417" s="332"/>
      <c r="I417" s="332"/>
      <c r="J417" s="197"/>
      <c r="K417" s="197"/>
      <c r="L417" s="197"/>
      <c r="M417" s="197"/>
      <c r="N417" s="197"/>
      <c r="O417" s="197"/>
      <c r="P417" s="197"/>
      <c r="Q417" s="197"/>
      <c r="R417" s="198"/>
    </row>
    <row r="418" spans="1:17" s="83" customFormat="1" ht="15.75" hidden="1">
      <c r="A418" s="128"/>
      <c r="B418" s="129"/>
      <c r="C418" s="129"/>
      <c r="D418" s="129"/>
      <c r="E418" s="129"/>
      <c r="F418" s="129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1"/>
    </row>
    <row r="419" spans="1:19" s="83" customFormat="1" ht="49.5" customHeight="1" hidden="1">
      <c r="A419" s="223" t="s">
        <v>223</v>
      </c>
      <c r="B419" s="132"/>
      <c r="C419" s="133"/>
      <c r="D419" s="134">
        <f>+D485+D488+D494+D508+D641+D654+D664+D672+D685+D704+D707+D443+D433+D431+D420+D422+D426+D428+D636</f>
        <v>979400</v>
      </c>
      <c r="E419" s="134">
        <f aca="true" t="shared" si="111" ref="E419:Q419">+E485+E488+E494+E508+E641+E654+E664+E672+E685+E704+E707+E443+E433+E431+E420+E422+E426+E428+E636</f>
        <v>0</v>
      </c>
      <c r="F419" s="134">
        <f t="shared" si="111"/>
        <v>0</v>
      </c>
      <c r="G419" s="134">
        <f t="shared" si="111"/>
        <v>0</v>
      </c>
      <c r="H419" s="134">
        <f t="shared" si="111"/>
        <v>979400</v>
      </c>
      <c r="I419" s="134">
        <f t="shared" si="111"/>
        <v>0</v>
      </c>
      <c r="J419" s="134">
        <f t="shared" si="111"/>
        <v>0</v>
      </c>
      <c r="K419" s="134">
        <f t="shared" si="111"/>
        <v>0</v>
      </c>
      <c r="L419" s="134">
        <f t="shared" si="111"/>
        <v>0</v>
      </c>
      <c r="M419" s="134">
        <f>+M485+M488+M494+M508+M641+M654+M664+M672+M685+M704+M707+M443+M433+M431+M420+M422+M426+M428+M636</f>
        <v>0</v>
      </c>
      <c r="N419" s="134">
        <f t="shared" si="111"/>
        <v>0</v>
      </c>
      <c r="O419" s="134">
        <f t="shared" si="111"/>
        <v>0</v>
      </c>
      <c r="P419" s="134">
        <f t="shared" si="111"/>
        <v>0</v>
      </c>
      <c r="Q419" s="134">
        <f t="shared" si="111"/>
        <v>0</v>
      </c>
      <c r="R419" s="196"/>
      <c r="S419" s="196"/>
    </row>
    <row r="420" spans="1:17" s="196" customFormat="1" ht="51" customHeight="1" hidden="1">
      <c r="A420" s="105" t="s">
        <v>139</v>
      </c>
      <c r="B420" s="143">
        <v>240604</v>
      </c>
      <c r="C420" s="133"/>
      <c r="D420" s="96">
        <f aca="true" t="shared" si="112" ref="D420:D427">+F420+G420+H420+I420+J420+K420+L420+M420+O420+N420+P420+Q420</f>
        <v>0</v>
      </c>
      <c r="E420" s="96"/>
      <c r="F420" s="96">
        <f>+F421</f>
        <v>0</v>
      </c>
      <c r="G420" s="96">
        <f aca="true" t="shared" si="113" ref="G420:Q420">+G421</f>
        <v>0</v>
      </c>
      <c r="H420" s="96">
        <f t="shared" si="113"/>
        <v>0</v>
      </c>
      <c r="I420" s="96">
        <f t="shared" si="113"/>
        <v>0</v>
      </c>
      <c r="J420" s="96">
        <f t="shared" si="113"/>
        <v>0</v>
      </c>
      <c r="K420" s="96">
        <f t="shared" si="113"/>
        <v>0</v>
      </c>
      <c r="L420" s="96">
        <f t="shared" si="113"/>
        <v>0</v>
      </c>
      <c r="M420" s="96">
        <f t="shared" si="113"/>
        <v>0</v>
      </c>
      <c r="N420" s="96">
        <f t="shared" si="113"/>
        <v>0</v>
      </c>
      <c r="O420" s="96">
        <f t="shared" si="113"/>
        <v>0</v>
      </c>
      <c r="P420" s="96">
        <f t="shared" si="113"/>
        <v>0</v>
      </c>
      <c r="Q420" s="96">
        <f t="shared" si="113"/>
        <v>0</v>
      </c>
    </row>
    <row r="421" spans="1:17" s="196" customFormat="1" ht="30" customHeight="1" hidden="1">
      <c r="A421" s="101" t="s">
        <v>258</v>
      </c>
      <c r="B421" s="132"/>
      <c r="C421" s="133">
        <v>3132</v>
      </c>
      <c r="D421" s="96">
        <f t="shared" si="112"/>
        <v>0</v>
      </c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</row>
    <row r="422" spans="1:17" s="196" customFormat="1" ht="46.5" customHeight="1" hidden="1">
      <c r="A422" s="99" t="s">
        <v>612</v>
      </c>
      <c r="B422" s="94">
        <v>240601</v>
      </c>
      <c r="C422" s="133"/>
      <c r="D422" s="96">
        <f t="shared" si="112"/>
        <v>0</v>
      </c>
      <c r="E422" s="102"/>
      <c r="F422" s="96">
        <f>+F423+F424+F425</f>
        <v>0</v>
      </c>
      <c r="G422" s="96">
        <f aca="true" t="shared" si="114" ref="G422:Q422">+G423+G424+G425</f>
        <v>0</v>
      </c>
      <c r="H422" s="96">
        <f t="shared" si="114"/>
        <v>0</v>
      </c>
      <c r="I422" s="96">
        <f t="shared" si="114"/>
        <v>0</v>
      </c>
      <c r="J422" s="96">
        <f t="shared" si="114"/>
        <v>0</v>
      </c>
      <c r="K422" s="96">
        <f t="shared" si="114"/>
        <v>0</v>
      </c>
      <c r="L422" s="96">
        <f t="shared" si="114"/>
        <v>0</v>
      </c>
      <c r="M422" s="96">
        <f t="shared" si="114"/>
        <v>0</v>
      </c>
      <c r="N422" s="96">
        <f t="shared" si="114"/>
        <v>0</v>
      </c>
      <c r="O422" s="96">
        <f t="shared" si="114"/>
        <v>0</v>
      </c>
      <c r="P422" s="96">
        <f t="shared" si="114"/>
        <v>0</v>
      </c>
      <c r="Q422" s="96">
        <f t="shared" si="114"/>
        <v>0</v>
      </c>
    </row>
    <row r="423" spans="1:17" s="196" customFormat="1" ht="30.75" customHeight="1" hidden="1">
      <c r="A423" s="116" t="s">
        <v>300</v>
      </c>
      <c r="B423" s="132"/>
      <c r="C423" s="133">
        <v>2610</v>
      </c>
      <c r="D423" s="102">
        <f t="shared" si="112"/>
        <v>0</v>
      </c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</row>
    <row r="424" spans="1:17" s="196" customFormat="1" ht="30.75" customHeight="1" hidden="1">
      <c r="A424" s="224" t="s">
        <v>613</v>
      </c>
      <c r="B424" s="132"/>
      <c r="C424" s="133">
        <v>2272</v>
      </c>
      <c r="D424" s="102">
        <f t="shared" si="112"/>
        <v>0</v>
      </c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</row>
    <row r="425" spans="1:17" s="196" customFormat="1" ht="30.75" customHeight="1" hidden="1">
      <c r="A425" s="101" t="s">
        <v>258</v>
      </c>
      <c r="B425" s="132"/>
      <c r="C425" s="133">
        <v>3132</v>
      </c>
      <c r="D425" s="102">
        <f t="shared" si="112"/>
        <v>0</v>
      </c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</row>
    <row r="426" spans="1:17" s="196" customFormat="1" ht="24" customHeight="1" hidden="1">
      <c r="A426" s="99" t="s">
        <v>614</v>
      </c>
      <c r="B426" s="94">
        <v>240602</v>
      </c>
      <c r="C426" s="133"/>
      <c r="D426" s="102">
        <f t="shared" si="112"/>
        <v>0</v>
      </c>
      <c r="E426" s="102"/>
      <c r="F426" s="96">
        <f>+F427</f>
        <v>0</v>
      </c>
      <c r="G426" s="96">
        <f aca="true" t="shared" si="115" ref="G426:Q426">+G427</f>
        <v>0</v>
      </c>
      <c r="H426" s="96">
        <f t="shared" si="115"/>
        <v>0</v>
      </c>
      <c r="I426" s="96">
        <f t="shared" si="115"/>
        <v>0</v>
      </c>
      <c r="J426" s="96">
        <f t="shared" si="115"/>
        <v>0</v>
      </c>
      <c r="K426" s="96">
        <f t="shared" si="115"/>
        <v>0</v>
      </c>
      <c r="L426" s="96">
        <f t="shared" si="115"/>
        <v>0</v>
      </c>
      <c r="M426" s="96">
        <f t="shared" si="115"/>
        <v>0</v>
      </c>
      <c r="N426" s="96">
        <f t="shared" si="115"/>
        <v>0</v>
      </c>
      <c r="O426" s="96">
        <f t="shared" si="115"/>
        <v>0</v>
      </c>
      <c r="P426" s="96">
        <f t="shared" si="115"/>
        <v>0</v>
      </c>
      <c r="Q426" s="96">
        <f t="shared" si="115"/>
        <v>0</v>
      </c>
    </row>
    <row r="427" spans="1:17" s="196" customFormat="1" ht="49.5" customHeight="1" hidden="1">
      <c r="A427" s="116" t="s">
        <v>300</v>
      </c>
      <c r="B427" s="132"/>
      <c r="C427" s="133">
        <v>2610</v>
      </c>
      <c r="D427" s="102">
        <f t="shared" si="112"/>
        <v>0</v>
      </c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</row>
    <row r="428" spans="1:17" s="196" customFormat="1" ht="28.5" customHeight="1" hidden="1">
      <c r="A428" s="105" t="s">
        <v>607</v>
      </c>
      <c r="B428" s="125" t="s">
        <v>606</v>
      </c>
      <c r="C428" s="133"/>
      <c r="D428" s="102">
        <f>+D429</f>
        <v>0</v>
      </c>
      <c r="E428" s="102">
        <f aca="true" t="shared" si="116" ref="E428:Q428">+E429</f>
        <v>0</v>
      </c>
      <c r="F428" s="102">
        <f t="shared" si="116"/>
        <v>0</v>
      </c>
      <c r="G428" s="102">
        <f t="shared" si="116"/>
        <v>0</v>
      </c>
      <c r="H428" s="102">
        <f t="shared" si="116"/>
        <v>0</v>
      </c>
      <c r="I428" s="102">
        <f t="shared" si="116"/>
        <v>0</v>
      </c>
      <c r="J428" s="102">
        <f t="shared" si="116"/>
        <v>0</v>
      </c>
      <c r="K428" s="102">
        <f t="shared" si="116"/>
        <v>0</v>
      </c>
      <c r="L428" s="102">
        <f t="shared" si="116"/>
        <v>0</v>
      </c>
      <c r="M428" s="102">
        <f t="shared" si="116"/>
        <v>0</v>
      </c>
      <c r="N428" s="102">
        <f t="shared" si="116"/>
        <v>0</v>
      </c>
      <c r="O428" s="102">
        <f t="shared" si="116"/>
        <v>0</v>
      </c>
      <c r="P428" s="102">
        <f t="shared" si="116"/>
        <v>0</v>
      </c>
      <c r="Q428" s="102">
        <f t="shared" si="116"/>
        <v>0</v>
      </c>
    </row>
    <row r="429" spans="1:17" s="196" customFormat="1" ht="39" customHeight="1" hidden="1">
      <c r="A429" s="101" t="s">
        <v>258</v>
      </c>
      <c r="B429" s="132"/>
      <c r="C429" s="133">
        <v>3132</v>
      </c>
      <c r="D429" s="102">
        <f>+F429+G429+H429+I429+J429+K429+L429+M429+N429+O429+P429+Q429</f>
        <v>0</v>
      </c>
      <c r="E429" s="102"/>
      <c r="F429" s="102">
        <f>+F430</f>
        <v>0</v>
      </c>
      <c r="G429" s="102">
        <f aca="true" t="shared" si="117" ref="G429:Q429">+G430</f>
        <v>0</v>
      </c>
      <c r="H429" s="102">
        <f t="shared" si="117"/>
        <v>0</v>
      </c>
      <c r="I429" s="102">
        <f t="shared" si="117"/>
        <v>0</v>
      </c>
      <c r="J429" s="102">
        <f t="shared" si="117"/>
        <v>0</v>
      </c>
      <c r="K429" s="102">
        <f t="shared" si="117"/>
        <v>0</v>
      </c>
      <c r="L429" s="102">
        <f t="shared" si="117"/>
        <v>0</v>
      </c>
      <c r="M429" s="102">
        <f t="shared" si="117"/>
        <v>0</v>
      </c>
      <c r="N429" s="102">
        <f t="shared" si="117"/>
        <v>0</v>
      </c>
      <c r="O429" s="102">
        <f t="shared" si="117"/>
        <v>0</v>
      </c>
      <c r="P429" s="102">
        <f t="shared" si="117"/>
        <v>0</v>
      </c>
      <c r="Q429" s="102">
        <f t="shared" si="117"/>
        <v>0</v>
      </c>
    </row>
    <row r="430" spans="1:17" s="196" customFormat="1" ht="65.25" customHeight="1" hidden="1">
      <c r="A430" s="225" t="s">
        <v>651</v>
      </c>
      <c r="B430" s="132"/>
      <c r="C430" s="133"/>
      <c r="D430" s="102">
        <f>+F430+G430+H430+I430+J430+K430+L430+M430+N430+O430+P430+Q430</f>
        <v>0</v>
      </c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</row>
    <row r="431" spans="1:19" s="83" customFormat="1" ht="49.5" customHeight="1" hidden="1">
      <c r="A431" s="99" t="s">
        <v>483</v>
      </c>
      <c r="B431" s="94">
        <v>180401</v>
      </c>
      <c r="C431" s="133"/>
      <c r="D431" s="102">
        <f aca="true" t="shared" si="118" ref="D431:D494">+F431+G431+H431+I431+J431+K431+L431+M431+N431+O431+P431+Q431</f>
        <v>0</v>
      </c>
      <c r="E431" s="134"/>
      <c r="F431" s="96">
        <f>+F432</f>
        <v>0</v>
      </c>
      <c r="G431" s="96">
        <f aca="true" t="shared" si="119" ref="G431:Q431">+G432</f>
        <v>0</v>
      </c>
      <c r="H431" s="96">
        <f t="shared" si="119"/>
        <v>0</v>
      </c>
      <c r="I431" s="96">
        <f t="shared" si="119"/>
        <v>0</v>
      </c>
      <c r="J431" s="96">
        <f t="shared" si="119"/>
        <v>0</v>
      </c>
      <c r="K431" s="96">
        <f t="shared" si="119"/>
        <v>0</v>
      </c>
      <c r="L431" s="96">
        <f t="shared" si="119"/>
        <v>0</v>
      </c>
      <c r="M431" s="96">
        <f t="shared" si="119"/>
        <v>0</v>
      </c>
      <c r="N431" s="96">
        <f t="shared" si="119"/>
        <v>0</v>
      </c>
      <c r="O431" s="96">
        <f t="shared" si="119"/>
        <v>0</v>
      </c>
      <c r="P431" s="96">
        <f t="shared" si="119"/>
        <v>0</v>
      </c>
      <c r="Q431" s="96">
        <f t="shared" si="119"/>
        <v>0</v>
      </c>
      <c r="R431" s="196"/>
      <c r="S431" s="196"/>
    </row>
    <row r="432" spans="1:19" s="83" customFormat="1" ht="50.25" customHeight="1" hidden="1">
      <c r="A432" s="226" t="s">
        <v>484</v>
      </c>
      <c r="B432" s="132"/>
      <c r="C432" s="133">
        <v>4112</v>
      </c>
      <c r="D432" s="102">
        <f t="shared" si="118"/>
        <v>0</v>
      </c>
      <c r="E432" s="134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96"/>
      <c r="S432" s="196"/>
    </row>
    <row r="433" spans="1:19" s="83" customFormat="1" ht="111" customHeight="1" hidden="1">
      <c r="A433" s="135" t="s">
        <v>475</v>
      </c>
      <c r="B433" s="94">
        <v>180409</v>
      </c>
      <c r="C433" s="133"/>
      <c r="D433" s="102">
        <f t="shared" si="118"/>
        <v>0</v>
      </c>
      <c r="E433" s="96">
        <f aca="true" t="shared" si="120" ref="E433:Q433">+E434</f>
        <v>0</v>
      </c>
      <c r="F433" s="96">
        <f>+F434</f>
        <v>0</v>
      </c>
      <c r="G433" s="96">
        <f t="shared" si="120"/>
        <v>0</v>
      </c>
      <c r="H433" s="96">
        <f t="shared" si="120"/>
        <v>0</v>
      </c>
      <c r="I433" s="96">
        <f t="shared" si="120"/>
        <v>0</v>
      </c>
      <c r="J433" s="96">
        <f t="shared" si="120"/>
        <v>0</v>
      </c>
      <c r="K433" s="96">
        <f t="shared" si="120"/>
        <v>0</v>
      </c>
      <c r="L433" s="96">
        <f t="shared" si="120"/>
        <v>0</v>
      </c>
      <c r="M433" s="96">
        <f t="shared" si="120"/>
        <v>0</v>
      </c>
      <c r="N433" s="96">
        <f t="shared" si="120"/>
        <v>0</v>
      </c>
      <c r="O433" s="96">
        <f t="shared" si="120"/>
        <v>0</v>
      </c>
      <c r="P433" s="96">
        <f t="shared" si="120"/>
        <v>0</v>
      </c>
      <c r="Q433" s="96">
        <f t="shared" si="120"/>
        <v>0</v>
      </c>
      <c r="R433" s="196"/>
      <c r="S433" s="196"/>
    </row>
    <row r="434" spans="1:19" s="83" customFormat="1" ht="52.5" customHeight="1" hidden="1">
      <c r="A434" s="136" t="s">
        <v>317</v>
      </c>
      <c r="B434" s="100"/>
      <c r="C434" s="100">
        <v>3210</v>
      </c>
      <c r="D434" s="102">
        <f t="shared" si="118"/>
        <v>0</v>
      </c>
      <c r="E434" s="102"/>
      <c r="F434" s="102">
        <f>+F435+F436+F437+F438+F439+F440+F441+F442</f>
        <v>0</v>
      </c>
      <c r="G434" s="102">
        <f aca="true" t="shared" si="121" ref="G434:Q434">+G435+G436+G437+G438+G439+G440+G441+G442</f>
        <v>0</v>
      </c>
      <c r="H434" s="102">
        <f t="shared" si="121"/>
        <v>0</v>
      </c>
      <c r="I434" s="102">
        <f t="shared" si="121"/>
        <v>0</v>
      </c>
      <c r="J434" s="102">
        <f t="shared" si="121"/>
        <v>0</v>
      </c>
      <c r="K434" s="102">
        <f t="shared" si="121"/>
        <v>0</v>
      </c>
      <c r="L434" s="102">
        <f t="shared" si="121"/>
        <v>0</v>
      </c>
      <c r="M434" s="102">
        <f t="shared" si="121"/>
        <v>0</v>
      </c>
      <c r="N434" s="102">
        <f t="shared" si="121"/>
        <v>0</v>
      </c>
      <c r="O434" s="102">
        <f t="shared" si="121"/>
        <v>0</v>
      </c>
      <c r="P434" s="102">
        <f t="shared" si="121"/>
        <v>0</v>
      </c>
      <c r="Q434" s="102">
        <f t="shared" si="121"/>
        <v>0</v>
      </c>
      <c r="R434" s="196"/>
      <c r="S434" s="196"/>
    </row>
    <row r="435" spans="1:19" s="83" customFormat="1" ht="64.5" customHeight="1" hidden="1">
      <c r="A435" s="99" t="s">
        <v>476</v>
      </c>
      <c r="B435" s="100"/>
      <c r="C435" s="100"/>
      <c r="D435" s="102">
        <f t="shared" si="118"/>
        <v>0</v>
      </c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34"/>
      <c r="R435" s="196"/>
      <c r="S435" s="196"/>
    </row>
    <row r="436" spans="1:19" s="83" customFormat="1" ht="57.75" customHeight="1" hidden="1">
      <c r="A436" s="99" t="s">
        <v>477</v>
      </c>
      <c r="B436" s="100"/>
      <c r="C436" s="100"/>
      <c r="D436" s="102">
        <f t="shared" si="118"/>
        <v>0</v>
      </c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34"/>
      <c r="R436" s="196"/>
      <c r="S436" s="196"/>
    </row>
    <row r="437" spans="1:19" s="83" customFormat="1" ht="63" customHeight="1" hidden="1">
      <c r="A437" s="99" t="s">
        <v>478</v>
      </c>
      <c r="B437" s="100"/>
      <c r="C437" s="100"/>
      <c r="D437" s="102">
        <f t="shared" si="118"/>
        <v>0</v>
      </c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34"/>
      <c r="R437" s="196"/>
      <c r="S437" s="196"/>
    </row>
    <row r="438" spans="1:19" s="83" customFormat="1" ht="51" customHeight="1" hidden="1">
      <c r="A438" s="99" t="s">
        <v>479</v>
      </c>
      <c r="B438" s="100"/>
      <c r="C438" s="100"/>
      <c r="D438" s="102">
        <f t="shared" si="118"/>
        <v>0</v>
      </c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34"/>
      <c r="R438" s="196"/>
      <c r="S438" s="196"/>
    </row>
    <row r="439" spans="1:19" s="83" customFormat="1" ht="61.5" customHeight="1" hidden="1">
      <c r="A439" s="99" t="s">
        <v>480</v>
      </c>
      <c r="B439" s="100"/>
      <c r="C439" s="100"/>
      <c r="D439" s="102">
        <f t="shared" si="118"/>
        <v>0</v>
      </c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34"/>
      <c r="R439" s="196"/>
      <c r="S439" s="196"/>
    </row>
    <row r="440" spans="1:19" s="83" customFormat="1" ht="55.5" customHeight="1" hidden="1">
      <c r="A440" s="99" t="s">
        <v>481</v>
      </c>
      <c r="B440" s="100"/>
      <c r="C440" s="100"/>
      <c r="D440" s="102">
        <f t="shared" si="118"/>
        <v>0</v>
      </c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34"/>
      <c r="R440" s="196"/>
      <c r="S440" s="196"/>
    </row>
    <row r="441" spans="1:19" s="83" customFormat="1" ht="69.75" customHeight="1" hidden="1">
      <c r="A441" s="99" t="s">
        <v>482</v>
      </c>
      <c r="B441" s="132"/>
      <c r="C441" s="133"/>
      <c r="D441" s="102">
        <f t="shared" si="118"/>
        <v>0</v>
      </c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34"/>
      <c r="R441" s="196"/>
      <c r="S441" s="196"/>
    </row>
    <row r="442" spans="1:19" s="83" customFormat="1" ht="51.75" customHeight="1" hidden="1">
      <c r="A442" s="209" t="s">
        <v>524</v>
      </c>
      <c r="B442" s="132"/>
      <c r="C442" s="133"/>
      <c r="D442" s="102">
        <f t="shared" si="118"/>
        <v>0</v>
      </c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34"/>
      <c r="R442" s="196"/>
      <c r="S442" s="196"/>
    </row>
    <row r="443" spans="1:19" s="86" customFormat="1" ht="15.75" hidden="1">
      <c r="A443" s="99" t="s">
        <v>38</v>
      </c>
      <c r="B443" s="94">
        <v>100201</v>
      </c>
      <c r="C443" s="94"/>
      <c r="D443" s="102">
        <f t="shared" si="118"/>
        <v>0</v>
      </c>
      <c r="E443" s="96">
        <f aca="true" t="shared" si="122" ref="E443:Q443">+E444+E483</f>
        <v>0</v>
      </c>
      <c r="F443" s="96">
        <f t="shared" si="122"/>
        <v>0</v>
      </c>
      <c r="G443" s="96">
        <f t="shared" si="122"/>
        <v>0</v>
      </c>
      <c r="H443" s="96">
        <f t="shared" si="122"/>
        <v>0</v>
      </c>
      <c r="I443" s="96">
        <f t="shared" si="122"/>
        <v>0</v>
      </c>
      <c r="J443" s="96">
        <f t="shared" si="122"/>
        <v>0</v>
      </c>
      <c r="K443" s="96">
        <f t="shared" si="122"/>
        <v>0</v>
      </c>
      <c r="L443" s="96">
        <f t="shared" si="122"/>
        <v>0</v>
      </c>
      <c r="M443" s="96">
        <f>+M444+M483</f>
        <v>0</v>
      </c>
      <c r="N443" s="96">
        <f t="shared" si="122"/>
        <v>0</v>
      </c>
      <c r="O443" s="96">
        <f t="shared" si="122"/>
        <v>0</v>
      </c>
      <c r="P443" s="96">
        <f t="shared" si="122"/>
        <v>0</v>
      </c>
      <c r="Q443" s="96">
        <f t="shared" si="122"/>
        <v>0</v>
      </c>
      <c r="R443" s="97"/>
      <c r="S443" s="97"/>
    </row>
    <row r="444" spans="1:19" s="83" customFormat="1" ht="47.25" hidden="1">
      <c r="A444" s="136" t="s">
        <v>317</v>
      </c>
      <c r="B444" s="100"/>
      <c r="C444" s="100">
        <v>3210</v>
      </c>
      <c r="D444" s="102">
        <f t="shared" si="118"/>
        <v>0</v>
      </c>
      <c r="E444" s="102">
        <f aca="true" t="shared" si="123" ref="E444:Q444">SUM(E445:E483)</f>
        <v>0</v>
      </c>
      <c r="F444" s="102">
        <f t="shared" si="123"/>
        <v>0</v>
      </c>
      <c r="G444" s="102">
        <f t="shared" si="123"/>
        <v>0</v>
      </c>
      <c r="H444" s="102">
        <f t="shared" si="123"/>
        <v>0</v>
      </c>
      <c r="I444" s="102">
        <f t="shared" si="123"/>
        <v>0</v>
      </c>
      <c r="J444" s="102">
        <f t="shared" si="123"/>
        <v>0</v>
      </c>
      <c r="K444" s="102">
        <f t="shared" si="123"/>
        <v>0</v>
      </c>
      <c r="L444" s="102">
        <f t="shared" si="123"/>
        <v>0</v>
      </c>
      <c r="M444" s="102">
        <f>SUM(M445:M482)</f>
        <v>0</v>
      </c>
      <c r="N444" s="102">
        <f t="shared" si="123"/>
        <v>0</v>
      </c>
      <c r="O444" s="102">
        <f t="shared" si="123"/>
        <v>0</v>
      </c>
      <c r="P444" s="102">
        <f t="shared" si="123"/>
        <v>0</v>
      </c>
      <c r="Q444" s="102">
        <f t="shared" si="123"/>
        <v>0</v>
      </c>
      <c r="R444" s="196"/>
      <c r="S444" s="196"/>
    </row>
    <row r="445" spans="1:19" s="83" customFormat="1" ht="157.5" hidden="1">
      <c r="A445" s="209" t="s">
        <v>675</v>
      </c>
      <c r="B445" s="100"/>
      <c r="C445" s="100"/>
      <c r="D445" s="102">
        <f t="shared" si="118"/>
        <v>0</v>
      </c>
      <c r="E445" s="102"/>
      <c r="F445" s="286"/>
      <c r="G445" s="287"/>
      <c r="H445" s="288"/>
      <c r="I445" s="288"/>
      <c r="J445" s="288"/>
      <c r="K445" s="286"/>
      <c r="L445" s="286"/>
      <c r="M445" s="286"/>
      <c r="N445" s="286"/>
      <c r="O445" s="286"/>
      <c r="P445" s="289"/>
      <c r="Q445" s="102"/>
      <c r="R445" s="196"/>
      <c r="S445" s="196"/>
    </row>
    <row r="446" spans="1:19" s="83" customFormat="1" ht="141.75" hidden="1">
      <c r="A446" s="209" t="s">
        <v>676</v>
      </c>
      <c r="B446" s="100"/>
      <c r="C446" s="100"/>
      <c r="D446" s="102">
        <f t="shared" si="118"/>
        <v>0</v>
      </c>
      <c r="E446" s="102"/>
      <c r="F446" s="286"/>
      <c r="G446" s="287"/>
      <c r="H446" s="288"/>
      <c r="I446" s="288"/>
      <c r="J446" s="288"/>
      <c r="K446" s="286"/>
      <c r="L446" s="286"/>
      <c r="M446" s="286"/>
      <c r="N446" s="286"/>
      <c r="O446" s="286"/>
      <c r="P446" s="289"/>
      <c r="Q446" s="102"/>
      <c r="R446" s="196"/>
      <c r="S446" s="196"/>
    </row>
    <row r="447" spans="1:19" s="83" customFormat="1" ht="220.5" hidden="1">
      <c r="A447" s="209" t="s">
        <v>677</v>
      </c>
      <c r="B447" s="100"/>
      <c r="C447" s="100"/>
      <c r="D447" s="102">
        <f t="shared" si="118"/>
        <v>0</v>
      </c>
      <c r="E447" s="102"/>
      <c r="F447" s="286"/>
      <c r="G447" s="287"/>
      <c r="H447" s="288"/>
      <c r="I447" s="288"/>
      <c r="J447" s="288"/>
      <c r="K447" s="286"/>
      <c r="L447" s="286"/>
      <c r="M447" s="286"/>
      <c r="N447" s="286"/>
      <c r="O447" s="286"/>
      <c r="P447" s="289"/>
      <c r="Q447" s="102"/>
      <c r="R447" s="196"/>
      <c r="S447" s="196"/>
    </row>
    <row r="448" spans="1:19" s="83" customFormat="1" ht="78.75" hidden="1">
      <c r="A448" s="209" t="s">
        <v>678</v>
      </c>
      <c r="B448" s="100"/>
      <c r="C448" s="100"/>
      <c r="D448" s="102">
        <f t="shared" si="118"/>
        <v>0</v>
      </c>
      <c r="E448" s="102"/>
      <c r="F448" s="286"/>
      <c r="G448" s="287"/>
      <c r="H448" s="288"/>
      <c r="I448" s="288"/>
      <c r="J448" s="288"/>
      <c r="K448" s="286"/>
      <c r="L448" s="286"/>
      <c r="M448" s="286"/>
      <c r="N448" s="286"/>
      <c r="O448" s="286"/>
      <c r="P448" s="289"/>
      <c r="Q448" s="102"/>
      <c r="R448" s="196"/>
      <c r="S448" s="196"/>
    </row>
    <row r="449" spans="1:19" s="83" customFormat="1" ht="15.75" hidden="1">
      <c r="A449" s="209"/>
      <c r="B449" s="100"/>
      <c r="C449" s="100"/>
      <c r="D449" s="102">
        <f t="shared" si="118"/>
        <v>0</v>
      </c>
      <c r="E449" s="102"/>
      <c r="F449" s="286"/>
      <c r="G449" s="138"/>
      <c r="H449" s="288"/>
      <c r="I449" s="288"/>
      <c r="J449" s="288"/>
      <c r="K449" s="286"/>
      <c r="L449" s="286"/>
      <c r="M449" s="286"/>
      <c r="N449" s="286"/>
      <c r="O449" s="286"/>
      <c r="P449" s="289"/>
      <c r="Q449" s="102"/>
      <c r="R449" s="196"/>
      <c r="S449" s="196"/>
    </row>
    <row r="450" spans="1:19" s="83" customFormat="1" ht="105.75" customHeight="1" hidden="1">
      <c r="A450" s="209" t="s">
        <v>459</v>
      </c>
      <c r="B450" s="100"/>
      <c r="C450" s="100"/>
      <c r="D450" s="102">
        <f t="shared" si="118"/>
        <v>0</v>
      </c>
      <c r="E450" s="102"/>
      <c r="F450" s="286"/>
      <c r="G450" s="138"/>
      <c r="H450" s="290"/>
      <c r="I450" s="290"/>
      <c r="J450" s="290"/>
      <c r="K450" s="286"/>
      <c r="L450" s="286"/>
      <c r="M450" s="286"/>
      <c r="N450" s="286"/>
      <c r="O450" s="286"/>
      <c r="P450" s="289"/>
      <c r="Q450" s="102"/>
      <c r="R450" s="196"/>
      <c r="S450" s="196"/>
    </row>
    <row r="451" spans="1:19" s="83" customFormat="1" ht="117.75" customHeight="1" hidden="1">
      <c r="A451" s="209" t="s">
        <v>460</v>
      </c>
      <c r="B451" s="100"/>
      <c r="C451" s="100"/>
      <c r="D451" s="102">
        <f t="shared" si="118"/>
        <v>0</v>
      </c>
      <c r="E451" s="102"/>
      <c r="F451" s="286"/>
      <c r="G451" s="138"/>
      <c r="H451" s="290"/>
      <c r="I451" s="290"/>
      <c r="J451" s="290"/>
      <c r="K451" s="286"/>
      <c r="L451" s="286"/>
      <c r="M451" s="286"/>
      <c r="N451" s="286"/>
      <c r="O451" s="286"/>
      <c r="P451" s="289"/>
      <c r="Q451" s="102"/>
      <c r="R451" s="196"/>
      <c r="S451" s="196"/>
    </row>
    <row r="452" spans="1:19" s="83" customFormat="1" ht="150" customHeight="1" hidden="1">
      <c r="A452" s="137" t="s">
        <v>461</v>
      </c>
      <c r="B452" s="100"/>
      <c r="C452" s="100"/>
      <c r="D452" s="102">
        <f t="shared" si="118"/>
        <v>0</v>
      </c>
      <c r="E452" s="102"/>
      <c r="F452" s="286"/>
      <c r="G452" s="138"/>
      <c r="H452" s="290"/>
      <c r="I452" s="290"/>
      <c r="J452" s="290"/>
      <c r="K452" s="286"/>
      <c r="L452" s="286"/>
      <c r="M452" s="286"/>
      <c r="N452" s="286"/>
      <c r="O452" s="286"/>
      <c r="P452" s="289"/>
      <c r="Q452" s="102"/>
      <c r="R452" s="196"/>
      <c r="S452" s="196"/>
    </row>
    <row r="453" spans="1:19" s="83" customFormat="1" ht="118.5" customHeight="1" hidden="1">
      <c r="A453" s="137" t="s">
        <v>462</v>
      </c>
      <c r="B453" s="100"/>
      <c r="C453" s="100"/>
      <c r="D453" s="102">
        <f t="shared" si="118"/>
        <v>0</v>
      </c>
      <c r="E453" s="102"/>
      <c r="F453" s="286"/>
      <c r="G453" s="138"/>
      <c r="H453" s="290"/>
      <c r="I453" s="290"/>
      <c r="J453" s="290"/>
      <c r="K453" s="286"/>
      <c r="L453" s="286"/>
      <c r="M453" s="286"/>
      <c r="N453" s="286"/>
      <c r="O453" s="286"/>
      <c r="P453" s="289"/>
      <c r="Q453" s="102"/>
      <c r="R453" s="196"/>
      <c r="S453" s="196"/>
    </row>
    <row r="454" spans="1:19" s="83" customFormat="1" ht="78.75" hidden="1">
      <c r="A454" s="209" t="s">
        <v>537</v>
      </c>
      <c r="B454" s="100"/>
      <c r="C454" s="100"/>
      <c r="D454" s="102">
        <f t="shared" si="118"/>
        <v>0</v>
      </c>
      <c r="E454" s="102"/>
      <c r="F454" s="286"/>
      <c r="G454" s="286"/>
      <c r="H454" s="290"/>
      <c r="I454" s="290"/>
      <c r="J454" s="290"/>
      <c r="K454" s="286"/>
      <c r="L454" s="286"/>
      <c r="M454" s="286"/>
      <c r="N454" s="286"/>
      <c r="O454" s="286"/>
      <c r="P454" s="289"/>
      <c r="Q454" s="102"/>
      <c r="R454" s="196"/>
      <c r="S454" s="196"/>
    </row>
    <row r="455" spans="1:19" s="83" customFormat="1" ht="141.75" hidden="1">
      <c r="A455" s="227" t="s">
        <v>534</v>
      </c>
      <c r="B455" s="100"/>
      <c r="C455" s="100"/>
      <c r="D455" s="102">
        <f t="shared" si="118"/>
        <v>0</v>
      </c>
      <c r="E455" s="102"/>
      <c r="F455" s="286"/>
      <c r="G455" s="286"/>
      <c r="H455" s="290"/>
      <c r="I455" s="290"/>
      <c r="J455" s="290"/>
      <c r="K455" s="286"/>
      <c r="L455" s="286"/>
      <c r="M455" s="286"/>
      <c r="N455" s="286"/>
      <c r="O455" s="286"/>
      <c r="P455" s="289"/>
      <c r="Q455" s="102"/>
      <c r="R455" s="196"/>
      <c r="S455" s="196"/>
    </row>
    <row r="456" spans="1:19" s="83" customFormat="1" ht="78.75" hidden="1">
      <c r="A456" s="209" t="s">
        <v>535</v>
      </c>
      <c r="B456" s="100"/>
      <c r="C456" s="100"/>
      <c r="D456" s="102">
        <f t="shared" si="118"/>
        <v>0</v>
      </c>
      <c r="E456" s="102"/>
      <c r="F456" s="286"/>
      <c r="G456" s="286"/>
      <c r="H456" s="290"/>
      <c r="I456" s="290"/>
      <c r="J456" s="290"/>
      <c r="K456" s="286"/>
      <c r="L456" s="286"/>
      <c r="M456" s="286"/>
      <c r="N456" s="286"/>
      <c r="O456" s="286"/>
      <c r="P456" s="289"/>
      <c r="Q456" s="102"/>
      <c r="R456" s="196"/>
      <c r="S456" s="196"/>
    </row>
    <row r="457" spans="1:19" s="83" customFormat="1" ht="84.75" customHeight="1" hidden="1">
      <c r="A457" s="139"/>
      <c r="B457" s="100"/>
      <c r="C457" s="100"/>
      <c r="D457" s="102">
        <f t="shared" si="118"/>
        <v>0</v>
      </c>
      <c r="E457" s="102"/>
      <c r="F457" s="286"/>
      <c r="G457" s="286"/>
      <c r="H457" s="290"/>
      <c r="I457" s="290"/>
      <c r="J457" s="290"/>
      <c r="K457" s="286"/>
      <c r="L457" s="286"/>
      <c r="M457" s="286"/>
      <c r="N457" s="286"/>
      <c r="O457" s="286"/>
      <c r="P457" s="289"/>
      <c r="Q457" s="102"/>
      <c r="R457" s="196"/>
      <c r="S457" s="196"/>
    </row>
    <row r="458" spans="1:19" s="83" customFormat="1" ht="83.25" customHeight="1" hidden="1">
      <c r="A458" s="139"/>
      <c r="B458" s="100"/>
      <c r="C458" s="100"/>
      <c r="D458" s="102">
        <f t="shared" si="118"/>
        <v>0</v>
      </c>
      <c r="E458" s="102"/>
      <c r="F458" s="286"/>
      <c r="G458" s="286"/>
      <c r="H458" s="290"/>
      <c r="I458" s="290"/>
      <c r="J458" s="290"/>
      <c r="K458" s="286"/>
      <c r="L458" s="286"/>
      <c r="M458" s="286"/>
      <c r="N458" s="286"/>
      <c r="O458" s="286"/>
      <c r="P458" s="289"/>
      <c r="Q458" s="102"/>
      <c r="R458" s="196"/>
      <c r="S458" s="196"/>
    </row>
    <row r="459" spans="1:19" s="83" customFormat="1" ht="88.5" customHeight="1" hidden="1">
      <c r="A459" s="139"/>
      <c r="B459" s="100"/>
      <c r="C459" s="100"/>
      <c r="D459" s="102">
        <f t="shared" si="118"/>
        <v>0</v>
      </c>
      <c r="E459" s="102"/>
      <c r="F459" s="286"/>
      <c r="G459" s="286"/>
      <c r="H459" s="290"/>
      <c r="I459" s="290"/>
      <c r="J459" s="290"/>
      <c r="K459" s="286"/>
      <c r="L459" s="286"/>
      <c r="M459" s="286"/>
      <c r="N459" s="286"/>
      <c r="O459" s="286"/>
      <c r="P459" s="289"/>
      <c r="Q459" s="102"/>
      <c r="R459" s="196"/>
      <c r="S459" s="196"/>
    </row>
    <row r="460" spans="1:19" s="83" customFormat="1" ht="85.5" customHeight="1" hidden="1">
      <c r="A460" s="139"/>
      <c r="B460" s="100"/>
      <c r="C460" s="100"/>
      <c r="D460" s="102">
        <f t="shared" si="118"/>
        <v>0</v>
      </c>
      <c r="E460" s="102"/>
      <c r="F460" s="286"/>
      <c r="G460" s="286"/>
      <c r="H460" s="290"/>
      <c r="I460" s="290"/>
      <c r="J460" s="290"/>
      <c r="K460" s="286"/>
      <c r="L460" s="286"/>
      <c r="M460" s="286"/>
      <c r="N460" s="286"/>
      <c r="O460" s="286"/>
      <c r="P460" s="289"/>
      <c r="Q460" s="102"/>
      <c r="R460" s="196"/>
      <c r="S460" s="196"/>
    </row>
    <row r="461" spans="1:19" s="83" customFormat="1" ht="15.75" hidden="1">
      <c r="A461" s="139"/>
      <c r="B461" s="100"/>
      <c r="C461" s="100"/>
      <c r="D461" s="102">
        <f t="shared" si="118"/>
        <v>0</v>
      </c>
      <c r="E461" s="102"/>
      <c r="F461" s="286"/>
      <c r="G461" s="286"/>
      <c r="H461" s="290"/>
      <c r="I461" s="290"/>
      <c r="J461" s="290"/>
      <c r="K461" s="286"/>
      <c r="L461" s="286"/>
      <c r="M461" s="286"/>
      <c r="N461" s="286"/>
      <c r="O461" s="286"/>
      <c r="P461" s="289"/>
      <c r="Q461" s="102"/>
      <c r="R461" s="196"/>
      <c r="S461" s="196"/>
    </row>
    <row r="462" spans="1:19" s="83" customFormat="1" ht="15.75" hidden="1">
      <c r="A462" s="139"/>
      <c r="B462" s="100"/>
      <c r="C462" s="100"/>
      <c r="D462" s="102">
        <f t="shared" si="118"/>
        <v>0</v>
      </c>
      <c r="E462" s="102"/>
      <c r="F462" s="286"/>
      <c r="G462" s="286"/>
      <c r="H462" s="290"/>
      <c r="I462" s="290"/>
      <c r="J462" s="290"/>
      <c r="K462" s="286"/>
      <c r="L462" s="286"/>
      <c r="M462" s="286"/>
      <c r="N462" s="286"/>
      <c r="O462" s="286"/>
      <c r="P462" s="289"/>
      <c r="Q462" s="102"/>
      <c r="R462" s="196"/>
      <c r="S462" s="196"/>
    </row>
    <row r="463" spans="1:19" s="83" customFormat="1" ht="155.25" customHeight="1" hidden="1">
      <c r="A463" s="140"/>
      <c r="B463" s="100"/>
      <c r="C463" s="100"/>
      <c r="D463" s="102">
        <f t="shared" si="118"/>
        <v>0</v>
      </c>
      <c r="E463" s="102"/>
      <c r="F463" s="286"/>
      <c r="G463" s="286"/>
      <c r="H463" s="291"/>
      <c r="I463" s="291"/>
      <c r="J463" s="291"/>
      <c r="K463" s="286"/>
      <c r="L463" s="286"/>
      <c r="M463" s="286"/>
      <c r="N463" s="286"/>
      <c r="O463" s="286"/>
      <c r="P463" s="289"/>
      <c r="Q463" s="102"/>
      <c r="R463" s="196"/>
      <c r="S463" s="196"/>
    </row>
    <row r="464" spans="1:19" s="83" customFormat="1" ht="135" customHeight="1" hidden="1">
      <c r="A464" s="140"/>
      <c r="B464" s="100"/>
      <c r="C464" s="100"/>
      <c r="D464" s="102">
        <f t="shared" si="118"/>
        <v>0</v>
      </c>
      <c r="E464" s="102"/>
      <c r="F464" s="286"/>
      <c r="G464" s="286"/>
      <c r="H464" s="291"/>
      <c r="I464" s="291"/>
      <c r="J464" s="291"/>
      <c r="K464" s="286"/>
      <c r="L464" s="286"/>
      <c r="M464" s="286"/>
      <c r="N464" s="286"/>
      <c r="O464" s="286"/>
      <c r="P464" s="289"/>
      <c r="Q464" s="102"/>
      <c r="R464" s="196"/>
      <c r="S464" s="196"/>
    </row>
    <row r="465" spans="1:19" s="83" customFormat="1" ht="134.25" customHeight="1" hidden="1">
      <c r="A465" s="140"/>
      <c r="B465" s="100"/>
      <c r="C465" s="100"/>
      <c r="D465" s="102">
        <f t="shared" si="118"/>
        <v>0</v>
      </c>
      <c r="E465" s="102"/>
      <c r="F465" s="286"/>
      <c r="G465" s="286"/>
      <c r="H465" s="291"/>
      <c r="I465" s="291"/>
      <c r="J465" s="291"/>
      <c r="K465" s="286"/>
      <c r="L465" s="286"/>
      <c r="M465" s="286"/>
      <c r="N465" s="286"/>
      <c r="O465" s="286"/>
      <c r="P465" s="289"/>
      <c r="Q465" s="102"/>
      <c r="R465" s="196"/>
      <c r="S465" s="196"/>
    </row>
    <row r="466" spans="1:19" s="83" customFormat="1" ht="135" customHeight="1" hidden="1">
      <c r="A466" s="140"/>
      <c r="B466" s="100"/>
      <c r="C466" s="100"/>
      <c r="D466" s="102">
        <f t="shared" si="118"/>
        <v>0</v>
      </c>
      <c r="E466" s="102"/>
      <c r="F466" s="286"/>
      <c r="G466" s="286"/>
      <c r="H466" s="291"/>
      <c r="I466" s="291"/>
      <c r="J466" s="291"/>
      <c r="K466" s="286"/>
      <c r="L466" s="286"/>
      <c r="M466" s="286"/>
      <c r="N466" s="286"/>
      <c r="O466" s="286"/>
      <c r="P466" s="289"/>
      <c r="Q466" s="102"/>
      <c r="R466" s="196"/>
      <c r="S466" s="196"/>
    </row>
    <row r="467" spans="1:19" s="83" customFormat="1" ht="136.5" customHeight="1" hidden="1">
      <c r="A467" s="140"/>
      <c r="B467" s="132"/>
      <c r="C467" s="133"/>
      <c r="D467" s="102">
        <f t="shared" si="118"/>
        <v>0</v>
      </c>
      <c r="E467" s="102"/>
      <c r="F467" s="286"/>
      <c r="G467" s="286"/>
      <c r="H467" s="291"/>
      <c r="I467" s="291"/>
      <c r="J467" s="291"/>
      <c r="K467" s="286"/>
      <c r="L467" s="286"/>
      <c r="M467" s="286"/>
      <c r="N467" s="286"/>
      <c r="O467" s="286"/>
      <c r="P467" s="289"/>
      <c r="Q467" s="102"/>
      <c r="R467" s="196"/>
      <c r="S467" s="196"/>
    </row>
    <row r="468" spans="1:19" s="83" customFormat="1" ht="131.25" customHeight="1" hidden="1">
      <c r="A468" s="140"/>
      <c r="B468" s="132"/>
      <c r="C468" s="133"/>
      <c r="D468" s="102">
        <f t="shared" si="118"/>
        <v>0</v>
      </c>
      <c r="E468" s="102"/>
      <c r="F468" s="286"/>
      <c r="G468" s="286"/>
      <c r="H468" s="291"/>
      <c r="I468" s="291"/>
      <c r="J468" s="291"/>
      <c r="K468" s="286"/>
      <c r="L468" s="286"/>
      <c r="M468" s="286"/>
      <c r="N468" s="286"/>
      <c r="O468" s="286"/>
      <c r="P468" s="289"/>
      <c r="Q468" s="102"/>
      <c r="R468" s="196"/>
      <c r="S468" s="196"/>
    </row>
    <row r="469" spans="1:19" s="83" customFormat="1" ht="135" customHeight="1" hidden="1">
      <c r="A469" s="140"/>
      <c r="B469" s="132"/>
      <c r="C469" s="133"/>
      <c r="D469" s="102">
        <f t="shared" si="118"/>
        <v>0</v>
      </c>
      <c r="E469" s="102"/>
      <c r="F469" s="286"/>
      <c r="G469" s="286"/>
      <c r="H469" s="291"/>
      <c r="I469" s="291"/>
      <c r="J469" s="291"/>
      <c r="K469" s="286"/>
      <c r="L469" s="286"/>
      <c r="M469" s="286"/>
      <c r="N469" s="286"/>
      <c r="O469" s="286"/>
      <c r="P469" s="289"/>
      <c r="Q469" s="102"/>
      <c r="R469" s="196"/>
      <c r="S469" s="196"/>
    </row>
    <row r="470" spans="1:19" s="83" customFormat="1" ht="141" customHeight="1" hidden="1">
      <c r="A470" s="140"/>
      <c r="B470" s="132"/>
      <c r="C470" s="133"/>
      <c r="D470" s="102">
        <f t="shared" si="118"/>
        <v>0</v>
      </c>
      <c r="E470" s="102"/>
      <c r="F470" s="286"/>
      <c r="G470" s="286"/>
      <c r="H470" s="291"/>
      <c r="I470" s="291"/>
      <c r="J470" s="291"/>
      <c r="K470" s="286"/>
      <c r="L470" s="286"/>
      <c r="M470" s="286"/>
      <c r="N470" s="286"/>
      <c r="O470" s="286"/>
      <c r="P470" s="289"/>
      <c r="Q470" s="102"/>
      <c r="R470" s="196"/>
      <c r="S470" s="196"/>
    </row>
    <row r="471" spans="1:19" s="83" customFormat="1" ht="132.75" customHeight="1" hidden="1">
      <c r="A471" s="140"/>
      <c r="B471" s="132"/>
      <c r="C471" s="133"/>
      <c r="D471" s="102">
        <f t="shared" si="118"/>
        <v>0</v>
      </c>
      <c r="E471" s="102"/>
      <c r="F471" s="286"/>
      <c r="G471" s="286"/>
      <c r="H471" s="291"/>
      <c r="I471" s="291"/>
      <c r="J471" s="291"/>
      <c r="K471" s="286"/>
      <c r="L471" s="286"/>
      <c r="M471" s="286"/>
      <c r="N471" s="286"/>
      <c r="O471" s="286"/>
      <c r="P471" s="289"/>
      <c r="Q471" s="102"/>
      <c r="R471" s="196"/>
      <c r="S471" s="196"/>
    </row>
    <row r="472" spans="1:19" s="83" customFormat="1" ht="144" customHeight="1" hidden="1">
      <c r="A472" s="140"/>
      <c r="B472" s="132"/>
      <c r="C472" s="133"/>
      <c r="D472" s="102">
        <f t="shared" si="118"/>
        <v>0</v>
      </c>
      <c r="E472" s="102"/>
      <c r="F472" s="286"/>
      <c r="G472" s="286"/>
      <c r="H472" s="291"/>
      <c r="I472" s="291"/>
      <c r="J472" s="291"/>
      <c r="K472" s="286"/>
      <c r="L472" s="286"/>
      <c r="M472" s="286"/>
      <c r="N472" s="286"/>
      <c r="O472" s="286"/>
      <c r="P472" s="289"/>
      <c r="Q472" s="102"/>
      <c r="R472" s="196"/>
      <c r="S472" s="196"/>
    </row>
    <row r="473" spans="1:19" s="83" customFormat="1" ht="138" customHeight="1" hidden="1">
      <c r="A473" s="140"/>
      <c r="B473" s="132"/>
      <c r="C473" s="133"/>
      <c r="D473" s="102">
        <f t="shared" si="118"/>
        <v>0</v>
      </c>
      <c r="E473" s="102"/>
      <c r="F473" s="286"/>
      <c r="G473" s="286"/>
      <c r="H473" s="291"/>
      <c r="I473" s="291"/>
      <c r="J473" s="291"/>
      <c r="K473" s="286"/>
      <c r="L473" s="286"/>
      <c r="M473" s="286"/>
      <c r="N473" s="286"/>
      <c r="O473" s="286"/>
      <c r="P473" s="289"/>
      <c r="Q473" s="102"/>
      <c r="R473" s="196"/>
      <c r="S473" s="196"/>
    </row>
    <row r="474" spans="1:19" s="83" customFormat="1" ht="133.5" customHeight="1" hidden="1">
      <c r="A474" s="140"/>
      <c r="B474" s="132"/>
      <c r="C474" s="133"/>
      <c r="D474" s="102">
        <f t="shared" si="118"/>
        <v>0</v>
      </c>
      <c r="E474" s="102"/>
      <c r="F474" s="286"/>
      <c r="G474" s="286"/>
      <c r="H474" s="291"/>
      <c r="I474" s="291"/>
      <c r="J474" s="291"/>
      <c r="K474" s="286"/>
      <c r="L474" s="286"/>
      <c r="M474" s="286"/>
      <c r="N474" s="286"/>
      <c r="O474" s="286"/>
      <c r="P474" s="289"/>
      <c r="Q474" s="102"/>
      <c r="R474" s="196"/>
      <c r="S474" s="196"/>
    </row>
    <row r="475" spans="1:19" s="83" customFormat="1" ht="136.5" customHeight="1" hidden="1">
      <c r="A475" s="140"/>
      <c r="B475" s="132"/>
      <c r="C475" s="133"/>
      <c r="D475" s="102">
        <f t="shared" si="118"/>
        <v>0</v>
      </c>
      <c r="E475" s="102"/>
      <c r="F475" s="286"/>
      <c r="G475" s="286"/>
      <c r="H475" s="291"/>
      <c r="I475" s="291"/>
      <c r="J475" s="291"/>
      <c r="K475" s="286"/>
      <c r="L475" s="286"/>
      <c r="M475" s="286"/>
      <c r="N475" s="286"/>
      <c r="O475" s="286"/>
      <c r="P475" s="289"/>
      <c r="Q475" s="102"/>
      <c r="R475" s="196"/>
      <c r="S475" s="196"/>
    </row>
    <row r="476" spans="1:19" s="83" customFormat="1" ht="146.25" customHeight="1" hidden="1">
      <c r="A476" s="140"/>
      <c r="B476" s="132"/>
      <c r="C476" s="133"/>
      <c r="D476" s="102">
        <f t="shared" si="118"/>
        <v>0</v>
      </c>
      <c r="E476" s="102"/>
      <c r="F476" s="286"/>
      <c r="G476" s="286"/>
      <c r="H476" s="291"/>
      <c r="I476" s="291"/>
      <c r="J476" s="291"/>
      <c r="K476" s="286"/>
      <c r="L476" s="286"/>
      <c r="M476" s="286"/>
      <c r="N476" s="286"/>
      <c r="O476" s="286"/>
      <c r="P476" s="289"/>
      <c r="Q476" s="102"/>
      <c r="R476" s="196"/>
      <c r="S476" s="196"/>
    </row>
    <row r="477" spans="1:19" s="83" customFormat="1" ht="138" customHeight="1" hidden="1">
      <c r="A477" s="140"/>
      <c r="B477" s="132"/>
      <c r="C477" s="133"/>
      <c r="D477" s="102">
        <f t="shared" si="118"/>
        <v>0</v>
      </c>
      <c r="E477" s="102"/>
      <c r="F477" s="286"/>
      <c r="G477" s="286"/>
      <c r="H477" s="291"/>
      <c r="I477" s="291"/>
      <c r="J477" s="291"/>
      <c r="K477" s="286"/>
      <c r="L477" s="286"/>
      <c r="M477" s="286"/>
      <c r="N477" s="286"/>
      <c r="O477" s="286"/>
      <c r="P477" s="289"/>
      <c r="Q477" s="102"/>
      <c r="R477" s="196"/>
      <c r="S477" s="196"/>
    </row>
    <row r="478" spans="1:19" s="83" customFormat="1" ht="134.25" customHeight="1" hidden="1">
      <c r="A478" s="140"/>
      <c r="B478" s="132"/>
      <c r="C478" s="133"/>
      <c r="D478" s="102">
        <f t="shared" si="118"/>
        <v>0</v>
      </c>
      <c r="E478" s="102"/>
      <c r="F478" s="286"/>
      <c r="G478" s="286"/>
      <c r="H478" s="291"/>
      <c r="I478" s="291"/>
      <c r="J478" s="291"/>
      <c r="K478" s="286"/>
      <c r="L478" s="286"/>
      <c r="M478" s="286"/>
      <c r="N478" s="286"/>
      <c r="O478" s="286"/>
      <c r="P478" s="289"/>
      <c r="Q478" s="102"/>
      <c r="R478" s="196"/>
      <c r="S478" s="196"/>
    </row>
    <row r="479" spans="1:19" s="83" customFormat="1" ht="162" customHeight="1" hidden="1">
      <c r="A479" s="140"/>
      <c r="B479" s="132"/>
      <c r="C479" s="133"/>
      <c r="D479" s="102">
        <f t="shared" si="118"/>
        <v>0</v>
      </c>
      <c r="E479" s="102"/>
      <c r="F479" s="286"/>
      <c r="G479" s="286"/>
      <c r="H479" s="291"/>
      <c r="I479" s="291"/>
      <c r="J479" s="291"/>
      <c r="K479" s="286"/>
      <c r="L479" s="286"/>
      <c r="M479" s="286"/>
      <c r="N479" s="286"/>
      <c r="O479" s="286"/>
      <c r="P479" s="289"/>
      <c r="Q479" s="102"/>
      <c r="R479" s="196"/>
      <c r="S479" s="196"/>
    </row>
    <row r="480" spans="1:19" s="83" customFormat="1" ht="139.5" customHeight="1" hidden="1">
      <c r="A480" s="140"/>
      <c r="B480" s="132"/>
      <c r="C480" s="133"/>
      <c r="D480" s="102">
        <f t="shared" si="118"/>
        <v>0</v>
      </c>
      <c r="E480" s="102"/>
      <c r="F480" s="286"/>
      <c r="G480" s="286"/>
      <c r="H480" s="291"/>
      <c r="I480" s="291"/>
      <c r="J480" s="291"/>
      <c r="K480" s="286"/>
      <c r="L480" s="286"/>
      <c r="M480" s="286"/>
      <c r="N480" s="286"/>
      <c r="O480" s="286"/>
      <c r="P480" s="289"/>
      <c r="Q480" s="102"/>
      <c r="R480" s="196"/>
      <c r="S480" s="196"/>
    </row>
    <row r="481" spans="1:19" s="83" customFormat="1" ht="155.25" customHeight="1" hidden="1">
      <c r="A481" s="141"/>
      <c r="B481" s="132"/>
      <c r="C481" s="133"/>
      <c r="D481" s="102">
        <f t="shared" si="118"/>
        <v>0</v>
      </c>
      <c r="E481" s="102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92"/>
      <c r="Q481" s="102"/>
      <c r="R481" s="196"/>
      <c r="S481" s="196"/>
    </row>
    <row r="482" spans="1:19" s="83" customFormat="1" ht="205.5" customHeight="1" hidden="1">
      <c r="A482" s="142"/>
      <c r="B482" s="132"/>
      <c r="C482" s="133"/>
      <c r="D482" s="102">
        <f t="shared" si="118"/>
        <v>0</v>
      </c>
      <c r="E482" s="102"/>
      <c r="F482" s="259"/>
      <c r="G482" s="259"/>
      <c r="H482" s="259"/>
      <c r="I482" s="259"/>
      <c r="J482" s="259"/>
      <c r="K482" s="259"/>
      <c r="L482" s="259"/>
      <c r="M482" s="259"/>
      <c r="N482" s="259"/>
      <c r="O482" s="259"/>
      <c r="P482" s="292"/>
      <c r="Q482" s="102"/>
      <c r="R482" s="196"/>
      <c r="S482" s="196"/>
    </row>
    <row r="483" spans="1:19" s="83" customFormat="1" ht="31.5" hidden="1">
      <c r="A483" s="101" t="s">
        <v>212</v>
      </c>
      <c r="B483" s="132"/>
      <c r="C483" s="100">
        <v>3132</v>
      </c>
      <c r="D483" s="102">
        <f t="shared" si="118"/>
        <v>0</v>
      </c>
      <c r="E483" s="102"/>
      <c r="F483" s="259">
        <f>F484</f>
        <v>0</v>
      </c>
      <c r="G483" s="259">
        <f aca="true" t="shared" si="124" ref="G483:Q483">G484</f>
        <v>0</v>
      </c>
      <c r="H483" s="259">
        <f t="shared" si="124"/>
        <v>0</v>
      </c>
      <c r="I483" s="259">
        <f t="shared" si="124"/>
        <v>0</v>
      </c>
      <c r="J483" s="259">
        <f t="shared" si="124"/>
        <v>0</v>
      </c>
      <c r="K483" s="259">
        <f t="shared" si="124"/>
        <v>0</v>
      </c>
      <c r="L483" s="259">
        <f t="shared" si="124"/>
        <v>0</v>
      </c>
      <c r="M483" s="259">
        <f t="shared" si="124"/>
        <v>0</v>
      </c>
      <c r="N483" s="259">
        <f t="shared" si="124"/>
        <v>0</v>
      </c>
      <c r="O483" s="259">
        <f t="shared" si="124"/>
        <v>0</v>
      </c>
      <c r="P483" s="259">
        <f t="shared" si="124"/>
        <v>0</v>
      </c>
      <c r="Q483" s="259">
        <f t="shared" si="124"/>
        <v>0</v>
      </c>
      <c r="R483" s="196"/>
      <c r="S483" s="196"/>
    </row>
    <row r="484" spans="1:19" s="83" customFormat="1" ht="131.25" customHeight="1" hidden="1">
      <c r="A484" s="227" t="s">
        <v>523</v>
      </c>
      <c r="B484" s="132"/>
      <c r="C484" s="133"/>
      <c r="D484" s="102">
        <f t="shared" si="118"/>
        <v>0</v>
      </c>
      <c r="E484" s="102"/>
      <c r="F484" s="293"/>
      <c r="G484" s="293"/>
      <c r="H484" s="293"/>
      <c r="I484" s="293"/>
      <c r="J484" s="293"/>
      <c r="K484" s="293"/>
      <c r="L484" s="293"/>
      <c r="M484" s="293"/>
      <c r="N484" s="293"/>
      <c r="O484" s="293"/>
      <c r="P484" s="294"/>
      <c r="Q484" s="102"/>
      <c r="R484" s="196"/>
      <c r="S484" s="196"/>
    </row>
    <row r="485" spans="1:19" s="84" customFormat="1" ht="51" customHeight="1" hidden="1">
      <c r="A485" s="105" t="s">
        <v>139</v>
      </c>
      <c r="B485" s="143">
        <v>240604</v>
      </c>
      <c r="C485" s="143"/>
      <c r="D485" s="102">
        <f t="shared" si="118"/>
        <v>0</v>
      </c>
      <c r="E485" s="144">
        <f aca="true" t="shared" si="125" ref="E485:O486">+E486</f>
        <v>0</v>
      </c>
      <c r="F485" s="144">
        <f t="shared" si="125"/>
        <v>0</v>
      </c>
      <c r="G485" s="144">
        <f t="shared" si="125"/>
        <v>0</v>
      </c>
      <c r="H485" s="144">
        <f t="shared" si="125"/>
        <v>0</v>
      </c>
      <c r="I485" s="144">
        <f t="shared" si="125"/>
        <v>0</v>
      </c>
      <c r="J485" s="144">
        <f t="shared" si="125"/>
        <v>0</v>
      </c>
      <c r="K485" s="144">
        <f t="shared" si="125"/>
        <v>0</v>
      </c>
      <c r="L485" s="144">
        <f t="shared" si="125"/>
        <v>0</v>
      </c>
      <c r="M485" s="144">
        <f t="shared" si="125"/>
        <v>0</v>
      </c>
      <c r="N485" s="144">
        <f t="shared" si="125"/>
        <v>0</v>
      </c>
      <c r="O485" s="144">
        <f t="shared" si="125"/>
        <v>0</v>
      </c>
      <c r="P485" s="144">
        <f>+P486</f>
        <v>0</v>
      </c>
      <c r="Q485" s="144">
        <f>+Q486</f>
        <v>0</v>
      </c>
      <c r="R485" s="222"/>
      <c r="S485" s="228"/>
    </row>
    <row r="486" spans="1:19" s="47" customFormat="1" ht="19.5" customHeight="1" hidden="1">
      <c r="A486" s="145" t="s">
        <v>357</v>
      </c>
      <c r="B486" s="100"/>
      <c r="C486" s="100">
        <v>2240</v>
      </c>
      <c r="D486" s="102">
        <f t="shared" si="118"/>
        <v>0</v>
      </c>
      <c r="E486" s="102">
        <f t="shared" si="125"/>
        <v>0</v>
      </c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10"/>
      <c r="S486" s="110"/>
    </row>
    <row r="487" spans="1:19" s="47" customFormat="1" ht="59.25" customHeight="1" hidden="1">
      <c r="A487" s="99" t="s">
        <v>34</v>
      </c>
      <c r="B487" s="100"/>
      <c r="C487" s="100"/>
      <c r="D487" s="102">
        <f t="shared" si="118"/>
        <v>0</v>
      </c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10"/>
      <c r="S487" s="110"/>
    </row>
    <row r="488" spans="1:19" s="86" customFormat="1" ht="99.75" customHeight="1" hidden="1">
      <c r="A488" s="105" t="s">
        <v>32</v>
      </c>
      <c r="B488" s="94">
        <v>170703</v>
      </c>
      <c r="C488" s="94"/>
      <c r="D488" s="102">
        <f t="shared" si="118"/>
        <v>979400</v>
      </c>
      <c r="E488" s="96">
        <f aca="true" t="shared" si="126" ref="E488:Q488">E489+E491</f>
        <v>0</v>
      </c>
      <c r="F488" s="96">
        <f t="shared" si="126"/>
        <v>0</v>
      </c>
      <c r="G488" s="96">
        <f t="shared" si="126"/>
        <v>0</v>
      </c>
      <c r="H488" s="96">
        <f t="shared" si="126"/>
        <v>979400</v>
      </c>
      <c r="I488" s="96">
        <f t="shared" si="126"/>
        <v>0</v>
      </c>
      <c r="J488" s="96">
        <f t="shared" si="126"/>
        <v>0</v>
      </c>
      <c r="K488" s="96">
        <f t="shared" si="126"/>
        <v>0</v>
      </c>
      <c r="L488" s="96">
        <f t="shared" si="126"/>
        <v>0</v>
      </c>
      <c r="M488" s="96">
        <f t="shared" si="126"/>
        <v>0</v>
      </c>
      <c r="N488" s="96">
        <f t="shared" si="126"/>
        <v>0</v>
      </c>
      <c r="O488" s="96">
        <f t="shared" si="126"/>
        <v>0</v>
      </c>
      <c r="P488" s="96">
        <f t="shared" si="126"/>
        <v>0</v>
      </c>
      <c r="Q488" s="96">
        <f t="shared" si="126"/>
        <v>0</v>
      </c>
      <c r="R488" s="97"/>
      <c r="S488" s="97"/>
    </row>
    <row r="489" spans="1:19" s="47" customFormat="1" ht="30.75" customHeight="1" hidden="1">
      <c r="A489" s="101" t="s">
        <v>33</v>
      </c>
      <c r="B489" s="100"/>
      <c r="C489" s="100">
        <v>3142</v>
      </c>
      <c r="D489" s="102">
        <f t="shared" si="118"/>
        <v>979400</v>
      </c>
      <c r="E489" s="96">
        <f aca="true" t="shared" si="127" ref="E489:Q489">+E490</f>
        <v>0</v>
      </c>
      <c r="F489" s="96">
        <f t="shared" si="127"/>
        <v>0</v>
      </c>
      <c r="G489" s="96">
        <f t="shared" si="127"/>
        <v>0</v>
      </c>
      <c r="H489" s="96">
        <f t="shared" si="127"/>
        <v>979400</v>
      </c>
      <c r="I489" s="96">
        <f t="shared" si="127"/>
        <v>0</v>
      </c>
      <c r="J489" s="96">
        <f t="shared" si="127"/>
        <v>0</v>
      </c>
      <c r="K489" s="96">
        <f t="shared" si="127"/>
        <v>0</v>
      </c>
      <c r="L489" s="96">
        <f t="shared" si="127"/>
        <v>0</v>
      </c>
      <c r="M489" s="96">
        <f t="shared" si="127"/>
        <v>0</v>
      </c>
      <c r="N489" s="96">
        <f t="shared" si="127"/>
        <v>0</v>
      </c>
      <c r="O489" s="96">
        <f t="shared" si="127"/>
        <v>0</v>
      </c>
      <c r="P489" s="96">
        <f t="shared" si="127"/>
        <v>0</v>
      </c>
      <c r="Q489" s="96">
        <f t="shared" si="127"/>
        <v>0</v>
      </c>
      <c r="R489" s="110"/>
      <c r="S489" s="110"/>
    </row>
    <row r="490" spans="1:19" s="47" customFormat="1" ht="78.75" hidden="1">
      <c r="A490" s="326" t="s">
        <v>729</v>
      </c>
      <c r="B490" s="100"/>
      <c r="C490" s="100"/>
      <c r="D490" s="102">
        <f t="shared" si="118"/>
        <v>979400</v>
      </c>
      <c r="E490" s="96"/>
      <c r="F490" s="96"/>
      <c r="G490" s="96"/>
      <c r="H490" s="96">
        <v>979400</v>
      </c>
      <c r="I490" s="96"/>
      <c r="J490" s="96"/>
      <c r="K490" s="96"/>
      <c r="L490" s="96"/>
      <c r="M490" s="96"/>
      <c r="N490" s="96"/>
      <c r="O490" s="102"/>
      <c r="P490" s="102"/>
      <c r="Q490" s="102"/>
      <c r="R490" s="110"/>
      <c r="S490" s="110"/>
    </row>
    <row r="491" spans="1:19" s="47" customFormat="1" ht="47.25" hidden="1">
      <c r="A491" s="101" t="s">
        <v>317</v>
      </c>
      <c r="B491" s="100"/>
      <c r="C491" s="100">
        <v>3210</v>
      </c>
      <c r="D491" s="102">
        <f t="shared" si="118"/>
        <v>0</v>
      </c>
      <c r="E491" s="96"/>
      <c r="F491" s="96">
        <f>F492+F493</f>
        <v>0</v>
      </c>
      <c r="G491" s="96">
        <f aca="true" t="shared" si="128" ref="G491:Q491">G492+G493</f>
        <v>0</v>
      </c>
      <c r="H491" s="96">
        <f t="shared" si="128"/>
        <v>0</v>
      </c>
      <c r="I491" s="96">
        <f t="shared" si="128"/>
        <v>0</v>
      </c>
      <c r="J491" s="96">
        <f t="shared" si="128"/>
        <v>0</v>
      </c>
      <c r="K491" s="96">
        <f t="shared" si="128"/>
        <v>0</v>
      </c>
      <c r="L491" s="96">
        <f t="shared" si="128"/>
        <v>0</v>
      </c>
      <c r="M491" s="96">
        <f>M492+M493</f>
        <v>0</v>
      </c>
      <c r="N491" s="96">
        <f t="shared" si="128"/>
        <v>0</v>
      </c>
      <c r="O491" s="96">
        <f t="shared" si="128"/>
        <v>0</v>
      </c>
      <c r="P491" s="96">
        <f t="shared" si="128"/>
        <v>0</v>
      </c>
      <c r="Q491" s="96">
        <f t="shared" si="128"/>
        <v>0</v>
      </c>
      <c r="R491" s="110"/>
      <c r="S491" s="110"/>
    </row>
    <row r="492" spans="1:19" s="47" customFormat="1" ht="47.25" hidden="1">
      <c r="A492" s="209" t="s">
        <v>538</v>
      </c>
      <c r="B492" s="100"/>
      <c r="C492" s="100"/>
      <c r="D492" s="102">
        <f t="shared" si="118"/>
        <v>0</v>
      </c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102"/>
      <c r="P492" s="102"/>
      <c r="Q492" s="102"/>
      <c r="R492" s="110"/>
      <c r="S492" s="110"/>
    </row>
    <row r="493" spans="1:19" s="47" customFormat="1" ht="55.5" customHeight="1" hidden="1">
      <c r="A493" s="209" t="s">
        <v>533</v>
      </c>
      <c r="B493" s="100"/>
      <c r="C493" s="100"/>
      <c r="D493" s="102">
        <f t="shared" si="118"/>
        <v>0</v>
      </c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102"/>
      <c r="P493" s="102"/>
      <c r="Q493" s="102"/>
      <c r="R493" s="110"/>
      <c r="S493" s="110"/>
    </row>
    <row r="494" spans="1:19" s="86" customFormat="1" ht="16.5" customHeight="1" hidden="1">
      <c r="A494" s="105" t="s">
        <v>161</v>
      </c>
      <c r="B494" s="94">
        <v>150101</v>
      </c>
      <c r="C494" s="94"/>
      <c r="D494" s="102">
        <f t="shared" si="118"/>
        <v>0</v>
      </c>
      <c r="E494" s="96"/>
      <c r="F494" s="96">
        <f aca="true" t="shared" si="129" ref="F494:Q494">F495+F497+F498</f>
        <v>0</v>
      </c>
      <c r="G494" s="96">
        <f t="shared" si="129"/>
        <v>0</v>
      </c>
      <c r="H494" s="96">
        <f t="shared" si="129"/>
        <v>0</v>
      </c>
      <c r="I494" s="96">
        <f t="shared" si="129"/>
        <v>0</v>
      </c>
      <c r="J494" s="96">
        <f t="shared" si="129"/>
        <v>0</v>
      </c>
      <c r="K494" s="96">
        <f t="shared" si="129"/>
        <v>0</v>
      </c>
      <c r="L494" s="96">
        <f t="shared" si="129"/>
        <v>0</v>
      </c>
      <c r="M494" s="96">
        <f t="shared" si="129"/>
        <v>0</v>
      </c>
      <c r="N494" s="96">
        <f t="shared" si="129"/>
        <v>0</v>
      </c>
      <c r="O494" s="96">
        <f t="shared" si="129"/>
        <v>0</v>
      </c>
      <c r="P494" s="96">
        <f t="shared" si="129"/>
        <v>0</v>
      </c>
      <c r="Q494" s="96">
        <f t="shared" si="129"/>
        <v>0</v>
      </c>
      <c r="R494" s="97"/>
      <c r="S494" s="97"/>
    </row>
    <row r="495" spans="1:19" s="47" customFormat="1" ht="35.25" customHeight="1" hidden="1">
      <c r="A495" s="145" t="s">
        <v>212</v>
      </c>
      <c r="B495" s="100"/>
      <c r="C495" s="100">
        <v>2133</v>
      </c>
      <c r="D495" s="102">
        <f aca="true" t="shared" si="130" ref="D495:D558">+F495+G495+H495+I495+J495+K495+L495+M495+N495+O495+P495+Q495</f>
        <v>0</v>
      </c>
      <c r="E495" s="102"/>
      <c r="F495" s="146">
        <f aca="true" t="shared" si="131" ref="F495:Q495">F496</f>
        <v>0</v>
      </c>
      <c r="G495" s="146">
        <f t="shared" si="131"/>
        <v>0</v>
      </c>
      <c r="H495" s="146">
        <f t="shared" si="131"/>
        <v>0</v>
      </c>
      <c r="I495" s="146">
        <f t="shared" si="131"/>
        <v>0</v>
      </c>
      <c r="J495" s="146">
        <f t="shared" si="131"/>
        <v>0</v>
      </c>
      <c r="K495" s="146">
        <f t="shared" si="131"/>
        <v>0</v>
      </c>
      <c r="L495" s="146">
        <f t="shared" si="131"/>
        <v>0</v>
      </c>
      <c r="M495" s="146">
        <f t="shared" si="131"/>
        <v>0</v>
      </c>
      <c r="N495" s="146">
        <f t="shared" si="131"/>
        <v>0</v>
      </c>
      <c r="O495" s="146">
        <f t="shared" si="131"/>
        <v>0</v>
      </c>
      <c r="P495" s="146">
        <f t="shared" si="131"/>
        <v>0</v>
      </c>
      <c r="Q495" s="146">
        <f t="shared" si="131"/>
        <v>0</v>
      </c>
      <c r="R495" s="110"/>
      <c r="S495" s="110"/>
    </row>
    <row r="496" spans="1:21" s="45" customFormat="1" ht="72.75" customHeight="1" hidden="1">
      <c r="A496" s="99"/>
      <c r="B496" s="94"/>
      <c r="C496" s="94"/>
      <c r="D496" s="102">
        <f t="shared" si="130"/>
        <v>0</v>
      </c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7"/>
      <c r="S496" s="97"/>
      <c r="T496" s="86"/>
      <c r="U496" s="86"/>
    </row>
    <row r="497" spans="1:19" s="47" customFormat="1" ht="33" customHeight="1" hidden="1">
      <c r="A497" s="136" t="s">
        <v>156</v>
      </c>
      <c r="B497" s="100"/>
      <c r="C497" s="100">
        <v>2123</v>
      </c>
      <c r="D497" s="102">
        <f t="shared" si="130"/>
        <v>0</v>
      </c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10"/>
      <c r="S497" s="110"/>
    </row>
    <row r="498" spans="1:19" s="47" customFormat="1" ht="51" customHeight="1" hidden="1">
      <c r="A498" s="136" t="s">
        <v>317</v>
      </c>
      <c r="B498" s="100"/>
      <c r="C498" s="100">
        <v>3210</v>
      </c>
      <c r="D498" s="102">
        <f t="shared" si="130"/>
        <v>0</v>
      </c>
      <c r="E498" s="102"/>
      <c r="F498" s="146">
        <f>+F499+F500</f>
        <v>0</v>
      </c>
      <c r="G498" s="146">
        <f aca="true" t="shared" si="132" ref="G498:Q498">G499+G500+G501+G502+G503+G504+G505+G506+G507</f>
        <v>0</v>
      </c>
      <c r="H498" s="146">
        <f t="shared" si="132"/>
        <v>0</v>
      </c>
      <c r="I498" s="146">
        <f t="shared" si="132"/>
        <v>0</v>
      </c>
      <c r="J498" s="146">
        <f t="shared" si="132"/>
        <v>0</v>
      </c>
      <c r="K498" s="146">
        <f t="shared" si="132"/>
        <v>0</v>
      </c>
      <c r="L498" s="146">
        <f t="shared" si="132"/>
        <v>0</v>
      </c>
      <c r="M498" s="146">
        <f t="shared" si="132"/>
        <v>0</v>
      </c>
      <c r="N498" s="146">
        <f t="shared" si="132"/>
        <v>0</v>
      </c>
      <c r="O498" s="146">
        <f t="shared" si="132"/>
        <v>0</v>
      </c>
      <c r="P498" s="146">
        <f t="shared" si="132"/>
        <v>0</v>
      </c>
      <c r="Q498" s="146">
        <f t="shared" si="132"/>
        <v>0</v>
      </c>
      <c r="R498" s="110"/>
      <c r="S498" s="110"/>
    </row>
    <row r="499" spans="1:19" s="85" customFormat="1" ht="113.25" customHeight="1" hidden="1">
      <c r="A499" s="318" t="s">
        <v>657</v>
      </c>
      <c r="B499" s="178"/>
      <c r="C499" s="178"/>
      <c r="D499" s="180">
        <f t="shared" si="130"/>
        <v>0</v>
      </c>
      <c r="E499" s="104"/>
      <c r="F499" s="104"/>
      <c r="G499" s="319"/>
      <c r="H499" s="104"/>
      <c r="I499" s="104"/>
      <c r="J499" s="180"/>
      <c r="K499" s="180"/>
      <c r="L499" s="180"/>
      <c r="M499" s="180"/>
      <c r="N499" s="180"/>
      <c r="O499" s="180"/>
      <c r="P499" s="180"/>
      <c r="Q499" s="180"/>
      <c r="R499" s="115"/>
      <c r="S499" s="115"/>
    </row>
    <row r="500" spans="1:19" s="47" customFormat="1" ht="81.75" customHeight="1" hidden="1">
      <c r="A500" s="137" t="s">
        <v>463</v>
      </c>
      <c r="B500" s="100"/>
      <c r="C500" s="100"/>
      <c r="D500" s="102">
        <f t="shared" si="130"/>
        <v>0</v>
      </c>
      <c r="E500" s="96"/>
      <c r="F500" s="96"/>
      <c r="G500" s="138"/>
      <c r="H500" s="96"/>
      <c r="I500" s="96"/>
      <c r="J500" s="102"/>
      <c r="K500" s="102"/>
      <c r="L500" s="102"/>
      <c r="M500" s="102"/>
      <c r="N500" s="102"/>
      <c r="O500" s="102"/>
      <c r="P500" s="102"/>
      <c r="Q500" s="102"/>
      <c r="R500" s="110"/>
      <c r="S500" s="110"/>
    </row>
    <row r="501" spans="1:19" s="47" customFormat="1" ht="74.25" customHeight="1" hidden="1">
      <c r="A501" s="105" t="s">
        <v>674</v>
      </c>
      <c r="B501" s="100"/>
      <c r="C501" s="100"/>
      <c r="D501" s="102">
        <f t="shared" si="130"/>
        <v>0</v>
      </c>
      <c r="E501" s="96"/>
      <c r="F501" s="96"/>
      <c r="G501" s="96"/>
      <c r="H501" s="96"/>
      <c r="I501" s="96"/>
      <c r="J501" s="102"/>
      <c r="K501" s="102"/>
      <c r="L501" s="102"/>
      <c r="M501" s="102"/>
      <c r="N501" s="102"/>
      <c r="O501" s="102"/>
      <c r="P501" s="102"/>
      <c r="Q501" s="102"/>
      <c r="R501" s="110"/>
      <c r="S501" s="110"/>
    </row>
    <row r="502" spans="1:19" s="47" customFormat="1" ht="71.25" customHeight="1" hidden="1">
      <c r="A502" s="105"/>
      <c r="B502" s="100"/>
      <c r="C502" s="100"/>
      <c r="D502" s="102">
        <f t="shared" si="130"/>
        <v>0</v>
      </c>
      <c r="E502" s="96"/>
      <c r="F502" s="96"/>
      <c r="G502" s="96"/>
      <c r="H502" s="96"/>
      <c r="I502" s="96"/>
      <c r="J502" s="102"/>
      <c r="K502" s="102"/>
      <c r="L502" s="102"/>
      <c r="M502" s="102"/>
      <c r="N502" s="102"/>
      <c r="O502" s="102"/>
      <c r="P502" s="102"/>
      <c r="Q502" s="102"/>
      <c r="R502" s="110"/>
      <c r="S502" s="110"/>
    </row>
    <row r="503" spans="1:19" s="47" customFormat="1" ht="42" customHeight="1" hidden="1">
      <c r="A503" s="105"/>
      <c r="B503" s="100"/>
      <c r="C503" s="100"/>
      <c r="D503" s="102">
        <f t="shared" si="130"/>
        <v>0</v>
      </c>
      <c r="E503" s="96"/>
      <c r="F503" s="96"/>
      <c r="G503" s="96"/>
      <c r="H503" s="96"/>
      <c r="I503" s="96"/>
      <c r="J503" s="102"/>
      <c r="K503" s="102"/>
      <c r="L503" s="102"/>
      <c r="M503" s="102"/>
      <c r="N503" s="102"/>
      <c r="O503" s="102"/>
      <c r="P503" s="102"/>
      <c r="Q503" s="102"/>
      <c r="R503" s="110"/>
      <c r="S503" s="110"/>
    </row>
    <row r="504" spans="1:19" s="47" customFormat="1" ht="42.75" customHeight="1" hidden="1">
      <c r="A504" s="105"/>
      <c r="B504" s="100"/>
      <c r="C504" s="100"/>
      <c r="D504" s="102">
        <f t="shared" si="130"/>
        <v>0</v>
      </c>
      <c r="E504" s="96"/>
      <c r="F504" s="96"/>
      <c r="G504" s="96"/>
      <c r="H504" s="96"/>
      <c r="I504" s="96"/>
      <c r="J504" s="102"/>
      <c r="K504" s="102"/>
      <c r="L504" s="102"/>
      <c r="M504" s="102"/>
      <c r="N504" s="102"/>
      <c r="O504" s="102"/>
      <c r="P504" s="102"/>
      <c r="Q504" s="102"/>
      <c r="R504" s="110"/>
      <c r="S504" s="110"/>
    </row>
    <row r="505" spans="1:19" s="47" customFormat="1" ht="43.5" customHeight="1" hidden="1">
      <c r="A505" s="105"/>
      <c r="B505" s="100"/>
      <c r="C505" s="100"/>
      <c r="D505" s="102">
        <f t="shared" si="130"/>
        <v>0</v>
      </c>
      <c r="E505" s="96"/>
      <c r="F505" s="96"/>
      <c r="G505" s="96"/>
      <c r="H505" s="96"/>
      <c r="I505" s="96"/>
      <c r="J505" s="102"/>
      <c r="K505" s="102"/>
      <c r="L505" s="102"/>
      <c r="M505" s="102"/>
      <c r="N505" s="102"/>
      <c r="O505" s="102"/>
      <c r="P505" s="102"/>
      <c r="Q505" s="102"/>
      <c r="R505" s="110"/>
      <c r="S505" s="110"/>
    </row>
    <row r="506" spans="1:21" s="45" customFormat="1" ht="27.75" customHeight="1" hidden="1">
      <c r="A506" s="105"/>
      <c r="B506" s="94"/>
      <c r="C506" s="94"/>
      <c r="D506" s="102">
        <f t="shared" si="130"/>
        <v>0</v>
      </c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7"/>
      <c r="S506" s="97"/>
      <c r="T506" s="86"/>
      <c r="U506" s="86"/>
    </row>
    <row r="507" spans="1:21" s="45" customFormat="1" ht="27.75" customHeight="1" hidden="1">
      <c r="A507" s="99"/>
      <c r="B507" s="94"/>
      <c r="C507" s="94"/>
      <c r="D507" s="102">
        <f t="shared" si="130"/>
        <v>0</v>
      </c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7"/>
      <c r="S507" s="97"/>
      <c r="T507" s="86"/>
      <c r="U507" s="86"/>
    </row>
    <row r="508" spans="1:19" s="86" customFormat="1" ht="45.75" customHeight="1" hidden="1">
      <c r="A508" s="105" t="s">
        <v>326</v>
      </c>
      <c r="B508" s="94">
        <v>100102</v>
      </c>
      <c r="C508" s="94"/>
      <c r="D508" s="102">
        <f>+F508+G508+H508+I508+J508+K508+L508+M508+N508+O508+P508+Q508</f>
        <v>0</v>
      </c>
      <c r="E508" s="96">
        <f aca="true" t="shared" si="133" ref="E508:Q508">+E509+E513</f>
        <v>0</v>
      </c>
      <c r="F508" s="96">
        <f>+F509+F513</f>
        <v>0</v>
      </c>
      <c r="G508" s="96">
        <f t="shared" si="133"/>
        <v>0</v>
      </c>
      <c r="H508" s="96">
        <f t="shared" si="133"/>
        <v>0</v>
      </c>
      <c r="I508" s="96">
        <f t="shared" si="133"/>
        <v>0</v>
      </c>
      <c r="J508" s="96">
        <f t="shared" si="133"/>
        <v>0</v>
      </c>
      <c r="K508" s="96">
        <f t="shared" si="133"/>
        <v>0</v>
      </c>
      <c r="L508" s="96">
        <f t="shared" si="133"/>
        <v>0</v>
      </c>
      <c r="M508" s="96">
        <f t="shared" si="133"/>
        <v>0</v>
      </c>
      <c r="N508" s="96">
        <f t="shared" si="133"/>
        <v>0</v>
      </c>
      <c r="O508" s="96">
        <f t="shared" si="133"/>
        <v>0</v>
      </c>
      <c r="P508" s="96">
        <f t="shared" si="133"/>
        <v>0</v>
      </c>
      <c r="Q508" s="96">
        <f t="shared" si="133"/>
        <v>0</v>
      </c>
      <c r="R508" s="97"/>
      <c r="S508" s="97"/>
    </row>
    <row r="509" spans="1:19" s="86" customFormat="1" ht="48.75" customHeight="1" hidden="1">
      <c r="A509" s="101" t="s">
        <v>36</v>
      </c>
      <c r="B509" s="148"/>
      <c r="C509" s="148">
        <v>3131</v>
      </c>
      <c r="D509" s="102">
        <f t="shared" si="130"/>
        <v>0</v>
      </c>
      <c r="E509" s="96">
        <f aca="true" t="shared" si="134" ref="E509:Q509">+E510+E511+E512</f>
        <v>0</v>
      </c>
      <c r="F509" s="96">
        <f t="shared" si="134"/>
        <v>0</v>
      </c>
      <c r="G509" s="96">
        <f t="shared" si="134"/>
        <v>0</v>
      </c>
      <c r="H509" s="96">
        <f t="shared" si="134"/>
        <v>0</v>
      </c>
      <c r="I509" s="96">
        <f t="shared" si="134"/>
        <v>0</v>
      </c>
      <c r="J509" s="96">
        <f t="shared" si="134"/>
        <v>0</v>
      </c>
      <c r="K509" s="96">
        <f t="shared" si="134"/>
        <v>0</v>
      </c>
      <c r="L509" s="96">
        <f t="shared" si="134"/>
        <v>0</v>
      </c>
      <c r="M509" s="96">
        <f t="shared" si="134"/>
        <v>0</v>
      </c>
      <c r="N509" s="96">
        <f t="shared" si="134"/>
        <v>0</v>
      </c>
      <c r="O509" s="96">
        <f t="shared" si="134"/>
        <v>0</v>
      </c>
      <c r="P509" s="96">
        <f t="shared" si="134"/>
        <v>0</v>
      </c>
      <c r="Q509" s="96">
        <f t="shared" si="134"/>
        <v>0</v>
      </c>
      <c r="R509" s="97"/>
      <c r="S509" s="97"/>
    </row>
    <row r="510" spans="1:19" s="86" customFormat="1" ht="102.75" customHeight="1" hidden="1">
      <c r="A510" s="149" t="s">
        <v>45</v>
      </c>
      <c r="B510" s="94"/>
      <c r="C510" s="94"/>
      <c r="D510" s="102">
        <f t="shared" si="130"/>
        <v>0</v>
      </c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7"/>
      <c r="S510" s="97"/>
    </row>
    <row r="511" spans="1:19" s="86" customFormat="1" ht="68.25" customHeight="1" hidden="1">
      <c r="A511" s="137" t="s">
        <v>71</v>
      </c>
      <c r="B511" s="94"/>
      <c r="C511" s="94"/>
      <c r="D511" s="102">
        <f t="shared" si="130"/>
        <v>0</v>
      </c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7"/>
      <c r="S511" s="97"/>
    </row>
    <row r="512" spans="1:19" s="86" customFormat="1" ht="51" customHeight="1" hidden="1">
      <c r="A512" s="137" t="s">
        <v>72</v>
      </c>
      <c r="B512" s="94"/>
      <c r="C512" s="94"/>
      <c r="D512" s="102">
        <f t="shared" si="130"/>
        <v>0</v>
      </c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7"/>
      <c r="S512" s="97"/>
    </row>
    <row r="513" spans="1:19" s="47" customFormat="1" ht="49.5" customHeight="1" hidden="1">
      <c r="A513" s="101" t="s">
        <v>189</v>
      </c>
      <c r="B513" s="100"/>
      <c r="C513" s="100">
        <v>3210</v>
      </c>
      <c r="D513" s="102">
        <f>+F513+G513+H513+I513+J513+K513+L513+M513+N513+O513+P513+Q513</f>
        <v>0</v>
      </c>
      <c r="E513" s="95">
        <f>SUM(E514:E625)</f>
        <v>0</v>
      </c>
      <c r="F513" s="95">
        <f>SUM(F514:F626)</f>
        <v>0</v>
      </c>
      <c r="G513" s="95">
        <f aca="true" t="shared" si="135" ref="G513:Q513">SUM(G514:G626)</f>
        <v>0</v>
      </c>
      <c r="H513" s="95">
        <f t="shared" si="135"/>
        <v>0</v>
      </c>
      <c r="I513" s="95">
        <f t="shared" si="135"/>
        <v>0</v>
      </c>
      <c r="J513" s="95">
        <f t="shared" si="135"/>
        <v>0</v>
      </c>
      <c r="K513" s="95">
        <f t="shared" si="135"/>
        <v>0</v>
      </c>
      <c r="L513" s="95">
        <f t="shared" si="135"/>
        <v>0</v>
      </c>
      <c r="M513" s="95">
        <f t="shared" si="135"/>
        <v>0</v>
      </c>
      <c r="N513" s="95">
        <f t="shared" si="135"/>
        <v>0</v>
      </c>
      <c r="O513" s="95">
        <f t="shared" si="135"/>
        <v>0</v>
      </c>
      <c r="P513" s="95">
        <f t="shared" si="135"/>
        <v>0</v>
      </c>
      <c r="Q513" s="95">
        <f t="shared" si="135"/>
        <v>0</v>
      </c>
      <c r="R513" s="110"/>
      <c r="S513" s="110"/>
    </row>
    <row r="514" spans="1:19" s="45" customFormat="1" ht="85.5" customHeight="1" hidden="1">
      <c r="A514" s="137" t="s">
        <v>405</v>
      </c>
      <c r="B514" s="108"/>
      <c r="C514" s="108"/>
      <c r="D514" s="102">
        <f>+F514+G514+H514+I514+J514+K514+L514+M514+N514+O514+P514+Q514</f>
        <v>0</v>
      </c>
      <c r="E514" s="104"/>
      <c r="F514" s="295"/>
      <c r="G514" s="287"/>
      <c r="H514" s="296"/>
      <c r="I514" s="296"/>
      <c r="J514" s="296"/>
      <c r="K514" s="295"/>
      <c r="L514" s="295"/>
      <c r="M514" s="295"/>
      <c r="N514" s="295"/>
      <c r="O514" s="295"/>
      <c r="P514" s="295"/>
      <c r="Q514" s="104"/>
      <c r="R514" s="98"/>
      <c r="S514" s="98"/>
    </row>
    <row r="515" spans="1:19" s="45" customFormat="1" ht="81.75" customHeight="1" hidden="1">
      <c r="A515" s="209" t="s">
        <v>521</v>
      </c>
      <c r="B515" s="108"/>
      <c r="C515" s="108"/>
      <c r="D515" s="102">
        <f t="shared" si="130"/>
        <v>0</v>
      </c>
      <c r="E515" s="104"/>
      <c r="F515" s="295"/>
      <c r="G515" s="287"/>
      <c r="H515" s="296"/>
      <c r="I515" s="296"/>
      <c r="J515" s="296"/>
      <c r="K515" s="295"/>
      <c r="L515" s="295"/>
      <c r="M515" s="295"/>
      <c r="N515" s="295"/>
      <c r="O515" s="295"/>
      <c r="P515" s="295"/>
      <c r="Q515" s="104"/>
      <c r="R515" s="98"/>
      <c r="S515" s="98"/>
    </row>
    <row r="516" spans="1:19" s="45" customFormat="1" ht="90.75" customHeight="1" hidden="1">
      <c r="A516" s="209" t="s">
        <v>522</v>
      </c>
      <c r="B516" s="108"/>
      <c r="C516" s="108"/>
      <c r="D516" s="102">
        <f t="shared" si="130"/>
        <v>0</v>
      </c>
      <c r="E516" s="104"/>
      <c r="F516" s="295"/>
      <c r="G516" s="287"/>
      <c r="H516" s="296"/>
      <c r="I516" s="296"/>
      <c r="J516" s="296"/>
      <c r="K516" s="295"/>
      <c r="L516" s="295"/>
      <c r="M516" s="295"/>
      <c r="N516" s="295"/>
      <c r="O516" s="295"/>
      <c r="P516" s="295"/>
      <c r="Q516" s="104"/>
      <c r="R516" s="98"/>
      <c r="S516" s="98"/>
    </row>
    <row r="517" spans="1:19" s="45" customFormat="1" ht="81" customHeight="1" hidden="1">
      <c r="A517" s="173" t="s">
        <v>407</v>
      </c>
      <c r="B517" s="108"/>
      <c r="C517" s="108"/>
      <c r="D517" s="102">
        <f t="shared" si="130"/>
        <v>0</v>
      </c>
      <c r="E517" s="104"/>
      <c r="F517" s="295"/>
      <c r="G517" s="287"/>
      <c r="H517" s="296"/>
      <c r="I517" s="296"/>
      <c r="J517" s="296"/>
      <c r="K517" s="295"/>
      <c r="L517" s="295"/>
      <c r="M517" s="295"/>
      <c r="N517" s="295"/>
      <c r="O517" s="295"/>
      <c r="P517" s="295"/>
      <c r="Q517" s="104"/>
      <c r="R517" s="98"/>
      <c r="S517" s="98"/>
    </row>
    <row r="518" spans="1:19" s="45" customFormat="1" ht="63" hidden="1">
      <c r="A518" s="209" t="s">
        <v>527</v>
      </c>
      <c r="B518" s="108"/>
      <c r="C518" s="108"/>
      <c r="D518" s="102">
        <f t="shared" si="130"/>
        <v>0</v>
      </c>
      <c r="E518" s="104"/>
      <c r="F518" s="295"/>
      <c r="G518" s="287"/>
      <c r="H518" s="297"/>
      <c r="I518" s="297"/>
      <c r="J518" s="297"/>
      <c r="K518" s="295"/>
      <c r="L518" s="295"/>
      <c r="M518" s="295"/>
      <c r="N518" s="295"/>
      <c r="O518" s="295"/>
      <c r="P518" s="295"/>
      <c r="Q518" s="104"/>
      <c r="R518" s="98"/>
      <c r="S518" s="98"/>
    </row>
    <row r="519" spans="1:19" s="45" customFormat="1" ht="94.5" hidden="1">
      <c r="A519" s="137" t="s">
        <v>411</v>
      </c>
      <c r="B519" s="108"/>
      <c r="C519" s="108"/>
      <c r="D519" s="102">
        <f t="shared" si="130"/>
        <v>0</v>
      </c>
      <c r="E519" s="104"/>
      <c r="F519" s="295"/>
      <c r="G519" s="287"/>
      <c r="H519" s="297"/>
      <c r="I519" s="297"/>
      <c r="J519" s="297"/>
      <c r="K519" s="295"/>
      <c r="L519" s="295"/>
      <c r="M519" s="295"/>
      <c r="N519" s="295"/>
      <c r="O519" s="295"/>
      <c r="P519" s="295"/>
      <c r="Q519" s="104"/>
      <c r="R519" s="98"/>
      <c r="S519" s="98"/>
    </row>
    <row r="520" spans="1:19" s="45" customFormat="1" ht="76.5" customHeight="1" hidden="1">
      <c r="A520" s="209" t="s">
        <v>662</v>
      </c>
      <c r="B520" s="108"/>
      <c r="C520" s="108"/>
      <c r="D520" s="102">
        <f t="shared" si="130"/>
        <v>0</v>
      </c>
      <c r="E520" s="104"/>
      <c r="F520" s="295"/>
      <c r="G520" s="287"/>
      <c r="H520" s="297"/>
      <c r="I520" s="297"/>
      <c r="J520" s="297"/>
      <c r="K520" s="295"/>
      <c r="L520" s="295"/>
      <c r="M520" s="295"/>
      <c r="N520" s="295"/>
      <c r="O520" s="295"/>
      <c r="P520" s="295"/>
      <c r="Q520" s="104"/>
      <c r="R520" s="98"/>
      <c r="S520" s="98"/>
    </row>
    <row r="521" spans="1:21" s="45" customFormat="1" ht="83.25" customHeight="1" hidden="1">
      <c r="A521" s="209" t="s">
        <v>663</v>
      </c>
      <c r="B521" s="94"/>
      <c r="C521" s="94"/>
      <c r="D521" s="102">
        <f t="shared" si="130"/>
        <v>0</v>
      </c>
      <c r="E521" s="96"/>
      <c r="F521" s="96"/>
      <c r="G521" s="287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7"/>
      <c r="S521" s="97"/>
      <c r="T521" s="86"/>
      <c r="U521" s="86"/>
    </row>
    <row r="522" spans="1:21" s="45" customFormat="1" ht="63" hidden="1">
      <c r="A522" s="209" t="s">
        <v>664</v>
      </c>
      <c r="B522" s="94"/>
      <c r="C522" s="94"/>
      <c r="D522" s="102">
        <f t="shared" si="130"/>
        <v>0</v>
      </c>
      <c r="E522" s="96"/>
      <c r="F522" s="96"/>
      <c r="G522" s="287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7"/>
      <c r="S522" s="97"/>
      <c r="T522" s="86"/>
      <c r="U522" s="86"/>
    </row>
    <row r="523" spans="1:21" s="45" customFormat="1" ht="90" customHeight="1" hidden="1">
      <c r="A523" s="209" t="s">
        <v>669</v>
      </c>
      <c r="B523" s="94"/>
      <c r="C523" s="94"/>
      <c r="D523" s="102">
        <f t="shared" si="130"/>
        <v>0</v>
      </c>
      <c r="E523" s="96"/>
      <c r="F523" s="96"/>
      <c r="G523" s="287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7"/>
      <c r="S523" s="97"/>
      <c r="T523" s="86"/>
      <c r="U523" s="86"/>
    </row>
    <row r="524" spans="1:21" s="45" customFormat="1" ht="93" customHeight="1" hidden="1">
      <c r="A524" s="209" t="s">
        <v>670</v>
      </c>
      <c r="B524" s="94"/>
      <c r="C524" s="94"/>
      <c r="D524" s="102">
        <f t="shared" si="130"/>
        <v>0</v>
      </c>
      <c r="E524" s="96"/>
      <c r="F524" s="96"/>
      <c r="G524" s="287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7"/>
      <c r="S524" s="97"/>
      <c r="T524" s="86"/>
      <c r="U524" s="86"/>
    </row>
    <row r="525" spans="1:21" s="45" customFormat="1" ht="97.5" customHeight="1" hidden="1">
      <c r="A525" s="209" t="s">
        <v>672</v>
      </c>
      <c r="B525" s="94"/>
      <c r="C525" s="94"/>
      <c r="D525" s="102">
        <f t="shared" si="130"/>
        <v>0</v>
      </c>
      <c r="E525" s="96"/>
      <c r="F525" s="96"/>
      <c r="G525" s="287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7"/>
      <c r="S525" s="97"/>
      <c r="T525" s="86"/>
      <c r="U525" s="86"/>
    </row>
    <row r="526" spans="1:21" s="45" customFormat="1" ht="84" customHeight="1" hidden="1">
      <c r="A526" s="209" t="s">
        <v>671</v>
      </c>
      <c r="B526" s="94"/>
      <c r="C526" s="94"/>
      <c r="D526" s="102">
        <f t="shared" si="130"/>
        <v>0</v>
      </c>
      <c r="E526" s="96"/>
      <c r="F526" s="96"/>
      <c r="G526" s="287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7"/>
      <c r="S526" s="97"/>
      <c r="T526" s="86"/>
      <c r="U526" s="86"/>
    </row>
    <row r="527" spans="1:21" s="45" customFormat="1" ht="98.25" customHeight="1" hidden="1">
      <c r="A527" s="209"/>
      <c r="B527" s="94"/>
      <c r="C527" s="94"/>
      <c r="D527" s="102">
        <f t="shared" si="130"/>
        <v>0</v>
      </c>
      <c r="E527" s="96"/>
      <c r="F527" s="96"/>
      <c r="G527" s="287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7"/>
      <c r="S527" s="97"/>
      <c r="T527" s="86"/>
      <c r="U527" s="86"/>
    </row>
    <row r="528" spans="1:21" s="45" customFormat="1" ht="78.75" hidden="1">
      <c r="A528" s="209" t="s">
        <v>673</v>
      </c>
      <c r="B528" s="94"/>
      <c r="C528" s="94"/>
      <c r="D528" s="102">
        <f t="shared" si="130"/>
        <v>0</v>
      </c>
      <c r="E528" s="96"/>
      <c r="F528" s="96"/>
      <c r="G528" s="287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7"/>
      <c r="S528" s="97"/>
      <c r="T528" s="86"/>
      <c r="U528" s="86"/>
    </row>
    <row r="529" spans="1:21" s="45" customFormat="1" ht="63" hidden="1">
      <c r="A529" s="209" t="s">
        <v>687</v>
      </c>
      <c r="B529" s="94"/>
      <c r="C529" s="94"/>
      <c r="D529" s="102">
        <f t="shared" si="130"/>
        <v>0</v>
      </c>
      <c r="E529" s="96"/>
      <c r="F529" s="96"/>
      <c r="G529" s="287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7"/>
      <c r="S529" s="97"/>
      <c r="T529" s="86"/>
      <c r="U529" s="86"/>
    </row>
    <row r="530" spans="1:21" s="45" customFormat="1" ht="63.75" customHeight="1" hidden="1">
      <c r="A530" s="229" t="s">
        <v>680</v>
      </c>
      <c r="B530" s="94"/>
      <c r="C530" s="94"/>
      <c r="D530" s="102">
        <f t="shared" si="130"/>
        <v>0</v>
      </c>
      <c r="E530" s="96"/>
      <c r="F530" s="96"/>
      <c r="G530" s="287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7"/>
      <c r="S530" s="97"/>
      <c r="T530" s="86"/>
      <c r="U530" s="86"/>
    </row>
    <row r="531" spans="1:21" s="45" customFormat="1" ht="78.75" hidden="1">
      <c r="A531" s="209" t="s">
        <v>689</v>
      </c>
      <c r="B531" s="94"/>
      <c r="C531" s="94"/>
      <c r="D531" s="102">
        <f t="shared" si="130"/>
        <v>0</v>
      </c>
      <c r="E531" s="96"/>
      <c r="F531" s="96"/>
      <c r="G531" s="287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7"/>
      <c r="S531" s="97"/>
      <c r="T531" s="86"/>
      <c r="U531" s="86"/>
    </row>
    <row r="532" spans="1:19" s="45" customFormat="1" ht="78.75" hidden="1">
      <c r="A532" s="209" t="s">
        <v>525</v>
      </c>
      <c r="B532" s="108"/>
      <c r="C532" s="108"/>
      <c r="D532" s="102">
        <f t="shared" si="130"/>
        <v>0</v>
      </c>
      <c r="E532" s="104"/>
      <c r="F532" s="298"/>
      <c r="G532" s="287"/>
      <c r="H532" s="298"/>
      <c r="I532" s="298"/>
      <c r="J532" s="298"/>
      <c r="K532" s="298"/>
      <c r="L532" s="298"/>
      <c r="M532" s="299"/>
      <c r="N532" s="298"/>
      <c r="O532" s="298"/>
      <c r="P532" s="298"/>
      <c r="Q532" s="104"/>
      <c r="R532" s="98"/>
      <c r="S532" s="98"/>
    </row>
    <row r="533" spans="1:21" s="45" customFormat="1" ht="63" hidden="1">
      <c r="A533" s="209" t="s">
        <v>527</v>
      </c>
      <c r="B533" s="94"/>
      <c r="C533" s="94"/>
      <c r="D533" s="102">
        <f t="shared" si="130"/>
        <v>0</v>
      </c>
      <c r="E533" s="96"/>
      <c r="F533" s="96"/>
      <c r="G533" s="287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7"/>
      <c r="S533" s="97"/>
      <c r="T533" s="86"/>
      <c r="U533" s="86"/>
    </row>
    <row r="534" spans="1:21" s="45" customFormat="1" ht="63" hidden="1">
      <c r="A534" s="209" t="s">
        <v>528</v>
      </c>
      <c r="B534" s="94"/>
      <c r="C534" s="94"/>
      <c r="D534" s="102">
        <f t="shared" si="130"/>
        <v>0</v>
      </c>
      <c r="E534" s="96"/>
      <c r="F534" s="96"/>
      <c r="G534" s="287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7"/>
      <c r="S534" s="97"/>
      <c r="T534" s="86"/>
      <c r="U534" s="86"/>
    </row>
    <row r="535" spans="1:21" s="45" customFormat="1" ht="63" hidden="1">
      <c r="A535" s="209" t="s">
        <v>540</v>
      </c>
      <c r="B535" s="94"/>
      <c r="C535" s="94"/>
      <c r="D535" s="102">
        <f t="shared" si="130"/>
        <v>0</v>
      </c>
      <c r="E535" s="96"/>
      <c r="F535" s="96"/>
      <c r="G535" s="287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7"/>
      <c r="S535" s="97"/>
      <c r="T535" s="86"/>
      <c r="U535" s="86"/>
    </row>
    <row r="536" spans="1:21" s="45" customFormat="1" ht="63" hidden="1">
      <c r="A536" s="209" t="s">
        <v>529</v>
      </c>
      <c r="B536" s="94"/>
      <c r="C536" s="94"/>
      <c r="D536" s="102">
        <f t="shared" si="130"/>
        <v>0</v>
      </c>
      <c r="E536" s="96"/>
      <c r="F536" s="96"/>
      <c r="G536" s="287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7"/>
      <c r="S536" s="97"/>
      <c r="T536" s="86"/>
      <c r="U536" s="86"/>
    </row>
    <row r="537" spans="1:21" s="45" customFormat="1" ht="63" hidden="1">
      <c r="A537" s="209" t="s">
        <v>530</v>
      </c>
      <c r="B537" s="94"/>
      <c r="C537" s="94"/>
      <c r="D537" s="102">
        <f t="shared" si="130"/>
        <v>0</v>
      </c>
      <c r="E537" s="96"/>
      <c r="F537" s="96"/>
      <c r="G537" s="287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7"/>
      <c r="S537" s="97"/>
      <c r="T537" s="86"/>
      <c r="U537" s="86"/>
    </row>
    <row r="538" spans="1:21" s="45" customFormat="1" ht="67.5" customHeight="1" hidden="1">
      <c r="A538" s="209" t="s">
        <v>531</v>
      </c>
      <c r="B538" s="94"/>
      <c r="C538" s="94"/>
      <c r="D538" s="102">
        <f t="shared" si="130"/>
        <v>0</v>
      </c>
      <c r="E538" s="96"/>
      <c r="F538" s="96"/>
      <c r="G538" s="287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7"/>
      <c r="S538" s="97"/>
      <c r="T538" s="86"/>
      <c r="U538" s="86"/>
    </row>
    <row r="539" spans="1:21" s="45" customFormat="1" ht="100.5" customHeight="1" hidden="1">
      <c r="A539" s="150" t="s">
        <v>8</v>
      </c>
      <c r="B539" s="94"/>
      <c r="C539" s="94"/>
      <c r="D539" s="102">
        <f t="shared" si="130"/>
        <v>0</v>
      </c>
      <c r="E539" s="96"/>
      <c r="F539" s="96"/>
      <c r="G539" s="287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7"/>
      <c r="S539" s="97"/>
      <c r="T539" s="86"/>
      <c r="U539" s="86"/>
    </row>
    <row r="540" spans="1:21" s="45" customFormat="1" ht="99" customHeight="1" hidden="1">
      <c r="A540" s="151" t="s">
        <v>9</v>
      </c>
      <c r="B540" s="94"/>
      <c r="C540" s="94"/>
      <c r="D540" s="102">
        <f t="shared" si="130"/>
        <v>0</v>
      </c>
      <c r="E540" s="96"/>
      <c r="F540" s="96"/>
      <c r="G540" s="287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7"/>
      <c r="S540" s="97"/>
      <c r="T540" s="86"/>
      <c r="U540" s="86"/>
    </row>
    <row r="541" spans="1:21" s="45" customFormat="1" ht="94.5" customHeight="1" hidden="1">
      <c r="A541" s="152" t="s">
        <v>10</v>
      </c>
      <c r="B541" s="94"/>
      <c r="C541" s="94"/>
      <c r="D541" s="102">
        <f t="shared" si="130"/>
        <v>0</v>
      </c>
      <c r="E541" s="96"/>
      <c r="F541" s="96"/>
      <c r="G541" s="287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7"/>
      <c r="S541" s="97"/>
      <c r="T541" s="86"/>
      <c r="U541" s="86"/>
    </row>
    <row r="542" spans="1:21" s="45" customFormat="1" ht="99.75" customHeight="1" hidden="1">
      <c r="A542" s="153" t="s">
        <v>11</v>
      </c>
      <c r="B542" s="94"/>
      <c r="C542" s="94"/>
      <c r="D542" s="102">
        <f t="shared" si="130"/>
        <v>0</v>
      </c>
      <c r="E542" s="96"/>
      <c r="F542" s="96"/>
      <c r="G542" s="287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7"/>
      <c r="S542" s="97"/>
      <c r="T542" s="86"/>
      <c r="U542" s="86"/>
    </row>
    <row r="543" spans="1:21" s="45" customFormat="1" ht="95.25" customHeight="1" hidden="1">
      <c r="A543" s="154" t="s">
        <v>12</v>
      </c>
      <c r="B543" s="94"/>
      <c r="C543" s="94"/>
      <c r="D543" s="102">
        <f t="shared" si="130"/>
        <v>0</v>
      </c>
      <c r="E543" s="96"/>
      <c r="F543" s="96"/>
      <c r="G543" s="287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7"/>
      <c r="S543" s="97"/>
      <c r="T543" s="86"/>
      <c r="U543" s="86"/>
    </row>
    <row r="544" spans="1:21" s="45" customFormat="1" ht="124.5" customHeight="1" hidden="1">
      <c r="A544" s="155" t="s">
        <v>13</v>
      </c>
      <c r="B544" s="94"/>
      <c r="C544" s="94"/>
      <c r="D544" s="102">
        <f t="shared" si="130"/>
        <v>0</v>
      </c>
      <c r="E544" s="96"/>
      <c r="F544" s="96"/>
      <c r="G544" s="287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7"/>
      <c r="S544" s="97"/>
      <c r="T544" s="86"/>
      <c r="U544" s="86"/>
    </row>
    <row r="545" spans="1:21" s="45" customFormat="1" ht="97.5" customHeight="1" hidden="1">
      <c r="A545" s="156" t="s">
        <v>14</v>
      </c>
      <c r="B545" s="94"/>
      <c r="C545" s="94"/>
      <c r="D545" s="102">
        <f t="shared" si="130"/>
        <v>0</v>
      </c>
      <c r="E545" s="96"/>
      <c r="F545" s="96"/>
      <c r="G545" s="287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  <c r="S545" s="97"/>
      <c r="T545" s="86"/>
      <c r="U545" s="86"/>
    </row>
    <row r="546" spans="1:21" s="45" customFormat="1" ht="97.5" customHeight="1" hidden="1">
      <c r="A546" s="157" t="s">
        <v>15</v>
      </c>
      <c r="B546" s="94"/>
      <c r="C546" s="94"/>
      <c r="D546" s="102">
        <f t="shared" si="130"/>
        <v>0</v>
      </c>
      <c r="E546" s="96"/>
      <c r="F546" s="96"/>
      <c r="G546" s="287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7"/>
      <c r="S546" s="97"/>
      <c r="T546" s="86"/>
      <c r="U546" s="86"/>
    </row>
    <row r="547" spans="1:21" s="45" customFormat="1" ht="98.25" customHeight="1" hidden="1">
      <c r="A547" s="158" t="s">
        <v>16</v>
      </c>
      <c r="B547" s="94"/>
      <c r="C547" s="94"/>
      <c r="D547" s="102">
        <f t="shared" si="130"/>
        <v>0</v>
      </c>
      <c r="E547" s="96"/>
      <c r="F547" s="96"/>
      <c r="G547" s="287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7"/>
      <c r="S547" s="97"/>
      <c r="T547" s="86"/>
      <c r="U547" s="86"/>
    </row>
    <row r="548" spans="1:21" s="45" customFormat="1" ht="97.5" customHeight="1" hidden="1">
      <c r="A548" s="159" t="s">
        <v>17</v>
      </c>
      <c r="B548" s="94"/>
      <c r="C548" s="94"/>
      <c r="D548" s="102">
        <f t="shared" si="130"/>
        <v>0</v>
      </c>
      <c r="E548" s="96"/>
      <c r="F548" s="96"/>
      <c r="G548" s="287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7"/>
      <c r="S548" s="97"/>
      <c r="T548" s="86"/>
      <c r="U548" s="86"/>
    </row>
    <row r="549" spans="1:21" s="45" customFormat="1" ht="108" customHeight="1" hidden="1">
      <c r="A549" s="160" t="s">
        <v>18</v>
      </c>
      <c r="B549" s="94"/>
      <c r="C549" s="94"/>
      <c r="D549" s="102">
        <f t="shared" si="130"/>
        <v>0</v>
      </c>
      <c r="E549" s="96"/>
      <c r="F549" s="96"/>
      <c r="G549" s="287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7"/>
      <c r="S549" s="97"/>
      <c r="T549" s="86"/>
      <c r="U549" s="86"/>
    </row>
    <row r="550" spans="1:21" s="45" customFormat="1" ht="82.5" customHeight="1" hidden="1">
      <c r="A550" s="161" t="s">
        <v>19</v>
      </c>
      <c r="B550" s="94"/>
      <c r="C550" s="94"/>
      <c r="D550" s="102">
        <f t="shared" si="130"/>
        <v>0</v>
      </c>
      <c r="E550" s="96"/>
      <c r="F550" s="96"/>
      <c r="G550" s="287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7"/>
      <c r="S550" s="97"/>
      <c r="T550" s="86"/>
      <c r="U550" s="86"/>
    </row>
    <row r="551" spans="1:21" s="45" customFormat="1" ht="124.5" customHeight="1" hidden="1">
      <c r="A551" s="162" t="s">
        <v>20</v>
      </c>
      <c r="B551" s="94"/>
      <c r="C551" s="94"/>
      <c r="D551" s="102">
        <f t="shared" si="130"/>
        <v>0</v>
      </c>
      <c r="E551" s="96"/>
      <c r="F551" s="96"/>
      <c r="G551" s="287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7"/>
      <c r="S551" s="97"/>
      <c r="T551" s="86"/>
      <c r="U551" s="86"/>
    </row>
    <row r="552" spans="1:21" s="45" customFormat="1" ht="124.5" customHeight="1" hidden="1">
      <c r="A552" s="163" t="s">
        <v>21</v>
      </c>
      <c r="B552" s="94"/>
      <c r="C552" s="94"/>
      <c r="D552" s="102">
        <f t="shared" si="130"/>
        <v>0</v>
      </c>
      <c r="E552" s="96"/>
      <c r="F552" s="96"/>
      <c r="G552" s="287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7"/>
      <c r="S552" s="97"/>
      <c r="T552" s="86"/>
      <c r="U552" s="86"/>
    </row>
    <row r="553" spans="1:21" s="45" customFormat="1" ht="112.5" customHeight="1" hidden="1">
      <c r="A553" s="164" t="s">
        <v>22</v>
      </c>
      <c r="B553" s="94"/>
      <c r="C553" s="94"/>
      <c r="D553" s="102">
        <f t="shared" si="130"/>
        <v>0</v>
      </c>
      <c r="E553" s="96"/>
      <c r="F553" s="96"/>
      <c r="G553" s="287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7"/>
      <c r="S553" s="97"/>
      <c r="T553" s="86"/>
      <c r="U553" s="86"/>
    </row>
    <row r="554" spans="1:21" s="45" customFormat="1" ht="111.75" customHeight="1" hidden="1">
      <c r="A554" s="165" t="s">
        <v>23</v>
      </c>
      <c r="B554" s="94"/>
      <c r="C554" s="94"/>
      <c r="D554" s="102">
        <f t="shared" si="130"/>
        <v>0</v>
      </c>
      <c r="E554" s="96"/>
      <c r="F554" s="96"/>
      <c r="G554" s="287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7"/>
      <c r="S554" s="97"/>
      <c r="T554" s="86"/>
      <c r="U554" s="86"/>
    </row>
    <row r="555" spans="1:21" s="45" customFormat="1" ht="108.75" customHeight="1" hidden="1">
      <c r="A555" s="166" t="s">
        <v>24</v>
      </c>
      <c r="B555" s="94"/>
      <c r="C555" s="94"/>
      <c r="D555" s="102">
        <f t="shared" si="130"/>
        <v>0</v>
      </c>
      <c r="E555" s="96"/>
      <c r="F555" s="96"/>
      <c r="G555" s="287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7"/>
      <c r="S555" s="97"/>
      <c r="T555" s="86"/>
      <c r="U555" s="86"/>
    </row>
    <row r="556" spans="1:21" s="45" customFormat="1" ht="124.5" customHeight="1" hidden="1">
      <c r="A556" s="167" t="s">
        <v>25</v>
      </c>
      <c r="B556" s="94"/>
      <c r="C556" s="94"/>
      <c r="D556" s="102">
        <f t="shared" si="130"/>
        <v>0</v>
      </c>
      <c r="E556" s="96"/>
      <c r="F556" s="96"/>
      <c r="G556" s="287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7"/>
      <c r="S556" s="97"/>
      <c r="T556" s="86"/>
      <c r="U556" s="86"/>
    </row>
    <row r="557" spans="1:21" s="45" customFormat="1" ht="105" customHeight="1" hidden="1">
      <c r="A557" s="168" t="s">
        <v>26</v>
      </c>
      <c r="B557" s="94"/>
      <c r="C557" s="94"/>
      <c r="D557" s="102">
        <f t="shared" si="130"/>
        <v>0</v>
      </c>
      <c r="E557" s="96"/>
      <c r="F557" s="96"/>
      <c r="G557" s="287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7"/>
      <c r="S557" s="97"/>
      <c r="T557" s="86"/>
      <c r="U557" s="86"/>
    </row>
    <row r="558" spans="1:21" s="45" customFormat="1" ht="124.5" customHeight="1" hidden="1">
      <c r="A558" s="169" t="s">
        <v>27</v>
      </c>
      <c r="B558" s="94"/>
      <c r="C558" s="94"/>
      <c r="D558" s="102">
        <f t="shared" si="130"/>
        <v>0</v>
      </c>
      <c r="E558" s="96"/>
      <c r="F558" s="96"/>
      <c r="G558" s="287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7"/>
      <c r="S558" s="97"/>
      <c r="T558" s="86"/>
      <c r="U558" s="86"/>
    </row>
    <row r="559" spans="1:21" s="45" customFormat="1" ht="124.5" customHeight="1" hidden="1">
      <c r="A559" s="170" t="s">
        <v>28</v>
      </c>
      <c r="B559" s="94"/>
      <c r="C559" s="94"/>
      <c r="D559" s="102">
        <f aca="true" t="shared" si="136" ref="D559:D622">+F559+G559+H559+I559+J559+K559+L559+M559+N559+O559+P559+Q559</f>
        <v>0</v>
      </c>
      <c r="E559" s="96"/>
      <c r="F559" s="96"/>
      <c r="G559" s="287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7"/>
      <c r="S559" s="97"/>
      <c r="T559" s="86"/>
      <c r="U559" s="86"/>
    </row>
    <row r="560" spans="1:21" s="45" customFormat="1" ht="92.25" customHeight="1" hidden="1">
      <c r="A560" s="171" t="s">
        <v>29</v>
      </c>
      <c r="B560" s="94"/>
      <c r="C560" s="94"/>
      <c r="D560" s="102">
        <f t="shared" si="136"/>
        <v>0</v>
      </c>
      <c r="E560" s="96"/>
      <c r="F560" s="96"/>
      <c r="G560" s="287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7"/>
      <c r="S560" s="97"/>
      <c r="T560" s="86"/>
      <c r="U560" s="86"/>
    </row>
    <row r="561" spans="1:21" s="45" customFormat="1" ht="97.5" customHeight="1" hidden="1">
      <c r="A561" s="172" t="s">
        <v>30</v>
      </c>
      <c r="B561" s="94"/>
      <c r="C561" s="94"/>
      <c r="D561" s="102">
        <f t="shared" si="136"/>
        <v>0</v>
      </c>
      <c r="E561" s="96"/>
      <c r="F561" s="96"/>
      <c r="G561" s="287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7"/>
      <c r="S561" s="97"/>
      <c r="T561" s="86"/>
      <c r="U561" s="86"/>
    </row>
    <row r="562" spans="1:21" s="98" customFormat="1" ht="67.5" customHeight="1" hidden="1">
      <c r="A562" s="137" t="s">
        <v>400</v>
      </c>
      <c r="B562" s="94"/>
      <c r="C562" s="94"/>
      <c r="D562" s="102">
        <f t="shared" si="136"/>
        <v>0</v>
      </c>
      <c r="E562" s="96"/>
      <c r="F562" s="96"/>
      <c r="G562" s="138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7"/>
      <c r="S562" s="97"/>
      <c r="T562" s="97"/>
      <c r="U562" s="97"/>
    </row>
    <row r="563" spans="1:21" s="98" customFormat="1" ht="63.75" customHeight="1" hidden="1">
      <c r="A563" s="137" t="s">
        <v>401</v>
      </c>
      <c r="B563" s="94"/>
      <c r="C563" s="94"/>
      <c r="D563" s="102">
        <f t="shared" si="136"/>
        <v>0</v>
      </c>
      <c r="E563" s="96"/>
      <c r="F563" s="96"/>
      <c r="G563" s="138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7"/>
      <c r="S563" s="97"/>
      <c r="T563" s="97"/>
      <c r="U563" s="97"/>
    </row>
    <row r="564" spans="1:21" s="98" customFormat="1" ht="78.75" customHeight="1" hidden="1">
      <c r="A564" s="137" t="s">
        <v>402</v>
      </c>
      <c r="B564" s="94"/>
      <c r="C564" s="94"/>
      <c r="D564" s="102">
        <f t="shared" si="136"/>
        <v>0</v>
      </c>
      <c r="E564" s="96"/>
      <c r="F564" s="96"/>
      <c r="G564" s="138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7"/>
      <c r="S564" s="97"/>
      <c r="T564" s="97"/>
      <c r="U564" s="97"/>
    </row>
    <row r="565" spans="1:21" s="98" customFormat="1" ht="92.25" customHeight="1" hidden="1">
      <c r="A565" s="137" t="s">
        <v>403</v>
      </c>
      <c r="B565" s="94"/>
      <c r="C565" s="94"/>
      <c r="D565" s="102">
        <f t="shared" si="136"/>
        <v>0</v>
      </c>
      <c r="E565" s="96"/>
      <c r="F565" s="96"/>
      <c r="G565" s="138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7"/>
      <c r="S565" s="97"/>
      <c r="T565" s="97"/>
      <c r="U565" s="97"/>
    </row>
    <row r="566" spans="1:21" s="98" customFormat="1" ht="96.75" customHeight="1" hidden="1">
      <c r="A566" s="173" t="s">
        <v>404</v>
      </c>
      <c r="B566" s="94"/>
      <c r="C566" s="94"/>
      <c r="D566" s="102">
        <f t="shared" si="136"/>
        <v>0</v>
      </c>
      <c r="E566" s="96"/>
      <c r="F566" s="96"/>
      <c r="G566" s="174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7"/>
      <c r="S566" s="97"/>
      <c r="T566" s="97"/>
      <c r="U566" s="97"/>
    </row>
    <row r="567" spans="1:21" s="98" customFormat="1" ht="86.25" customHeight="1" hidden="1">
      <c r="A567" s="137" t="s">
        <v>405</v>
      </c>
      <c r="B567" s="94"/>
      <c r="C567" s="94"/>
      <c r="D567" s="102">
        <f t="shared" si="136"/>
        <v>0</v>
      </c>
      <c r="E567" s="96"/>
      <c r="F567" s="96"/>
      <c r="G567" s="175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7"/>
      <c r="S567" s="97"/>
      <c r="T567" s="97"/>
      <c r="U567" s="97"/>
    </row>
    <row r="568" spans="1:21" s="98" customFormat="1" ht="78.75" customHeight="1" hidden="1">
      <c r="A568" s="137" t="s">
        <v>406</v>
      </c>
      <c r="B568" s="94"/>
      <c r="C568" s="94"/>
      <c r="D568" s="102">
        <f t="shared" si="136"/>
        <v>0</v>
      </c>
      <c r="E568" s="96"/>
      <c r="F568" s="96"/>
      <c r="G568" s="138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7"/>
      <c r="S568" s="97"/>
      <c r="T568" s="97"/>
      <c r="U568" s="97"/>
    </row>
    <row r="569" spans="1:21" s="98" customFormat="1" ht="71.25" customHeight="1" hidden="1">
      <c r="A569" s="173" t="s">
        <v>407</v>
      </c>
      <c r="B569" s="94"/>
      <c r="C569" s="94"/>
      <c r="D569" s="102">
        <f t="shared" si="136"/>
        <v>0</v>
      </c>
      <c r="E569" s="96"/>
      <c r="F569" s="96"/>
      <c r="G569" s="174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7"/>
      <c r="S569" s="97"/>
      <c r="T569" s="97"/>
      <c r="U569" s="97"/>
    </row>
    <row r="570" spans="1:21" s="98" customFormat="1" ht="94.5" customHeight="1" hidden="1">
      <c r="A570" s="137" t="s">
        <v>408</v>
      </c>
      <c r="B570" s="94"/>
      <c r="C570" s="94"/>
      <c r="D570" s="102">
        <f t="shared" si="136"/>
        <v>0</v>
      </c>
      <c r="E570" s="96"/>
      <c r="F570" s="96"/>
      <c r="G570" s="175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7"/>
      <c r="S570" s="97"/>
      <c r="T570" s="97"/>
      <c r="U570" s="97"/>
    </row>
    <row r="571" spans="1:21" s="45" customFormat="1" ht="81" customHeight="1" hidden="1">
      <c r="A571" s="137" t="s">
        <v>409</v>
      </c>
      <c r="B571" s="94"/>
      <c r="C571" s="94"/>
      <c r="D571" s="102">
        <f t="shared" si="136"/>
        <v>0</v>
      </c>
      <c r="E571" s="96"/>
      <c r="F571" s="96"/>
      <c r="G571" s="175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7"/>
      <c r="S571" s="97"/>
      <c r="T571" s="86"/>
      <c r="U571" s="86"/>
    </row>
    <row r="572" spans="1:21" s="45" customFormat="1" ht="94.5" customHeight="1" hidden="1">
      <c r="A572" s="137" t="s">
        <v>410</v>
      </c>
      <c r="B572" s="94"/>
      <c r="C572" s="94"/>
      <c r="D572" s="102">
        <f t="shared" si="136"/>
        <v>0</v>
      </c>
      <c r="E572" s="96"/>
      <c r="F572" s="96"/>
      <c r="G572" s="175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7"/>
      <c r="S572" s="97"/>
      <c r="T572" s="86"/>
      <c r="U572" s="86"/>
    </row>
    <row r="573" spans="1:21" s="45" customFormat="1" ht="88.5" customHeight="1" hidden="1">
      <c r="A573" s="137" t="s">
        <v>411</v>
      </c>
      <c r="B573" s="94"/>
      <c r="C573" s="94"/>
      <c r="D573" s="102">
        <f t="shared" si="136"/>
        <v>0</v>
      </c>
      <c r="E573" s="96"/>
      <c r="F573" s="96"/>
      <c r="G573" s="175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7"/>
      <c r="S573" s="97"/>
      <c r="T573" s="86"/>
      <c r="U573" s="86"/>
    </row>
    <row r="574" spans="1:21" s="45" customFormat="1" ht="96.75" customHeight="1" hidden="1">
      <c r="A574" s="137" t="s">
        <v>412</v>
      </c>
      <c r="B574" s="94"/>
      <c r="C574" s="94"/>
      <c r="D574" s="102">
        <f t="shared" si="136"/>
        <v>0</v>
      </c>
      <c r="E574" s="96"/>
      <c r="F574" s="96"/>
      <c r="G574" s="175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7"/>
      <c r="S574" s="97"/>
      <c r="T574" s="86"/>
      <c r="U574" s="86"/>
    </row>
    <row r="575" spans="1:21" s="45" customFormat="1" ht="90" customHeight="1" hidden="1">
      <c r="A575" s="137" t="s">
        <v>413</v>
      </c>
      <c r="B575" s="94"/>
      <c r="C575" s="94"/>
      <c r="D575" s="102">
        <f t="shared" si="136"/>
        <v>0</v>
      </c>
      <c r="E575" s="96"/>
      <c r="F575" s="96"/>
      <c r="G575" s="175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7"/>
      <c r="S575" s="97"/>
      <c r="T575" s="86"/>
      <c r="U575" s="86"/>
    </row>
    <row r="576" spans="1:21" s="45" customFormat="1" ht="96" customHeight="1" hidden="1">
      <c r="A576" s="137" t="s">
        <v>414</v>
      </c>
      <c r="B576" s="94"/>
      <c r="C576" s="94"/>
      <c r="D576" s="102">
        <f t="shared" si="136"/>
        <v>0</v>
      </c>
      <c r="E576" s="96"/>
      <c r="F576" s="96"/>
      <c r="G576" s="138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7"/>
      <c r="S576" s="97"/>
      <c r="T576" s="86"/>
      <c r="U576" s="86"/>
    </row>
    <row r="577" spans="1:21" s="45" customFormat="1" ht="78.75" customHeight="1" hidden="1">
      <c r="A577" s="137" t="s">
        <v>415</v>
      </c>
      <c r="B577" s="94"/>
      <c r="C577" s="94"/>
      <c r="D577" s="102">
        <f t="shared" si="136"/>
        <v>0</v>
      </c>
      <c r="E577" s="96"/>
      <c r="F577" s="96"/>
      <c r="G577" s="175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7"/>
      <c r="S577" s="97"/>
      <c r="T577" s="86"/>
      <c r="U577" s="86"/>
    </row>
    <row r="578" spans="1:21" s="45" customFormat="1" ht="62.25" customHeight="1" hidden="1">
      <c r="A578" s="137" t="s">
        <v>416</v>
      </c>
      <c r="B578" s="94"/>
      <c r="C578" s="94"/>
      <c r="D578" s="102">
        <f t="shared" si="136"/>
        <v>0</v>
      </c>
      <c r="E578" s="96"/>
      <c r="F578" s="96"/>
      <c r="G578" s="138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7"/>
      <c r="S578" s="97"/>
      <c r="T578" s="86"/>
      <c r="U578" s="86"/>
    </row>
    <row r="579" spans="1:21" s="45" customFormat="1" ht="93" customHeight="1" hidden="1">
      <c r="A579" s="137" t="s">
        <v>417</v>
      </c>
      <c r="B579" s="94"/>
      <c r="C579" s="94"/>
      <c r="D579" s="102">
        <f t="shared" si="136"/>
        <v>0</v>
      </c>
      <c r="E579" s="96"/>
      <c r="F579" s="96"/>
      <c r="G579" s="175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7"/>
      <c r="S579" s="97"/>
      <c r="T579" s="86"/>
      <c r="U579" s="86"/>
    </row>
    <row r="580" spans="1:21" s="45" customFormat="1" ht="86.25" customHeight="1" hidden="1">
      <c r="A580" s="137" t="s">
        <v>418</v>
      </c>
      <c r="B580" s="94"/>
      <c r="C580" s="94"/>
      <c r="D580" s="102">
        <f t="shared" si="136"/>
        <v>0</v>
      </c>
      <c r="E580" s="96"/>
      <c r="F580" s="96"/>
      <c r="G580" s="175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7"/>
      <c r="S580" s="97"/>
      <c r="T580" s="86"/>
      <c r="U580" s="86"/>
    </row>
    <row r="581" spans="1:21" s="45" customFormat="1" ht="96" customHeight="1" hidden="1">
      <c r="A581" s="137" t="s">
        <v>419</v>
      </c>
      <c r="B581" s="94"/>
      <c r="C581" s="94"/>
      <c r="D581" s="102">
        <f t="shared" si="136"/>
        <v>0</v>
      </c>
      <c r="E581" s="96"/>
      <c r="F581" s="96"/>
      <c r="G581" s="175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7"/>
      <c r="S581" s="97"/>
      <c r="T581" s="86"/>
      <c r="U581" s="86"/>
    </row>
    <row r="582" spans="1:21" s="98" customFormat="1" ht="85.5" customHeight="1" hidden="1">
      <c r="A582" s="137" t="s">
        <v>420</v>
      </c>
      <c r="B582" s="94"/>
      <c r="C582" s="94"/>
      <c r="D582" s="102">
        <f t="shared" si="136"/>
        <v>0</v>
      </c>
      <c r="E582" s="96"/>
      <c r="F582" s="96"/>
      <c r="G582" s="175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7"/>
      <c r="S582" s="97"/>
      <c r="T582" s="97"/>
      <c r="U582" s="97"/>
    </row>
    <row r="583" spans="1:21" s="98" customFormat="1" ht="82.5" customHeight="1" hidden="1">
      <c r="A583" s="137" t="s">
        <v>421</v>
      </c>
      <c r="B583" s="94"/>
      <c r="C583" s="94"/>
      <c r="D583" s="102">
        <f t="shared" si="136"/>
        <v>0</v>
      </c>
      <c r="E583" s="96"/>
      <c r="F583" s="96"/>
      <c r="G583" s="175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7"/>
      <c r="S583" s="97"/>
      <c r="T583" s="97"/>
      <c r="U583" s="97"/>
    </row>
    <row r="584" spans="1:21" s="98" customFormat="1" ht="69" customHeight="1" hidden="1">
      <c r="A584" s="137" t="s">
        <v>422</v>
      </c>
      <c r="B584" s="94"/>
      <c r="C584" s="94"/>
      <c r="D584" s="102">
        <f t="shared" si="136"/>
        <v>0</v>
      </c>
      <c r="E584" s="96"/>
      <c r="F584" s="96"/>
      <c r="G584" s="175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7"/>
      <c r="S584" s="97"/>
      <c r="T584" s="97"/>
      <c r="U584" s="97"/>
    </row>
    <row r="585" spans="1:21" s="98" customFormat="1" ht="90.75" customHeight="1" hidden="1">
      <c r="A585" s="137" t="s">
        <v>423</v>
      </c>
      <c r="B585" s="94"/>
      <c r="C585" s="94"/>
      <c r="D585" s="102">
        <f t="shared" si="136"/>
        <v>0</v>
      </c>
      <c r="E585" s="96"/>
      <c r="F585" s="96"/>
      <c r="G585" s="175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7"/>
      <c r="S585" s="97"/>
      <c r="T585" s="97"/>
      <c r="U585" s="97"/>
    </row>
    <row r="586" spans="1:21" s="98" customFormat="1" ht="79.5" customHeight="1" hidden="1">
      <c r="A586" s="137" t="s">
        <v>424</v>
      </c>
      <c r="B586" s="94"/>
      <c r="C586" s="94"/>
      <c r="D586" s="102">
        <f t="shared" si="136"/>
        <v>0</v>
      </c>
      <c r="E586" s="96"/>
      <c r="F586" s="96"/>
      <c r="G586" s="138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7"/>
      <c r="S586" s="97"/>
      <c r="T586" s="97"/>
      <c r="U586" s="97"/>
    </row>
    <row r="587" spans="1:21" s="98" customFormat="1" ht="76.5" customHeight="1" hidden="1">
      <c r="A587" s="137" t="s">
        <v>425</v>
      </c>
      <c r="B587" s="94"/>
      <c r="C587" s="94"/>
      <c r="D587" s="102">
        <f t="shared" si="136"/>
        <v>0</v>
      </c>
      <c r="E587" s="96"/>
      <c r="F587" s="96"/>
      <c r="G587" s="138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7"/>
      <c r="S587" s="97"/>
      <c r="T587" s="97"/>
      <c r="U587" s="97"/>
    </row>
    <row r="588" spans="1:21" s="45" customFormat="1" ht="77.25" customHeight="1" hidden="1">
      <c r="A588" s="137" t="s">
        <v>426</v>
      </c>
      <c r="B588" s="94"/>
      <c r="C588" s="94"/>
      <c r="D588" s="102">
        <f t="shared" si="136"/>
        <v>0</v>
      </c>
      <c r="E588" s="96"/>
      <c r="F588" s="96"/>
      <c r="G588" s="138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7"/>
      <c r="S588" s="97"/>
      <c r="T588" s="86"/>
      <c r="U588" s="86"/>
    </row>
    <row r="589" spans="1:21" s="45" customFormat="1" ht="94.5" customHeight="1" hidden="1">
      <c r="A589" s="137" t="s">
        <v>427</v>
      </c>
      <c r="B589" s="94"/>
      <c r="C589" s="94"/>
      <c r="D589" s="102">
        <f t="shared" si="136"/>
        <v>0</v>
      </c>
      <c r="E589" s="96"/>
      <c r="F589" s="96"/>
      <c r="G589" s="138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7"/>
      <c r="S589" s="97"/>
      <c r="T589" s="86"/>
      <c r="U589" s="86"/>
    </row>
    <row r="590" spans="1:21" s="45" customFormat="1" ht="94.5" customHeight="1" hidden="1">
      <c r="A590" s="137" t="s">
        <v>428</v>
      </c>
      <c r="B590" s="94"/>
      <c r="C590" s="94"/>
      <c r="D590" s="102">
        <f t="shared" si="136"/>
        <v>0</v>
      </c>
      <c r="E590" s="96"/>
      <c r="F590" s="96"/>
      <c r="G590" s="138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7"/>
      <c r="S590" s="97"/>
      <c r="T590" s="86"/>
      <c r="U590" s="86"/>
    </row>
    <row r="591" spans="1:21" s="45" customFormat="1" ht="94.5" customHeight="1" hidden="1">
      <c r="A591" s="137" t="s">
        <v>429</v>
      </c>
      <c r="B591" s="94"/>
      <c r="C591" s="94"/>
      <c r="D591" s="102">
        <f t="shared" si="136"/>
        <v>0</v>
      </c>
      <c r="E591" s="96"/>
      <c r="F591" s="96"/>
      <c r="G591" s="138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7"/>
      <c r="S591" s="97"/>
      <c r="T591" s="86"/>
      <c r="U591" s="86"/>
    </row>
    <row r="592" spans="1:21" s="45" customFormat="1" ht="84.75" customHeight="1" hidden="1">
      <c r="A592" s="137" t="s">
        <v>430</v>
      </c>
      <c r="B592" s="94"/>
      <c r="C592" s="94"/>
      <c r="D592" s="102">
        <f t="shared" si="136"/>
        <v>0</v>
      </c>
      <c r="E592" s="96"/>
      <c r="F592" s="96"/>
      <c r="G592" s="138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7"/>
      <c r="S592" s="97"/>
      <c r="T592" s="86"/>
      <c r="U592" s="86"/>
    </row>
    <row r="593" spans="1:21" s="45" customFormat="1" ht="84.75" customHeight="1" hidden="1">
      <c r="A593" s="137" t="s">
        <v>431</v>
      </c>
      <c r="B593" s="94"/>
      <c r="C593" s="94"/>
      <c r="D593" s="102">
        <f t="shared" si="136"/>
        <v>0</v>
      </c>
      <c r="E593" s="96"/>
      <c r="F593" s="96"/>
      <c r="G593" s="138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7"/>
      <c r="S593" s="97"/>
      <c r="T593" s="86"/>
      <c r="U593" s="86"/>
    </row>
    <row r="594" spans="1:21" s="45" customFormat="1" ht="84.75" customHeight="1" hidden="1">
      <c r="A594" s="137" t="s">
        <v>432</v>
      </c>
      <c r="B594" s="94"/>
      <c r="C594" s="94"/>
      <c r="D594" s="102">
        <f t="shared" si="136"/>
        <v>0</v>
      </c>
      <c r="E594" s="96"/>
      <c r="F594" s="96"/>
      <c r="G594" s="175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7"/>
      <c r="S594" s="97"/>
      <c r="T594" s="86"/>
      <c r="U594" s="86"/>
    </row>
    <row r="595" spans="1:21" s="45" customFormat="1" ht="69.75" customHeight="1" hidden="1">
      <c r="A595" s="137" t="s">
        <v>433</v>
      </c>
      <c r="B595" s="94"/>
      <c r="C595" s="94"/>
      <c r="D595" s="102">
        <f t="shared" si="136"/>
        <v>0</v>
      </c>
      <c r="E595" s="96"/>
      <c r="F595" s="96"/>
      <c r="G595" s="138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7"/>
      <c r="S595" s="97"/>
      <c r="T595" s="86"/>
      <c r="U595" s="86"/>
    </row>
    <row r="596" spans="1:21" s="45" customFormat="1" ht="75" customHeight="1" hidden="1">
      <c r="A596" s="137" t="s">
        <v>434</v>
      </c>
      <c r="B596" s="94"/>
      <c r="C596" s="94"/>
      <c r="D596" s="102">
        <f t="shared" si="136"/>
        <v>0</v>
      </c>
      <c r="E596" s="96"/>
      <c r="F596" s="96"/>
      <c r="G596" s="138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7"/>
      <c r="S596" s="97"/>
      <c r="T596" s="86"/>
      <c r="U596" s="86"/>
    </row>
    <row r="597" spans="1:21" s="45" customFormat="1" ht="119.25" customHeight="1" hidden="1">
      <c r="A597" s="137" t="s">
        <v>435</v>
      </c>
      <c r="B597" s="94"/>
      <c r="C597" s="94"/>
      <c r="D597" s="102">
        <f t="shared" si="136"/>
        <v>0</v>
      </c>
      <c r="E597" s="96"/>
      <c r="F597" s="96"/>
      <c r="G597" s="138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7"/>
      <c r="S597" s="97"/>
      <c r="T597" s="86"/>
      <c r="U597" s="86"/>
    </row>
    <row r="598" spans="1:21" s="45" customFormat="1" ht="67.5" customHeight="1" hidden="1">
      <c r="A598" s="137" t="s">
        <v>436</v>
      </c>
      <c r="B598" s="94"/>
      <c r="C598" s="94"/>
      <c r="D598" s="102">
        <f t="shared" si="136"/>
        <v>0</v>
      </c>
      <c r="E598" s="96"/>
      <c r="F598" s="96"/>
      <c r="G598" s="138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7"/>
      <c r="S598" s="97"/>
      <c r="T598" s="86"/>
      <c r="U598" s="86"/>
    </row>
    <row r="599" spans="1:21" s="45" customFormat="1" ht="90.75" customHeight="1" hidden="1">
      <c r="A599" s="137" t="s">
        <v>437</v>
      </c>
      <c r="B599" s="94"/>
      <c r="C599" s="94"/>
      <c r="D599" s="102">
        <f t="shared" si="136"/>
        <v>0</v>
      </c>
      <c r="E599" s="96"/>
      <c r="F599" s="96"/>
      <c r="G599" s="138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7"/>
      <c r="S599" s="97"/>
      <c r="T599" s="86"/>
      <c r="U599" s="86"/>
    </row>
    <row r="600" spans="1:21" s="45" customFormat="1" ht="117" customHeight="1" hidden="1">
      <c r="A600" s="137" t="s">
        <v>504</v>
      </c>
      <c r="B600" s="94"/>
      <c r="C600" s="94"/>
      <c r="D600" s="102">
        <f t="shared" si="136"/>
        <v>0</v>
      </c>
      <c r="E600" s="96"/>
      <c r="F600" s="96"/>
      <c r="G600" s="175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7"/>
      <c r="S600" s="97"/>
      <c r="T600" s="86"/>
      <c r="U600" s="86"/>
    </row>
    <row r="601" spans="1:21" s="45" customFormat="1" ht="103.5" customHeight="1" hidden="1">
      <c r="A601" s="137" t="s">
        <v>438</v>
      </c>
      <c r="B601" s="94"/>
      <c r="C601" s="94"/>
      <c r="D601" s="102">
        <f t="shared" si="136"/>
        <v>0</v>
      </c>
      <c r="E601" s="96"/>
      <c r="F601" s="96"/>
      <c r="G601" s="175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7"/>
      <c r="S601" s="97"/>
      <c r="T601" s="86"/>
      <c r="U601" s="86"/>
    </row>
    <row r="602" spans="1:21" s="45" customFormat="1" ht="100.5" customHeight="1" hidden="1">
      <c r="A602" s="137" t="s">
        <v>439</v>
      </c>
      <c r="B602" s="94"/>
      <c r="C602" s="94"/>
      <c r="D602" s="102">
        <f t="shared" si="136"/>
        <v>0</v>
      </c>
      <c r="E602" s="96"/>
      <c r="F602" s="96"/>
      <c r="G602" s="175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7"/>
      <c r="S602" s="97"/>
      <c r="T602" s="86"/>
      <c r="U602" s="86"/>
    </row>
    <row r="603" spans="1:21" s="45" customFormat="1" ht="78.75" customHeight="1" hidden="1">
      <c r="A603" s="137" t="s">
        <v>440</v>
      </c>
      <c r="B603" s="94"/>
      <c r="C603" s="94"/>
      <c r="D603" s="102">
        <f t="shared" si="136"/>
        <v>0</v>
      </c>
      <c r="E603" s="96"/>
      <c r="F603" s="96"/>
      <c r="G603" s="175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7"/>
      <c r="S603" s="97"/>
      <c r="T603" s="86"/>
      <c r="U603" s="86"/>
    </row>
    <row r="604" spans="1:21" s="45" customFormat="1" ht="90" customHeight="1" hidden="1">
      <c r="A604" s="137" t="s">
        <v>441</v>
      </c>
      <c r="B604" s="94"/>
      <c r="C604" s="94"/>
      <c r="D604" s="102">
        <f t="shared" si="136"/>
        <v>0</v>
      </c>
      <c r="E604" s="96"/>
      <c r="F604" s="96"/>
      <c r="G604" s="175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7"/>
      <c r="S604" s="97"/>
      <c r="T604" s="86"/>
      <c r="U604" s="86"/>
    </row>
    <row r="605" spans="1:21" s="45" customFormat="1" ht="89.25" customHeight="1" hidden="1">
      <c r="A605" s="137" t="s">
        <v>442</v>
      </c>
      <c r="B605" s="94"/>
      <c r="C605" s="94"/>
      <c r="D605" s="102">
        <f t="shared" si="136"/>
        <v>0</v>
      </c>
      <c r="E605" s="96"/>
      <c r="F605" s="96"/>
      <c r="G605" s="175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7"/>
      <c r="S605" s="97"/>
      <c r="T605" s="86"/>
      <c r="U605" s="86"/>
    </row>
    <row r="606" spans="1:21" s="45" customFormat="1" ht="96" customHeight="1" hidden="1">
      <c r="A606" s="137" t="s">
        <v>443</v>
      </c>
      <c r="B606" s="94"/>
      <c r="C606" s="94"/>
      <c r="D606" s="102">
        <f t="shared" si="136"/>
        <v>0</v>
      </c>
      <c r="E606" s="96"/>
      <c r="F606" s="96"/>
      <c r="G606" s="175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7"/>
      <c r="S606" s="97"/>
      <c r="T606" s="86"/>
      <c r="U606" s="86"/>
    </row>
    <row r="607" spans="1:21" s="45" customFormat="1" ht="85.5" customHeight="1" hidden="1">
      <c r="A607" s="137" t="s">
        <v>444</v>
      </c>
      <c r="B607" s="94"/>
      <c r="C607" s="94"/>
      <c r="D607" s="102">
        <f t="shared" si="136"/>
        <v>0</v>
      </c>
      <c r="E607" s="96"/>
      <c r="F607" s="96"/>
      <c r="G607" s="175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7"/>
      <c r="S607" s="97"/>
      <c r="T607" s="86"/>
      <c r="U607" s="86"/>
    </row>
    <row r="608" spans="1:21" s="45" customFormat="1" ht="62.25" customHeight="1" hidden="1">
      <c r="A608" s="137" t="s">
        <v>445</v>
      </c>
      <c r="B608" s="94"/>
      <c r="C608" s="94"/>
      <c r="D608" s="102">
        <f t="shared" si="136"/>
        <v>0</v>
      </c>
      <c r="E608" s="96"/>
      <c r="F608" s="96"/>
      <c r="G608" s="175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7"/>
      <c r="S608" s="97"/>
      <c r="T608" s="86"/>
      <c r="U608" s="86"/>
    </row>
    <row r="609" spans="1:21" s="45" customFormat="1" ht="60.75" customHeight="1" hidden="1">
      <c r="A609" s="137" t="s">
        <v>446</v>
      </c>
      <c r="B609" s="94"/>
      <c r="C609" s="94"/>
      <c r="D609" s="102">
        <f t="shared" si="136"/>
        <v>0</v>
      </c>
      <c r="E609" s="96"/>
      <c r="F609" s="96"/>
      <c r="G609" s="138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7"/>
      <c r="S609" s="97"/>
      <c r="T609" s="86"/>
      <c r="U609" s="86"/>
    </row>
    <row r="610" spans="1:21" s="45" customFormat="1" ht="74.25" customHeight="1" hidden="1">
      <c r="A610" s="137" t="s">
        <v>447</v>
      </c>
      <c r="B610" s="94"/>
      <c r="C610" s="94"/>
      <c r="D610" s="102">
        <f t="shared" si="136"/>
        <v>0</v>
      </c>
      <c r="E610" s="96"/>
      <c r="F610" s="96"/>
      <c r="G610" s="138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7"/>
      <c r="S610" s="97"/>
      <c r="T610" s="86"/>
      <c r="U610" s="86"/>
    </row>
    <row r="611" spans="1:21" s="45" customFormat="1" ht="73.5" customHeight="1" hidden="1">
      <c r="A611" s="137" t="s">
        <v>448</v>
      </c>
      <c r="B611" s="94"/>
      <c r="C611" s="94"/>
      <c r="D611" s="102">
        <f t="shared" si="136"/>
        <v>0</v>
      </c>
      <c r="E611" s="96"/>
      <c r="F611" s="96"/>
      <c r="G611" s="175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7"/>
      <c r="S611" s="97"/>
      <c r="T611" s="86"/>
      <c r="U611" s="86"/>
    </row>
    <row r="612" spans="1:21" s="45" customFormat="1" ht="78.75" customHeight="1" hidden="1">
      <c r="A612" s="137" t="s">
        <v>449</v>
      </c>
      <c r="B612" s="94"/>
      <c r="C612" s="94"/>
      <c r="D612" s="102">
        <f t="shared" si="136"/>
        <v>0</v>
      </c>
      <c r="E612" s="96"/>
      <c r="F612" s="96"/>
      <c r="G612" s="175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7"/>
      <c r="S612" s="97"/>
      <c r="T612" s="86"/>
      <c r="U612" s="86"/>
    </row>
    <row r="613" spans="1:21" s="45" customFormat="1" ht="93" customHeight="1" hidden="1">
      <c r="A613" s="137" t="s">
        <v>450</v>
      </c>
      <c r="B613" s="94"/>
      <c r="C613" s="94"/>
      <c r="D613" s="102">
        <f t="shared" si="136"/>
        <v>0</v>
      </c>
      <c r="E613" s="96"/>
      <c r="F613" s="96"/>
      <c r="G613" s="175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7"/>
      <c r="S613" s="97"/>
      <c r="T613" s="86"/>
      <c r="U613" s="86"/>
    </row>
    <row r="614" spans="1:21" s="45" customFormat="1" ht="76.5" customHeight="1" hidden="1">
      <c r="A614" s="137" t="s">
        <v>451</v>
      </c>
      <c r="B614" s="94"/>
      <c r="C614" s="94"/>
      <c r="D614" s="102">
        <f t="shared" si="136"/>
        <v>0</v>
      </c>
      <c r="E614" s="96"/>
      <c r="F614" s="96"/>
      <c r="G614" s="175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7"/>
      <c r="S614" s="97"/>
      <c r="T614" s="86"/>
      <c r="U614" s="86"/>
    </row>
    <row r="615" spans="1:21" s="45" customFormat="1" ht="82.5" customHeight="1" hidden="1">
      <c r="A615" s="137" t="s">
        <v>452</v>
      </c>
      <c r="B615" s="94"/>
      <c r="C615" s="94"/>
      <c r="D615" s="102">
        <f t="shared" si="136"/>
        <v>0</v>
      </c>
      <c r="E615" s="96"/>
      <c r="F615" s="96"/>
      <c r="G615" s="175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7"/>
      <c r="S615" s="97"/>
      <c r="T615" s="86"/>
      <c r="U615" s="86"/>
    </row>
    <row r="616" spans="1:21" s="45" customFormat="1" ht="77.25" customHeight="1" hidden="1">
      <c r="A616" s="137" t="s">
        <v>453</v>
      </c>
      <c r="B616" s="94"/>
      <c r="C616" s="94"/>
      <c r="D616" s="102">
        <f t="shared" si="136"/>
        <v>0</v>
      </c>
      <c r="E616" s="96"/>
      <c r="F616" s="96"/>
      <c r="G616" s="175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7"/>
      <c r="S616" s="97"/>
      <c r="T616" s="86"/>
      <c r="U616" s="86"/>
    </row>
    <row r="617" spans="1:21" s="45" customFormat="1" ht="82.5" customHeight="1" hidden="1">
      <c r="A617" s="137" t="s">
        <v>454</v>
      </c>
      <c r="B617" s="94"/>
      <c r="C617" s="94"/>
      <c r="D617" s="102">
        <f t="shared" si="136"/>
        <v>0</v>
      </c>
      <c r="E617" s="96"/>
      <c r="F617" s="96"/>
      <c r="G617" s="175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7"/>
      <c r="S617" s="97"/>
      <c r="T617" s="86"/>
      <c r="U617" s="86"/>
    </row>
    <row r="618" spans="1:21" s="45" customFormat="1" ht="94.5" customHeight="1" hidden="1">
      <c r="A618" s="176" t="s">
        <v>503</v>
      </c>
      <c r="B618" s="94"/>
      <c r="C618" s="94"/>
      <c r="D618" s="102">
        <f t="shared" si="136"/>
        <v>0</v>
      </c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7"/>
      <c r="S618" s="97"/>
      <c r="T618" s="86"/>
      <c r="U618" s="86"/>
    </row>
    <row r="619" spans="1:21" s="98" customFormat="1" ht="78.75" customHeight="1" hidden="1">
      <c r="A619" s="176" t="s">
        <v>423</v>
      </c>
      <c r="B619" s="94"/>
      <c r="C619" s="94"/>
      <c r="D619" s="102">
        <f t="shared" si="136"/>
        <v>0</v>
      </c>
      <c r="E619" s="96"/>
      <c r="F619" s="96"/>
      <c r="G619" s="95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7"/>
      <c r="S619" s="97"/>
      <c r="T619" s="97"/>
      <c r="U619" s="97"/>
    </row>
    <row r="620" spans="1:21" s="45" customFormat="1" ht="89.25" customHeight="1" hidden="1">
      <c r="A620" s="137" t="s">
        <v>600</v>
      </c>
      <c r="B620" s="94"/>
      <c r="C620" s="94"/>
      <c r="D620" s="102">
        <f t="shared" si="136"/>
        <v>0</v>
      </c>
      <c r="E620" s="96"/>
      <c r="F620" s="96"/>
      <c r="G620" s="112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7"/>
      <c r="S620" s="97"/>
      <c r="T620" s="86"/>
      <c r="U620" s="86"/>
    </row>
    <row r="621" spans="1:21" s="45" customFormat="1" ht="117.75" customHeight="1" hidden="1">
      <c r="A621" s="137" t="s">
        <v>601</v>
      </c>
      <c r="B621" s="94"/>
      <c r="C621" s="94"/>
      <c r="D621" s="102">
        <f t="shared" si="136"/>
        <v>0</v>
      </c>
      <c r="E621" s="96"/>
      <c r="F621" s="96"/>
      <c r="G621" s="147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7"/>
      <c r="S621" s="97"/>
      <c r="T621" s="86"/>
      <c r="U621" s="86"/>
    </row>
    <row r="622" spans="1:21" s="45" customFormat="1" ht="108.75" customHeight="1" hidden="1">
      <c r="A622" s="137" t="s">
        <v>602</v>
      </c>
      <c r="B622" s="94"/>
      <c r="C622" s="94"/>
      <c r="D622" s="102">
        <f t="shared" si="136"/>
        <v>0</v>
      </c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7"/>
      <c r="S622" s="97"/>
      <c r="T622" s="86"/>
      <c r="U622" s="86"/>
    </row>
    <row r="623" spans="1:21" s="45" customFormat="1" ht="108.75" customHeight="1" hidden="1">
      <c r="A623" s="137" t="s">
        <v>603</v>
      </c>
      <c r="B623" s="94"/>
      <c r="C623" s="94"/>
      <c r="D623" s="102">
        <f>+F623+G623+H623+I623+J623+K623+L623+M623+N623+O623+P623+Q623</f>
        <v>0</v>
      </c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7"/>
      <c r="S623" s="97"/>
      <c r="T623" s="86"/>
      <c r="U623" s="86"/>
    </row>
    <row r="624" spans="1:21" s="45" customFormat="1" ht="108.75" customHeight="1" hidden="1">
      <c r="A624" s="137" t="s">
        <v>604</v>
      </c>
      <c r="B624" s="94"/>
      <c r="C624" s="94"/>
      <c r="D624" s="102">
        <f>+F624+G624+H624+I624+J624+K624+L624+M624+N624+O624+P624+Q624</f>
        <v>0</v>
      </c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7"/>
      <c r="S624" s="97"/>
      <c r="T624" s="86"/>
      <c r="U624" s="86"/>
    </row>
    <row r="625" spans="1:21" s="45" customFormat="1" ht="71.25" customHeight="1" hidden="1">
      <c r="A625" s="176" t="s">
        <v>605</v>
      </c>
      <c r="B625" s="94"/>
      <c r="C625" s="94"/>
      <c r="D625" s="102">
        <f>+F625+G625+H625+I625+J625+K625+L625+M625+N625+O625+P625+Q625</f>
        <v>0</v>
      </c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7"/>
      <c r="S625" s="97"/>
      <c r="T625" s="86"/>
      <c r="U625" s="86"/>
    </row>
    <row r="626" spans="1:21" s="45" customFormat="1" ht="63" hidden="1">
      <c r="A626" s="176" t="s">
        <v>646</v>
      </c>
      <c r="B626" s="94"/>
      <c r="C626" s="94"/>
      <c r="D626" s="102">
        <f>+F626+G626+H626+I626+J626+K626+L626+M626+N626+O626+P626+Q626</f>
        <v>0</v>
      </c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7"/>
      <c r="S626" s="97"/>
      <c r="T626" s="86"/>
      <c r="U626" s="86"/>
    </row>
    <row r="627" spans="1:21" s="45" customFormat="1" ht="43.5" customHeight="1" hidden="1">
      <c r="A627" s="176"/>
      <c r="B627" s="94"/>
      <c r="C627" s="94"/>
      <c r="D627" s="95">
        <f aca="true" t="shared" si="137" ref="D627:D663">F627+G627+H627+I627+J627+K627+L627+M627+N627+O627+P627+Q627</f>
        <v>0</v>
      </c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7"/>
      <c r="S627" s="97"/>
      <c r="T627" s="86"/>
      <c r="U627" s="86"/>
    </row>
    <row r="628" spans="1:21" s="45" customFormat="1" ht="43.5" customHeight="1" hidden="1">
      <c r="A628" s="176"/>
      <c r="B628" s="94"/>
      <c r="C628" s="94"/>
      <c r="D628" s="95">
        <f t="shared" si="137"/>
        <v>0</v>
      </c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7"/>
      <c r="S628" s="97"/>
      <c r="T628" s="86"/>
      <c r="U628" s="86"/>
    </row>
    <row r="629" spans="1:21" s="45" customFormat="1" ht="43.5" customHeight="1" hidden="1">
      <c r="A629" s="176"/>
      <c r="B629" s="94"/>
      <c r="C629" s="94"/>
      <c r="D629" s="95">
        <f t="shared" si="137"/>
        <v>0</v>
      </c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7"/>
      <c r="S629" s="97"/>
      <c r="T629" s="86"/>
      <c r="U629" s="86"/>
    </row>
    <row r="630" spans="1:21" s="45" customFormat="1" ht="43.5" customHeight="1" hidden="1">
      <c r="A630" s="176"/>
      <c r="B630" s="94"/>
      <c r="C630" s="94"/>
      <c r="D630" s="95">
        <f t="shared" si="137"/>
        <v>0</v>
      </c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7"/>
      <c r="S630" s="97"/>
      <c r="T630" s="86"/>
      <c r="U630" s="86"/>
    </row>
    <row r="631" spans="1:21" s="45" customFormat="1" ht="43.5" customHeight="1" hidden="1">
      <c r="A631" s="176"/>
      <c r="B631" s="94"/>
      <c r="C631" s="94"/>
      <c r="D631" s="95">
        <f t="shared" si="137"/>
        <v>0</v>
      </c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7"/>
      <c r="S631" s="97"/>
      <c r="T631" s="86"/>
      <c r="U631" s="86"/>
    </row>
    <row r="632" spans="1:21" s="45" customFormat="1" ht="43.5" customHeight="1" hidden="1">
      <c r="A632" s="176"/>
      <c r="B632" s="94"/>
      <c r="C632" s="94"/>
      <c r="D632" s="95">
        <f t="shared" si="137"/>
        <v>0</v>
      </c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7"/>
      <c r="S632" s="97"/>
      <c r="T632" s="86"/>
      <c r="U632" s="86"/>
    </row>
    <row r="633" spans="1:21" s="45" customFormat="1" ht="74.25" customHeight="1" hidden="1">
      <c r="A633" s="176"/>
      <c r="B633" s="94"/>
      <c r="C633" s="94"/>
      <c r="D633" s="95">
        <f t="shared" si="137"/>
        <v>0</v>
      </c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7"/>
      <c r="S633" s="97"/>
      <c r="T633" s="86"/>
      <c r="U633" s="86"/>
    </row>
    <row r="634" spans="1:21" s="45" customFormat="1" ht="74.25" customHeight="1" hidden="1">
      <c r="A634" s="137"/>
      <c r="B634" s="94"/>
      <c r="C634" s="94"/>
      <c r="D634" s="95">
        <f t="shared" si="137"/>
        <v>0</v>
      </c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7"/>
      <c r="S634" s="97"/>
      <c r="T634" s="86"/>
      <c r="U634" s="86"/>
    </row>
    <row r="635" spans="1:21" s="45" customFormat="1" ht="74.25" customHeight="1" hidden="1">
      <c r="A635" s="137"/>
      <c r="B635" s="94"/>
      <c r="C635" s="94"/>
      <c r="D635" s="95">
        <f t="shared" si="137"/>
        <v>0</v>
      </c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7"/>
      <c r="S635" s="97"/>
      <c r="T635" s="86"/>
      <c r="U635" s="86"/>
    </row>
    <row r="636" spans="1:21" s="45" customFormat="1" ht="31.5" hidden="1">
      <c r="A636" s="99" t="s">
        <v>627</v>
      </c>
      <c r="B636" s="94">
        <v>100101</v>
      </c>
      <c r="C636" s="94"/>
      <c r="D636" s="95">
        <f>F636+G636+H636+I636+J636+K636+L636+M636+N636+O636+P636+Q636</f>
        <v>0</v>
      </c>
      <c r="E636" s="96"/>
      <c r="F636" s="96">
        <f>F637</f>
        <v>0</v>
      </c>
      <c r="G636" s="96">
        <f aca="true" t="shared" si="138" ref="G636:Q636">G637</f>
        <v>0</v>
      </c>
      <c r="H636" s="96">
        <f t="shared" si="138"/>
        <v>0</v>
      </c>
      <c r="I636" s="96">
        <f t="shared" si="138"/>
        <v>0</v>
      </c>
      <c r="J636" s="96">
        <f t="shared" si="138"/>
        <v>0</v>
      </c>
      <c r="K636" s="96">
        <f t="shared" si="138"/>
        <v>0</v>
      </c>
      <c r="L636" s="96">
        <f t="shared" si="138"/>
        <v>0</v>
      </c>
      <c r="M636" s="96">
        <f t="shared" si="138"/>
        <v>0</v>
      </c>
      <c r="N636" s="96">
        <f t="shared" si="138"/>
        <v>0</v>
      </c>
      <c r="O636" s="96">
        <f t="shared" si="138"/>
        <v>0</v>
      </c>
      <c r="P636" s="96">
        <f t="shared" si="138"/>
        <v>0</v>
      </c>
      <c r="Q636" s="96">
        <f t="shared" si="138"/>
        <v>0</v>
      </c>
      <c r="R636" s="97"/>
      <c r="S636" s="97"/>
      <c r="T636" s="86"/>
      <c r="U636" s="86"/>
    </row>
    <row r="637" spans="1:21" s="45" customFormat="1" ht="50.25" customHeight="1" hidden="1">
      <c r="A637" s="136" t="s">
        <v>317</v>
      </c>
      <c r="B637" s="94"/>
      <c r="C637" s="94">
        <v>3210</v>
      </c>
      <c r="D637" s="95">
        <f>F637+G637+H637+I637+J637+K637+L637+M637+N637+O637+P637+Q637</f>
        <v>0</v>
      </c>
      <c r="E637" s="96"/>
      <c r="F637" s="96">
        <f>SUM(F638:F640)</f>
        <v>0</v>
      </c>
      <c r="G637" s="96">
        <f aca="true" t="shared" si="139" ref="G637:Q637">SUM(G638:G640)</f>
        <v>0</v>
      </c>
      <c r="H637" s="96">
        <f t="shared" si="139"/>
        <v>0</v>
      </c>
      <c r="I637" s="96">
        <f t="shared" si="139"/>
        <v>0</v>
      </c>
      <c r="J637" s="96">
        <f t="shared" si="139"/>
        <v>0</v>
      </c>
      <c r="K637" s="96">
        <f t="shared" si="139"/>
        <v>0</v>
      </c>
      <c r="L637" s="96">
        <f t="shared" si="139"/>
        <v>0</v>
      </c>
      <c r="M637" s="96">
        <f t="shared" si="139"/>
        <v>0</v>
      </c>
      <c r="N637" s="96">
        <f t="shared" si="139"/>
        <v>0</v>
      </c>
      <c r="O637" s="96">
        <f t="shared" si="139"/>
        <v>0</v>
      </c>
      <c r="P637" s="96">
        <f t="shared" si="139"/>
        <v>0</v>
      </c>
      <c r="Q637" s="96">
        <f t="shared" si="139"/>
        <v>0</v>
      </c>
      <c r="R637" s="97"/>
      <c r="S637" s="97"/>
      <c r="T637" s="86"/>
      <c r="U637" s="86"/>
    </row>
    <row r="638" spans="1:21" s="45" customFormat="1" ht="31.5" hidden="1">
      <c r="A638" s="177" t="s">
        <v>628</v>
      </c>
      <c r="B638" s="94"/>
      <c r="C638" s="94"/>
      <c r="D638" s="95">
        <f t="shared" si="137"/>
        <v>0</v>
      </c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7"/>
      <c r="S638" s="97"/>
      <c r="T638" s="86"/>
      <c r="U638" s="86"/>
    </row>
    <row r="639" spans="1:21" s="45" customFormat="1" ht="31.5" hidden="1">
      <c r="A639" s="177" t="s">
        <v>629</v>
      </c>
      <c r="B639" s="94"/>
      <c r="C639" s="94"/>
      <c r="D639" s="95">
        <f t="shared" si="137"/>
        <v>0</v>
      </c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7"/>
      <c r="S639" s="97"/>
      <c r="T639" s="86"/>
      <c r="U639" s="86"/>
    </row>
    <row r="640" spans="1:21" s="45" customFormat="1" ht="15.75" hidden="1">
      <c r="A640" s="177" t="s">
        <v>630</v>
      </c>
      <c r="B640" s="94"/>
      <c r="C640" s="94"/>
      <c r="D640" s="95">
        <f t="shared" si="137"/>
        <v>0</v>
      </c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7"/>
      <c r="S640" s="97"/>
      <c r="T640" s="86"/>
      <c r="U640" s="86"/>
    </row>
    <row r="641" spans="1:19" s="86" customFormat="1" ht="78.75" hidden="1">
      <c r="A641" s="99" t="s">
        <v>37</v>
      </c>
      <c r="B641" s="94">
        <v>100106</v>
      </c>
      <c r="C641" s="94"/>
      <c r="D641" s="95">
        <f>F641+G641+H641+I641+J641+K641+L641+M641+N641+O641+P641+Q641</f>
        <v>0</v>
      </c>
      <c r="E641" s="96"/>
      <c r="F641" s="147">
        <f>F642+F647</f>
        <v>0</v>
      </c>
      <c r="G641" s="147">
        <f aca="true" t="shared" si="140" ref="G641:Q641">G642+G647</f>
        <v>0</v>
      </c>
      <c r="H641" s="147">
        <f t="shared" si="140"/>
        <v>0</v>
      </c>
      <c r="I641" s="147">
        <f t="shared" si="140"/>
        <v>0</v>
      </c>
      <c r="J641" s="147">
        <f t="shared" si="140"/>
        <v>0</v>
      </c>
      <c r="K641" s="147">
        <f t="shared" si="140"/>
        <v>0</v>
      </c>
      <c r="L641" s="147">
        <f t="shared" si="140"/>
        <v>0</v>
      </c>
      <c r="M641" s="147">
        <f t="shared" si="140"/>
        <v>0</v>
      </c>
      <c r="N641" s="147">
        <f t="shared" si="140"/>
        <v>0</v>
      </c>
      <c r="O641" s="147">
        <f t="shared" si="140"/>
        <v>0</v>
      </c>
      <c r="P641" s="147">
        <f t="shared" si="140"/>
        <v>0</v>
      </c>
      <c r="Q641" s="147">
        <f t="shared" si="140"/>
        <v>0</v>
      </c>
      <c r="R641" s="97"/>
      <c r="S641" s="97"/>
    </row>
    <row r="642" spans="1:19" s="47" customFormat="1" ht="51" customHeight="1" hidden="1">
      <c r="A642" s="101" t="s">
        <v>36</v>
      </c>
      <c r="B642" s="148"/>
      <c r="C642" s="148">
        <v>3131</v>
      </c>
      <c r="D642" s="95">
        <f t="shared" si="137"/>
        <v>0</v>
      </c>
      <c r="E642" s="219">
        <f>+E643+E644</f>
        <v>0</v>
      </c>
      <c r="F642" s="219">
        <f>+F643+F644+F645+F646</f>
        <v>0</v>
      </c>
      <c r="G642" s="219">
        <f aca="true" t="shared" si="141" ref="G642:Q642">+G643+G644+G645+G646</f>
        <v>0</v>
      </c>
      <c r="H642" s="219">
        <f t="shared" si="141"/>
        <v>0</v>
      </c>
      <c r="I642" s="219">
        <f t="shared" si="141"/>
        <v>0</v>
      </c>
      <c r="J642" s="219">
        <f t="shared" si="141"/>
        <v>0</v>
      </c>
      <c r="K642" s="219">
        <f t="shared" si="141"/>
        <v>0</v>
      </c>
      <c r="L642" s="219">
        <f t="shared" si="141"/>
        <v>0</v>
      </c>
      <c r="M642" s="219">
        <f t="shared" si="141"/>
        <v>0</v>
      </c>
      <c r="N642" s="219">
        <f t="shared" si="141"/>
        <v>0</v>
      </c>
      <c r="O642" s="219">
        <f t="shared" si="141"/>
        <v>0</v>
      </c>
      <c r="P642" s="219">
        <f t="shared" si="141"/>
        <v>0</v>
      </c>
      <c r="Q642" s="219">
        <f t="shared" si="141"/>
        <v>0</v>
      </c>
      <c r="R642" s="110"/>
      <c r="S642" s="110"/>
    </row>
    <row r="643" spans="1:19" s="85" customFormat="1" ht="74.25" customHeight="1" hidden="1">
      <c r="A643" s="177" t="s">
        <v>455</v>
      </c>
      <c r="B643" s="178"/>
      <c r="C643" s="178"/>
      <c r="D643" s="95">
        <f t="shared" si="137"/>
        <v>0</v>
      </c>
      <c r="E643" s="104"/>
      <c r="F643" s="104"/>
      <c r="G643" s="175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15"/>
      <c r="S643" s="115"/>
    </row>
    <row r="644" spans="1:19" s="47" customFormat="1" ht="79.5" customHeight="1" hidden="1">
      <c r="A644" s="177" t="s">
        <v>456</v>
      </c>
      <c r="B644" s="100"/>
      <c r="C644" s="100"/>
      <c r="D644" s="95">
        <f t="shared" si="137"/>
        <v>0</v>
      </c>
      <c r="E644" s="96"/>
      <c r="F644" s="96"/>
      <c r="G644" s="175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110"/>
      <c r="S644" s="110"/>
    </row>
    <row r="645" spans="1:19" s="47" customFormat="1" ht="79.5" customHeight="1" hidden="1">
      <c r="A645" s="177" t="s">
        <v>457</v>
      </c>
      <c r="B645" s="100"/>
      <c r="C645" s="100"/>
      <c r="D645" s="95">
        <f t="shared" si="137"/>
        <v>0</v>
      </c>
      <c r="E645" s="96"/>
      <c r="F645" s="96"/>
      <c r="G645" s="175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110"/>
      <c r="S645" s="110"/>
    </row>
    <row r="646" spans="1:19" s="47" customFormat="1" ht="74.25" customHeight="1" hidden="1">
      <c r="A646" s="177" t="s">
        <v>458</v>
      </c>
      <c r="B646" s="100"/>
      <c r="C646" s="100"/>
      <c r="D646" s="95">
        <f t="shared" si="137"/>
        <v>0</v>
      </c>
      <c r="E646" s="102"/>
      <c r="F646" s="102"/>
      <c r="G646" s="175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10"/>
      <c r="S646" s="110"/>
    </row>
    <row r="647" spans="1:19" s="47" customFormat="1" ht="53.25" customHeight="1" hidden="1">
      <c r="A647" s="101" t="s">
        <v>211</v>
      </c>
      <c r="B647" s="100"/>
      <c r="C647" s="100">
        <v>3210</v>
      </c>
      <c r="D647" s="95">
        <f>+D649+D650+D651+D652+D653</f>
        <v>0</v>
      </c>
      <c r="E647" s="95">
        <f aca="true" t="shared" si="142" ref="E647:Q647">+E649+E650+E651+E652+E653</f>
        <v>0</v>
      </c>
      <c r="F647" s="95">
        <f t="shared" si="142"/>
        <v>0</v>
      </c>
      <c r="G647" s="95">
        <f t="shared" si="142"/>
        <v>0</v>
      </c>
      <c r="H647" s="95">
        <f t="shared" si="142"/>
        <v>0</v>
      </c>
      <c r="I647" s="95">
        <f t="shared" si="142"/>
        <v>0</v>
      </c>
      <c r="J647" s="95">
        <f t="shared" si="142"/>
        <v>0</v>
      </c>
      <c r="K647" s="95">
        <f t="shared" si="142"/>
        <v>0</v>
      </c>
      <c r="L647" s="95">
        <f t="shared" si="142"/>
        <v>0</v>
      </c>
      <c r="M647" s="95">
        <f t="shared" si="142"/>
        <v>0</v>
      </c>
      <c r="N647" s="95">
        <f t="shared" si="142"/>
        <v>0</v>
      </c>
      <c r="O647" s="95">
        <f t="shared" si="142"/>
        <v>0</v>
      </c>
      <c r="P647" s="95">
        <f t="shared" si="142"/>
        <v>0</v>
      </c>
      <c r="Q647" s="95">
        <f t="shared" si="142"/>
        <v>0</v>
      </c>
      <c r="R647" s="110"/>
      <c r="S647" s="110"/>
    </row>
    <row r="648" spans="1:19" s="47" customFormat="1" ht="36" customHeight="1" hidden="1">
      <c r="A648" s="220"/>
      <c r="B648" s="100"/>
      <c r="C648" s="100"/>
      <c r="D648" s="95"/>
      <c r="E648" s="102"/>
      <c r="F648" s="102"/>
      <c r="G648" s="221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10"/>
      <c r="S648" s="110"/>
    </row>
    <row r="649" spans="1:19" s="47" customFormat="1" ht="229.5" customHeight="1" hidden="1">
      <c r="A649" s="220" t="s">
        <v>596</v>
      </c>
      <c r="B649" s="100"/>
      <c r="C649" s="100"/>
      <c r="D649" s="95">
        <f>+F649+G649+H649+I649+J649+K649+L649+M649+N649+O649+P649+Q649</f>
        <v>0</v>
      </c>
      <c r="E649" s="102"/>
      <c r="F649" s="102"/>
      <c r="G649" s="221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10"/>
      <c r="S649" s="110"/>
    </row>
    <row r="650" spans="1:19" s="47" customFormat="1" ht="233.25" customHeight="1" hidden="1">
      <c r="A650" s="220" t="s">
        <v>595</v>
      </c>
      <c r="B650" s="100"/>
      <c r="C650" s="100"/>
      <c r="D650" s="95">
        <f>+F650+G650+H650+I650+J650+K650+L650+M650+N650+O650+P650+Q650</f>
        <v>0</v>
      </c>
      <c r="E650" s="102"/>
      <c r="F650" s="102"/>
      <c r="G650" s="221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10"/>
      <c r="S650" s="110"/>
    </row>
    <row r="651" spans="1:19" s="47" customFormat="1" ht="202.5" customHeight="1" hidden="1">
      <c r="A651" s="220" t="s">
        <v>599</v>
      </c>
      <c r="B651" s="100"/>
      <c r="C651" s="100"/>
      <c r="D651" s="95">
        <f>+F651+G651+H651+I651+J651+K651+L651+M651+N651+O651+P651+Q651</f>
        <v>0</v>
      </c>
      <c r="E651" s="102"/>
      <c r="F651" s="102"/>
      <c r="G651" s="221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10"/>
      <c r="S651" s="110"/>
    </row>
    <row r="652" spans="1:19" s="47" customFormat="1" ht="271.5" customHeight="1" hidden="1">
      <c r="A652" s="220" t="s">
        <v>598</v>
      </c>
      <c r="B652" s="100"/>
      <c r="C652" s="100"/>
      <c r="D652" s="95">
        <f>+F652+G652+H652+I652+J652+K652+L652+M652+N652+O652+P652+Q652</f>
        <v>0</v>
      </c>
      <c r="E652" s="102"/>
      <c r="F652" s="102"/>
      <c r="G652" s="221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10"/>
      <c r="S652" s="110"/>
    </row>
    <row r="653" spans="1:19" s="47" customFormat="1" ht="259.5" customHeight="1" hidden="1">
      <c r="A653" s="220" t="s">
        <v>597</v>
      </c>
      <c r="B653" s="100"/>
      <c r="C653" s="100"/>
      <c r="D653" s="95">
        <f>+F653+G653+H653+I653+J653+K653+L653+M653+N653+O653+P653+Q653</f>
        <v>0</v>
      </c>
      <c r="E653" s="102"/>
      <c r="F653" s="102"/>
      <c r="G653" s="221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10"/>
      <c r="S653" s="110"/>
    </row>
    <row r="654" spans="1:19" s="47" customFormat="1" ht="27" customHeight="1" hidden="1">
      <c r="A654" s="99" t="s">
        <v>46</v>
      </c>
      <c r="B654" s="100">
        <v>100103</v>
      </c>
      <c r="C654" s="100"/>
      <c r="D654" s="95">
        <f t="shared" si="137"/>
        <v>0</v>
      </c>
      <c r="E654" s="96">
        <f aca="true" t="shared" si="143" ref="E654:Q654">+E655</f>
        <v>0</v>
      </c>
      <c r="F654" s="96">
        <f t="shared" si="143"/>
        <v>0</v>
      </c>
      <c r="G654" s="96">
        <f t="shared" si="143"/>
        <v>0</v>
      </c>
      <c r="H654" s="96">
        <f t="shared" si="143"/>
        <v>0</v>
      </c>
      <c r="I654" s="96">
        <f t="shared" si="143"/>
        <v>0</v>
      </c>
      <c r="J654" s="96">
        <f t="shared" si="143"/>
        <v>0</v>
      </c>
      <c r="K654" s="96">
        <f t="shared" si="143"/>
        <v>0</v>
      </c>
      <c r="L654" s="96">
        <f t="shared" si="143"/>
        <v>0</v>
      </c>
      <c r="M654" s="96">
        <f t="shared" si="143"/>
        <v>0</v>
      </c>
      <c r="N654" s="96">
        <f t="shared" si="143"/>
        <v>0</v>
      </c>
      <c r="O654" s="96">
        <f t="shared" si="143"/>
        <v>0</v>
      </c>
      <c r="P654" s="96">
        <f t="shared" si="143"/>
        <v>0</v>
      </c>
      <c r="Q654" s="96">
        <f t="shared" si="143"/>
        <v>0</v>
      </c>
      <c r="R654" s="110"/>
      <c r="S654" s="110"/>
    </row>
    <row r="655" spans="1:19" s="47" customFormat="1" ht="52.5" customHeight="1" hidden="1">
      <c r="A655" s="101" t="s">
        <v>211</v>
      </c>
      <c r="B655" s="100"/>
      <c r="C655" s="100">
        <v>3210</v>
      </c>
      <c r="D655" s="95">
        <f>F655+G655+H655+I655+J655+K655+L655+M655+N655+O655+P655+Q655</f>
        <v>0</v>
      </c>
      <c r="E655" s="102"/>
      <c r="F655" s="102">
        <f>+F657+F656</f>
        <v>0</v>
      </c>
      <c r="G655" s="102">
        <f aca="true" t="shared" si="144" ref="G655:Q655">+G657+G656</f>
        <v>0</v>
      </c>
      <c r="H655" s="102">
        <f t="shared" si="144"/>
        <v>0</v>
      </c>
      <c r="I655" s="102">
        <f t="shared" si="144"/>
        <v>0</v>
      </c>
      <c r="J655" s="102">
        <f t="shared" si="144"/>
        <v>0</v>
      </c>
      <c r="K655" s="102">
        <f t="shared" si="144"/>
        <v>0</v>
      </c>
      <c r="L655" s="102">
        <f t="shared" si="144"/>
        <v>0</v>
      </c>
      <c r="M655" s="102">
        <f t="shared" si="144"/>
        <v>0</v>
      </c>
      <c r="N655" s="102">
        <f t="shared" si="144"/>
        <v>0</v>
      </c>
      <c r="O655" s="102">
        <f t="shared" si="144"/>
        <v>0</v>
      </c>
      <c r="P655" s="102">
        <f t="shared" si="144"/>
        <v>0</v>
      </c>
      <c r="Q655" s="102">
        <f t="shared" si="144"/>
        <v>0</v>
      </c>
      <c r="R655" s="110"/>
      <c r="S655" s="110"/>
    </row>
    <row r="656" spans="1:19" s="47" customFormat="1" ht="47.25" customHeight="1" hidden="1">
      <c r="A656" s="179" t="s">
        <v>474</v>
      </c>
      <c r="B656" s="178"/>
      <c r="C656" s="178"/>
      <c r="D656" s="180">
        <f>+F656+G656+H656+I656+J656+K656+L656+M656+N656+O656+P656+Q656</f>
        <v>0</v>
      </c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10"/>
      <c r="S656" s="110"/>
    </row>
    <row r="657" spans="1:19" s="47" customFormat="1" ht="31.5" hidden="1">
      <c r="A657" s="209" t="s">
        <v>661</v>
      </c>
      <c r="B657" s="100"/>
      <c r="C657" s="100"/>
      <c r="D657" s="95">
        <f t="shared" si="137"/>
        <v>0</v>
      </c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104"/>
      <c r="P657" s="96"/>
      <c r="Q657" s="96"/>
      <c r="R657" s="110"/>
      <c r="S657" s="110"/>
    </row>
    <row r="658" spans="1:19" s="47" customFormat="1" ht="74.25" customHeight="1" hidden="1">
      <c r="A658" s="103"/>
      <c r="B658" s="100"/>
      <c r="C658" s="100"/>
      <c r="D658" s="95">
        <f t="shared" si="137"/>
        <v>0</v>
      </c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104"/>
      <c r="P658" s="96"/>
      <c r="Q658" s="96"/>
      <c r="R658" s="110"/>
      <c r="S658" s="110"/>
    </row>
    <row r="659" spans="1:19" s="47" customFormat="1" ht="67.5" customHeight="1" hidden="1">
      <c r="A659" s="103"/>
      <c r="B659" s="100"/>
      <c r="C659" s="100"/>
      <c r="D659" s="95">
        <f t="shared" si="137"/>
        <v>0</v>
      </c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104"/>
      <c r="P659" s="96"/>
      <c r="Q659" s="96"/>
      <c r="R659" s="110"/>
      <c r="S659" s="110"/>
    </row>
    <row r="660" spans="1:19" s="47" customFormat="1" ht="67.5" customHeight="1" hidden="1">
      <c r="A660" s="103"/>
      <c r="B660" s="100"/>
      <c r="C660" s="100"/>
      <c r="D660" s="95">
        <f t="shared" si="137"/>
        <v>0</v>
      </c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104"/>
      <c r="P660" s="96"/>
      <c r="Q660" s="96"/>
      <c r="R660" s="110"/>
      <c r="S660" s="110"/>
    </row>
    <row r="661" spans="1:19" s="47" customFormat="1" ht="67.5" customHeight="1" hidden="1">
      <c r="A661" s="103"/>
      <c r="B661" s="100"/>
      <c r="C661" s="100"/>
      <c r="D661" s="95">
        <f t="shared" si="137"/>
        <v>0</v>
      </c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110"/>
      <c r="S661" s="110"/>
    </row>
    <row r="662" spans="1:19" s="47" customFormat="1" ht="67.5" customHeight="1" hidden="1">
      <c r="A662" s="99"/>
      <c r="B662" s="100"/>
      <c r="C662" s="100"/>
      <c r="D662" s="95">
        <f t="shared" si="137"/>
        <v>0</v>
      </c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110"/>
      <c r="S662" s="110"/>
    </row>
    <row r="663" spans="1:19" s="47" customFormat="1" ht="67.5" customHeight="1" hidden="1">
      <c r="A663" s="99"/>
      <c r="B663" s="100"/>
      <c r="C663" s="100"/>
      <c r="D663" s="95">
        <f t="shared" si="137"/>
        <v>0</v>
      </c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110"/>
      <c r="S663" s="110"/>
    </row>
    <row r="664" spans="1:19" s="86" customFormat="1" ht="38.25" customHeight="1" hidden="1">
      <c r="A664" s="105" t="s">
        <v>343</v>
      </c>
      <c r="B664" s="94">
        <v>170603</v>
      </c>
      <c r="C664" s="94"/>
      <c r="D664" s="96">
        <f>D665</f>
        <v>0</v>
      </c>
      <c r="E664" s="96"/>
      <c r="F664" s="96">
        <f>F665</f>
        <v>0</v>
      </c>
      <c r="G664" s="96">
        <f aca="true" t="shared" si="145" ref="G664:Q664">G665</f>
        <v>0</v>
      </c>
      <c r="H664" s="96">
        <f t="shared" si="145"/>
        <v>0</v>
      </c>
      <c r="I664" s="96">
        <f t="shared" si="145"/>
        <v>0</v>
      </c>
      <c r="J664" s="96">
        <f t="shared" si="145"/>
        <v>0</v>
      </c>
      <c r="K664" s="96">
        <f t="shared" si="145"/>
        <v>0</v>
      </c>
      <c r="L664" s="96">
        <f t="shared" si="145"/>
        <v>0</v>
      </c>
      <c r="M664" s="96">
        <f t="shared" si="145"/>
        <v>0</v>
      </c>
      <c r="N664" s="96">
        <f t="shared" si="145"/>
        <v>0</v>
      </c>
      <c r="O664" s="96">
        <f t="shared" si="145"/>
        <v>0</v>
      </c>
      <c r="P664" s="96">
        <f t="shared" si="145"/>
        <v>0</v>
      </c>
      <c r="Q664" s="96">
        <f t="shared" si="145"/>
        <v>0</v>
      </c>
      <c r="R664" s="97"/>
      <c r="S664" s="97"/>
    </row>
    <row r="665" spans="1:21" s="85" customFormat="1" ht="51" customHeight="1" hidden="1">
      <c r="A665" s="101" t="s">
        <v>211</v>
      </c>
      <c r="B665" s="100"/>
      <c r="C665" s="100">
        <v>3210</v>
      </c>
      <c r="D665" s="102">
        <f>SUM(D666:D671)</f>
        <v>0</v>
      </c>
      <c r="E665" s="102">
        <f aca="true" t="shared" si="146" ref="E665:Q665">SUM(E666:E671)</f>
        <v>0</v>
      </c>
      <c r="F665" s="102">
        <f t="shared" si="146"/>
        <v>0</v>
      </c>
      <c r="G665" s="102">
        <f t="shared" si="146"/>
        <v>0</v>
      </c>
      <c r="H665" s="102">
        <f t="shared" si="146"/>
        <v>0</v>
      </c>
      <c r="I665" s="102">
        <f t="shared" si="146"/>
        <v>0</v>
      </c>
      <c r="J665" s="102">
        <f t="shared" si="146"/>
        <v>0</v>
      </c>
      <c r="K665" s="102">
        <f t="shared" si="146"/>
        <v>0</v>
      </c>
      <c r="L665" s="102">
        <f t="shared" si="146"/>
        <v>0</v>
      </c>
      <c r="M665" s="102">
        <f t="shared" si="146"/>
        <v>0</v>
      </c>
      <c r="N665" s="102">
        <f t="shared" si="146"/>
        <v>0</v>
      </c>
      <c r="O665" s="102">
        <f t="shared" si="146"/>
        <v>0</v>
      </c>
      <c r="P665" s="102">
        <f t="shared" si="146"/>
        <v>0</v>
      </c>
      <c r="Q665" s="102">
        <f t="shared" si="146"/>
        <v>0</v>
      </c>
      <c r="R665" s="110"/>
      <c r="S665" s="110"/>
      <c r="T665" s="47"/>
      <c r="U665" s="47"/>
    </row>
    <row r="666" spans="1:21" s="85" customFormat="1" ht="90.75" customHeight="1" hidden="1">
      <c r="A666" s="106" t="s">
        <v>516</v>
      </c>
      <c r="B666" s="100"/>
      <c r="C666" s="100"/>
      <c r="D666" s="102">
        <f aca="true" t="shared" si="147" ref="D666:D671">+F666+G666+H666+I666+J666+K666+L666+M666+N666+O666+P666+Q666</f>
        <v>0</v>
      </c>
      <c r="E666" s="102"/>
      <c r="F666" s="102"/>
      <c r="G666" s="253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10"/>
      <c r="S666" s="110"/>
      <c r="T666" s="47"/>
      <c r="U666" s="47"/>
    </row>
    <row r="667" spans="1:21" s="85" customFormat="1" ht="103.5" customHeight="1" hidden="1">
      <c r="A667" s="107" t="s">
        <v>517</v>
      </c>
      <c r="B667" s="100"/>
      <c r="C667" s="100"/>
      <c r="D667" s="102">
        <f t="shared" si="147"/>
        <v>0</v>
      </c>
      <c r="E667" s="102"/>
      <c r="F667" s="102"/>
      <c r="G667" s="253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10"/>
      <c r="S667" s="110"/>
      <c r="T667" s="47"/>
      <c r="U667" s="47"/>
    </row>
    <row r="668" spans="1:21" s="85" customFormat="1" ht="86.25" customHeight="1" hidden="1">
      <c r="A668" s="177" t="s">
        <v>464</v>
      </c>
      <c r="B668" s="100"/>
      <c r="C668" s="100"/>
      <c r="D668" s="102">
        <f t="shared" si="147"/>
        <v>0</v>
      </c>
      <c r="E668" s="102"/>
      <c r="F668" s="102"/>
      <c r="G668" s="181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10"/>
      <c r="S668" s="110"/>
      <c r="T668" s="47"/>
      <c r="U668" s="47"/>
    </row>
    <row r="669" spans="1:21" s="85" customFormat="1" ht="72" customHeight="1" hidden="1">
      <c r="A669" s="177" t="s">
        <v>465</v>
      </c>
      <c r="B669" s="100"/>
      <c r="C669" s="100"/>
      <c r="D669" s="102">
        <f t="shared" si="147"/>
        <v>0</v>
      </c>
      <c r="E669" s="102"/>
      <c r="F669" s="102"/>
      <c r="G669" s="181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10"/>
      <c r="S669" s="110"/>
      <c r="T669" s="47"/>
      <c r="U669" s="47"/>
    </row>
    <row r="670" spans="1:21" s="85" customFormat="1" ht="75.75" customHeight="1" hidden="1">
      <c r="A670" s="177" t="s">
        <v>466</v>
      </c>
      <c r="B670" s="100"/>
      <c r="C670" s="100"/>
      <c r="D670" s="102">
        <f t="shared" si="147"/>
        <v>0</v>
      </c>
      <c r="E670" s="102"/>
      <c r="F670" s="102"/>
      <c r="G670" s="181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10"/>
      <c r="S670" s="110"/>
      <c r="T670" s="47"/>
      <c r="U670" s="47"/>
    </row>
    <row r="671" spans="1:19" s="45" customFormat="1" ht="83.25" customHeight="1" hidden="1">
      <c r="A671" s="177" t="s">
        <v>467</v>
      </c>
      <c r="B671" s="108"/>
      <c r="C671" s="108"/>
      <c r="D671" s="102">
        <f t="shared" si="147"/>
        <v>0</v>
      </c>
      <c r="E671" s="104"/>
      <c r="F671" s="104"/>
      <c r="G671" s="181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98"/>
      <c r="S671" s="98"/>
    </row>
    <row r="672" spans="1:19" s="86" customFormat="1" ht="54.75" customHeight="1" hidden="1">
      <c r="A672" s="99" t="s">
        <v>514</v>
      </c>
      <c r="B672" s="94">
        <v>100202</v>
      </c>
      <c r="C672" s="94"/>
      <c r="D672" s="96">
        <f>+D673+D675+D683</f>
        <v>0</v>
      </c>
      <c r="E672" s="96">
        <f aca="true" t="shared" si="148" ref="E672:Q672">+E673+E675+E683</f>
        <v>0</v>
      </c>
      <c r="F672" s="96">
        <f>+F673+F675+F683</f>
        <v>0</v>
      </c>
      <c r="G672" s="96">
        <f t="shared" si="148"/>
        <v>0</v>
      </c>
      <c r="H672" s="96">
        <f t="shared" si="148"/>
        <v>0</v>
      </c>
      <c r="I672" s="96">
        <f t="shared" si="148"/>
        <v>0</v>
      </c>
      <c r="J672" s="96">
        <f t="shared" si="148"/>
        <v>0</v>
      </c>
      <c r="K672" s="96">
        <f t="shared" si="148"/>
        <v>0</v>
      </c>
      <c r="L672" s="96">
        <f t="shared" si="148"/>
        <v>0</v>
      </c>
      <c r="M672" s="96">
        <f t="shared" si="148"/>
        <v>0</v>
      </c>
      <c r="N672" s="96">
        <f t="shared" si="148"/>
        <v>0</v>
      </c>
      <c r="O672" s="96">
        <f t="shared" si="148"/>
        <v>0</v>
      </c>
      <c r="P672" s="96">
        <f t="shared" si="148"/>
        <v>0</v>
      </c>
      <c r="Q672" s="96">
        <f t="shared" si="148"/>
        <v>0</v>
      </c>
      <c r="R672" s="97"/>
      <c r="S672" s="97"/>
    </row>
    <row r="673" spans="1:19" s="86" customFormat="1" ht="34.5" customHeight="1" hidden="1">
      <c r="A673" s="101" t="s">
        <v>33</v>
      </c>
      <c r="B673" s="148"/>
      <c r="C673" s="148">
        <v>3142</v>
      </c>
      <c r="D673" s="96">
        <f>+D674</f>
        <v>0</v>
      </c>
      <c r="E673" s="96">
        <f aca="true" t="shared" si="149" ref="E673:Q673">+E674</f>
        <v>0</v>
      </c>
      <c r="F673" s="96">
        <f t="shared" si="149"/>
        <v>0</v>
      </c>
      <c r="G673" s="96">
        <f t="shared" si="149"/>
        <v>0</v>
      </c>
      <c r="H673" s="96">
        <f t="shared" si="149"/>
        <v>0</v>
      </c>
      <c r="I673" s="96">
        <f t="shared" si="149"/>
        <v>0</v>
      </c>
      <c r="J673" s="96">
        <f t="shared" si="149"/>
        <v>0</v>
      </c>
      <c r="K673" s="96">
        <f t="shared" si="149"/>
        <v>0</v>
      </c>
      <c r="L673" s="96">
        <f t="shared" si="149"/>
        <v>0</v>
      </c>
      <c r="M673" s="96">
        <f t="shared" si="149"/>
        <v>0</v>
      </c>
      <c r="N673" s="96">
        <f t="shared" si="149"/>
        <v>0</v>
      </c>
      <c r="O673" s="96">
        <f t="shared" si="149"/>
        <v>0</v>
      </c>
      <c r="P673" s="96">
        <f t="shared" si="149"/>
        <v>0</v>
      </c>
      <c r="Q673" s="96">
        <f t="shared" si="149"/>
        <v>0</v>
      </c>
      <c r="R673" s="97"/>
      <c r="S673" s="97"/>
    </row>
    <row r="674" spans="1:19" s="86" customFormat="1" ht="124.5" customHeight="1" hidden="1">
      <c r="A674" s="230" t="s">
        <v>515</v>
      </c>
      <c r="B674" s="94"/>
      <c r="C674" s="94"/>
      <c r="D674" s="96">
        <f>+F674+G674+H674+I674+J674+K674+L674+M674+N674+O674+P674+Q674</f>
        <v>0</v>
      </c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7"/>
      <c r="S674" s="97"/>
    </row>
    <row r="675" spans="1:19" s="47" customFormat="1" ht="53.25" customHeight="1" hidden="1">
      <c r="A675" s="101" t="s">
        <v>263</v>
      </c>
      <c r="B675" s="100"/>
      <c r="C675" s="100">
        <v>3210</v>
      </c>
      <c r="D675" s="102">
        <f>D680+D682+D681+D679+D678+D677+D676</f>
        <v>0</v>
      </c>
      <c r="E675" s="102">
        <f>E680+E682+E681+E679+E678+E677+E676</f>
        <v>0</v>
      </c>
      <c r="F675" s="102">
        <f>F680+F682+F681+F679+F678+F677+F676</f>
        <v>0</v>
      </c>
      <c r="G675" s="102">
        <f aca="true" t="shared" si="150" ref="G675:Q675">G680+G682+G681+G679+G678+G677+G676</f>
        <v>0</v>
      </c>
      <c r="H675" s="102">
        <f t="shared" si="150"/>
        <v>0</v>
      </c>
      <c r="I675" s="102">
        <f t="shared" si="150"/>
        <v>0</v>
      </c>
      <c r="J675" s="102">
        <f t="shared" si="150"/>
        <v>0</v>
      </c>
      <c r="K675" s="102">
        <f t="shared" si="150"/>
        <v>0</v>
      </c>
      <c r="L675" s="102">
        <f t="shared" si="150"/>
        <v>0</v>
      </c>
      <c r="M675" s="102">
        <f t="shared" si="150"/>
        <v>0</v>
      </c>
      <c r="N675" s="102">
        <f t="shared" si="150"/>
        <v>0</v>
      </c>
      <c r="O675" s="102">
        <f t="shared" si="150"/>
        <v>0</v>
      </c>
      <c r="P675" s="102">
        <f t="shared" si="150"/>
        <v>0</v>
      </c>
      <c r="Q675" s="102">
        <f t="shared" si="150"/>
        <v>0</v>
      </c>
      <c r="R675" s="110"/>
      <c r="S675" s="110"/>
    </row>
    <row r="676" spans="1:19" s="85" customFormat="1" ht="44.25" customHeight="1" hidden="1">
      <c r="A676" s="179"/>
      <c r="B676" s="178"/>
      <c r="C676" s="178"/>
      <c r="D676" s="180">
        <f aca="true" t="shared" si="151" ref="D676:D684">+F676+G676+H676+I676+J676+K676+L676+M676+N676+O676+P676+Q676</f>
        <v>0</v>
      </c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15"/>
      <c r="S676" s="115"/>
    </row>
    <row r="677" spans="1:19" s="85" customFormat="1" ht="27.75" customHeight="1" hidden="1">
      <c r="A677" s="103"/>
      <c r="B677" s="178"/>
      <c r="C677" s="178"/>
      <c r="D677" s="180">
        <f t="shared" si="151"/>
        <v>0</v>
      </c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15"/>
      <c r="S677" s="115"/>
    </row>
    <row r="678" spans="1:19" s="47" customFormat="1" ht="81" customHeight="1" hidden="1">
      <c r="A678" s="149"/>
      <c r="B678" s="100"/>
      <c r="C678" s="100"/>
      <c r="D678" s="102">
        <f t="shared" si="151"/>
        <v>0</v>
      </c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10"/>
      <c r="S678" s="110"/>
    </row>
    <row r="679" spans="1:19" s="47" customFormat="1" ht="174.75" customHeight="1" hidden="1">
      <c r="A679" s="149"/>
      <c r="B679" s="100"/>
      <c r="C679" s="100"/>
      <c r="D679" s="102">
        <f t="shared" si="151"/>
        <v>0</v>
      </c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10"/>
      <c r="S679" s="110"/>
    </row>
    <row r="680" spans="1:21" s="45" customFormat="1" ht="77.25" customHeight="1" hidden="1">
      <c r="A680" s="149"/>
      <c r="B680" s="94"/>
      <c r="C680" s="94"/>
      <c r="D680" s="102">
        <f t="shared" si="151"/>
        <v>0</v>
      </c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7"/>
      <c r="S680" s="97"/>
      <c r="T680" s="86"/>
      <c r="U680" s="86"/>
    </row>
    <row r="681" spans="1:21" s="45" customFormat="1" ht="134.25" customHeight="1" hidden="1">
      <c r="A681" s="149"/>
      <c r="B681" s="94"/>
      <c r="C681" s="94"/>
      <c r="D681" s="102">
        <f t="shared" si="151"/>
        <v>0</v>
      </c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7"/>
      <c r="S681" s="97"/>
      <c r="T681" s="86"/>
      <c r="U681" s="86"/>
    </row>
    <row r="682" spans="1:21" s="45" customFormat="1" ht="159" customHeight="1" hidden="1">
      <c r="A682" s="149"/>
      <c r="B682" s="94"/>
      <c r="C682" s="94"/>
      <c r="D682" s="102">
        <f t="shared" si="151"/>
        <v>0</v>
      </c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7"/>
      <c r="S682" s="97"/>
      <c r="T682" s="86"/>
      <c r="U682" s="86"/>
    </row>
    <row r="683" spans="1:21" s="45" customFormat="1" ht="31.5" hidden="1">
      <c r="A683" s="183" t="s">
        <v>35</v>
      </c>
      <c r="B683" s="94"/>
      <c r="C683" s="94">
        <v>3122</v>
      </c>
      <c r="D683" s="102">
        <f t="shared" si="151"/>
        <v>0</v>
      </c>
      <c r="E683" s="96"/>
      <c r="F683" s="96">
        <f>F684</f>
        <v>0</v>
      </c>
      <c r="G683" s="96">
        <f aca="true" t="shared" si="152" ref="G683:Q683">G684</f>
        <v>0</v>
      </c>
      <c r="H683" s="96">
        <f t="shared" si="152"/>
        <v>0</v>
      </c>
      <c r="I683" s="96">
        <f t="shared" si="152"/>
        <v>0</v>
      </c>
      <c r="J683" s="96">
        <f t="shared" si="152"/>
        <v>0</v>
      </c>
      <c r="K683" s="96">
        <f t="shared" si="152"/>
        <v>0</v>
      </c>
      <c r="L683" s="96">
        <f t="shared" si="152"/>
        <v>0</v>
      </c>
      <c r="M683" s="96">
        <f t="shared" si="152"/>
        <v>0</v>
      </c>
      <c r="N683" s="96">
        <f t="shared" si="152"/>
        <v>0</v>
      </c>
      <c r="O683" s="96">
        <f t="shared" si="152"/>
        <v>0</v>
      </c>
      <c r="P683" s="96">
        <f t="shared" si="152"/>
        <v>0</v>
      </c>
      <c r="Q683" s="96">
        <f t="shared" si="152"/>
        <v>0</v>
      </c>
      <c r="R683" s="97"/>
      <c r="S683" s="97"/>
      <c r="T683" s="86"/>
      <c r="U683" s="86"/>
    </row>
    <row r="684" spans="1:21" s="45" customFormat="1" ht="78.75" hidden="1">
      <c r="A684" s="209" t="s">
        <v>536</v>
      </c>
      <c r="B684" s="94"/>
      <c r="C684" s="94"/>
      <c r="D684" s="102">
        <f t="shared" si="151"/>
        <v>0</v>
      </c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7"/>
      <c r="S684" s="97"/>
      <c r="T684" s="86"/>
      <c r="U684" s="86"/>
    </row>
    <row r="685" spans="1:19" s="86" customFormat="1" ht="32.25" customHeight="1" hidden="1">
      <c r="A685" s="105" t="s">
        <v>227</v>
      </c>
      <c r="B685" s="94">
        <v>100203</v>
      </c>
      <c r="C685" s="94"/>
      <c r="D685" s="96">
        <f>D686+D688+D693</f>
        <v>0</v>
      </c>
      <c r="E685" s="96">
        <f>E686+E688+E693</f>
        <v>0</v>
      </c>
      <c r="F685" s="96">
        <f>F686+F688+F693</f>
        <v>0</v>
      </c>
      <c r="G685" s="96">
        <f aca="true" t="shared" si="153" ref="G685:Q685">G686+G688+G693</f>
        <v>0</v>
      </c>
      <c r="H685" s="96">
        <f t="shared" si="153"/>
        <v>0</v>
      </c>
      <c r="I685" s="96">
        <f t="shared" si="153"/>
        <v>0</v>
      </c>
      <c r="J685" s="96">
        <f t="shared" si="153"/>
        <v>0</v>
      </c>
      <c r="K685" s="96">
        <f t="shared" si="153"/>
        <v>0</v>
      </c>
      <c r="L685" s="96">
        <f t="shared" si="153"/>
        <v>0</v>
      </c>
      <c r="M685" s="96">
        <f t="shared" si="153"/>
        <v>0</v>
      </c>
      <c r="N685" s="96">
        <f t="shared" si="153"/>
        <v>0</v>
      </c>
      <c r="O685" s="96">
        <f t="shared" si="153"/>
        <v>0</v>
      </c>
      <c r="P685" s="96">
        <f t="shared" si="153"/>
        <v>0</v>
      </c>
      <c r="Q685" s="96">
        <f t="shared" si="153"/>
        <v>0</v>
      </c>
      <c r="R685" s="97"/>
      <c r="S685" s="97"/>
    </row>
    <row r="686" spans="1:21" s="85" customFormat="1" ht="47.25" customHeight="1" hidden="1">
      <c r="A686" s="101" t="s">
        <v>256</v>
      </c>
      <c r="B686" s="100"/>
      <c r="C686" s="100">
        <v>3110</v>
      </c>
      <c r="D686" s="102">
        <f>D687</f>
        <v>0</v>
      </c>
      <c r="E686" s="102"/>
      <c r="F686" s="102">
        <f aca="true" t="shared" si="154" ref="F686:Q686">F687</f>
        <v>0</v>
      </c>
      <c r="G686" s="102">
        <f t="shared" si="154"/>
        <v>0</v>
      </c>
      <c r="H686" s="102">
        <f t="shared" si="154"/>
        <v>0</v>
      </c>
      <c r="I686" s="102">
        <f t="shared" si="154"/>
        <v>0</v>
      </c>
      <c r="J686" s="102">
        <f t="shared" si="154"/>
        <v>0</v>
      </c>
      <c r="K686" s="102">
        <f t="shared" si="154"/>
        <v>0</v>
      </c>
      <c r="L686" s="102">
        <f t="shared" si="154"/>
        <v>0</v>
      </c>
      <c r="M686" s="102">
        <f t="shared" si="154"/>
        <v>0</v>
      </c>
      <c r="N686" s="102">
        <f t="shared" si="154"/>
        <v>0</v>
      </c>
      <c r="O686" s="102">
        <f t="shared" si="154"/>
        <v>0</v>
      </c>
      <c r="P686" s="102">
        <f t="shared" si="154"/>
        <v>0</v>
      </c>
      <c r="Q686" s="102">
        <f t="shared" si="154"/>
        <v>0</v>
      </c>
      <c r="R686" s="110"/>
      <c r="S686" s="110"/>
      <c r="T686" s="47"/>
      <c r="U686" s="47"/>
    </row>
    <row r="687" spans="1:21" s="45" customFormat="1" ht="61.5" customHeight="1" hidden="1">
      <c r="A687" s="99" t="s">
        <v>44</v>
      </c>
      <c r="B687" s="94"/>
      <c r="C687" s="94"/>
      <c r="D687" s="147">
        <f>F687+G687+H687+I687+J687+K687+L687+M687+N687+O687+P687+Q687</f>
        <v>0</v>
      </c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7"/>
      <c r="S687" s="97"/>
      <c r="T687" s="86"/>
      <c r="U687" s="86"/>
    </row>
    <row r="688" spans="1:21" s="45" customFormat="1" ht="33.75" customHeight="1" hidden="1">
      <c r="A688" s="101" t="s">
        <v>212</v>
      </c>
      <c r="B688" s="148"/>
      <c r="C688" s="148">
        <v>3132</v>
      </c>
      <c r="D688" s="96">
        <f>+D689+D690+D691+D692</f>
        <v>0</v>
      </c>
      <c r="E688" s="96">
        <f aca="true" t="shared" si="155" ref="E688:Q688">+E689+E690+E691+E692</f>
        <v>0</v>
      </c>
      <c r="F688" s="96">
        <f t="shared" si="155"/>
        <v>0</v>
      </c>
      <c r="G688" s="96">
        <f t="shared" si="155"/>
        <v>0</v>
      </c>
      <c r="H688" s="96">
        <f t="shared" si="155"/>
        <v>0</v>
      </c>
      <c r="I688" s="96">
        <f t="shared" si="155"/>
        <v>0</v>
      </c>
      <c r="J688" s="96">
        <f t="shared" si="155"/>
        <v>0</v>
      </c>
      <c r="K688" s="96">
        <f t="shared" si="155"/>
        <v>0</v>
      </c>
      <c r="L688" s="96">
        <f t="shared" si="155"/>
        <v>0</v>
      </c>
      <c r="M688" s="96">
        <f t="shared" si="155"/>
        <v>0</v>
      </c>
      <c r="N688" s="96">
        <f t="shared" si="155"/>
        <v>0</v>
      </c>
      <c r="O688" s="96">
        <f t="shared" si="155"/>
        <v>0</v>
      </c>
      <c r="P688" s="96">
        <f t="shared" si="155"/>
        <v>0</v>
      </c>
      <c r="Q688" s="96">
        <f t="shared" si="155"/>
        <v>0</v>
      </c>
      <c r="R688" s="97"/>
      <c r="S688" s="97"/>
      <c r="T688" s="86"/>
      <c r="U688" s="86"/>
    </row>
    <row r="689" spans="1:19" s="45" customFormat="1" ht="63" hidden="1">
      <c r="A689" s="209" t="s">
        <v>526</v>
      </c>
      <c r="B689" s="108"/>
      <c r="C689" s="108"/>
      <c r="D689" s="95">
        <f>F689+G689+H689+I689+J689+K689+L689+M689+N689+O689+P689+Q689</f>
        <v>0</v>
      </c>
      <c r="E689" s="104"/>
      <c r="F689" s="104"/>
      <c r="G689" s="300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98"/>
      <c r="S689" s="98"/>
    </row>
    <row r="690" spans="1:19" s="45" customFormat="1" ht="104.25" customHeight="1" hidden="1">
      <c r="A690" s="314" t="s">
        <v>626</v>
      </c>
      <c r="B690" s="108"/>
      <c r="C690" s="108"/>
      <c r="D690" s="95">
        <f>F690+G690+H690+I690+J690+K690+L690+M690+N690+O690+P690+Q690</f>
        <v>0</v>
      </c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98"/>
      <c r="S690" s="98"/>
    </row>
    <row r="691" spans="1:19" s="45" customFormat="1" ht="87" customHeight="1" hidden="1">
      <c r="A691" s="182" t="s">
        <v>497</v>
      </c>
      <c r="B691" s="108"/>
      <c r="C691" s="108"/>
      <c r="D691" s="95">
        <f>F691+G691+H691+I691+J691+K691+L691+M691+N691+O691+P691+Q691</f>
        <v>0</v>
      </c>
      <c r="E691" s="104"/>
      <c r="F691" s="104"/>
      <c r="G691" s="301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98"/>
      <c r="S691" s="98"/>
    </row>
    <row r="692" spans="1:19" s="45" customFormat="1" ht="95.25" customHeight="1" hidden="1">
      <c r="A692" s="137" t="s">
        <v>468</v>
      </c>
      <c r="B692" s="108"/>
      <c r="C692" s="108"/>
      <c r="D692" s="95">
        <f>F692+G692+H692+I692+J692+K692+L692+M692+N692+O692+P692+Q692</f>
        <v>0</v>
      </c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98"/>
      <c r="S692" s="98"/>
    </row>
    <row r="693" spans="1:21" s="45" customFormat="1" ht="51" customHeight="1" hidden="1">
      <c r="A693" s="101" t="s">
        <v>263</v>
      </c>
      <c r="B693" s="94"/>
      <c r="C693" s="94">
        <v>3210</v>
      </c>
      <c r="D693" s="96">
        <f>SUM(D694:D703)</f>
        <v>0</v>
      </c>
      <c r="E693" s="96">
        <f>SUM(E694:E702)</f>
        <v>0</v>
      </c>
      <c r="F693" s="96">
        <f>SUM(F694:F703)</f>
        <v>0</v>
      </c>
      <c r="G693" s="96">
        <f aca="true" t="shared" si="156" ref="G693:Q693">SUM(G694:G703)</f>
        <v>0</v>
      </c>
      <c r="H693" s="96">
        <f t="shared" si="156"/>
        <v>0</v>
      </c>
      <c r="I693" s="96">
        <f t="shared" si="156"/>
        <v>0</v>
      </c>
      <c r="J693" s="96">
        <f t="shared" si="156"/>
        <v>0</v>
      </c>
      <c r="K693" s="96">
        <f t="shared" si="156"/>
        <v>0</v>
      </c>
      <c r="L693" s="96">
        <f t="shared" si="156"/>
        <v>0</v>
      </c>
      <c r="M693" s="96">
        <f t="shared" si="156"/>
        <v>0</v>
      </c>
      <c r="N693" s="96">
        <f t="shared" si="156"/>
        <v>0</v>
      </c>
      <c r="O693" s="96">
        <f t="shared" si="156"/>
        <v>0</v>
      </c>
      <c r="P693" s="96">
        <f t="shared" si="156"/>
        <v>0</v>
      </c>
      <c r="Q693" s="96">
        <f t="shared" si="156"/>
        <v>0</v>
      </c>
      <c r="R693" s="97"/>
      <c r="S693" s="97"/>
      <c r="T693" s="86"/>
      <c r="U693" s="86"/>
    </row>
    <row r="694" spans="1:21" s="45" customFormat="1" ht="89.25" customHeight="1" hidden="1">
      <c r="A694" s="227" t="s">
        <v>679</v>
      </c>
      <c r="B694" s="94"/>
      <c r="C694" s="94"/>
      <c r="D694" s="96">
        <f aca="true" t="shared" si="157" ref="D694:D703">+F694+G694+H694+I694+J694+K694+L694+M694+N694+O694+P694+Q694</f>
        <v>0</v>
      </c>
      <c r="E694" s="96"/>
      <c r="F694" s="96"/>
      <c r="G694" s="287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7"/>
      <c r="S694" s="97"/>
      <c r="T694" s="86"/>
      <c r="U694" s="86"/>
    </row>
    <row r="695" spans="1:21" s="45" customFormat="1" ht="94.5" hidden="1">
      <c r="A695" s="227" t="s">
        <v>539</v>
      </c>
      <c r="B695" s="94"/>
      <c r="C695" s="94"/>
      <c r="D695" s="96">
        <f t="shared" si="157"/>
        <v>0</v>
      </c>
      <c r="E695" s="96"/>
      <c r="F695" s="96"/>
      <c r="G695" s="287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7"/>
      <c r="S695" s="97"/>
      <c r="T695" s="86"/>
      <c r="U695" s="86"/>
    </row>
    <row r="696" spans="1:21" s="45" customFormat="1" ht="58.5" customHeight="1" hidden="1">
      <c r="A696" s="137" t="s">
        <v>469</v>
      </c>
      <c r="B696" s="94"/>
      <c r="C696" s="94"/>
      <c r="D696" s="96">
        <f t="shared" si="157"/>
        <v>0</v>
      </c>
      <c r="E696" s="96"/>
      <c r="F696" s="96"/>
      <c r="G696" s="181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7"/>
      <c r="S696" s="97"/>
      <c r="T696" s="86"/>
      <c r="U696" s="86"/>
    </row>
    <row r="697" spans="1:21" s="45" customFormat="1" ht="75" customHeight="1" hidden="1">
      <c r="A697" s="179" t="s">
        <v>470</v>
      </c>
      <c r="B697" s="94"/>
      <c r="C697" s="94"/>
      <c r="D697" s="96">
        <f t="shared" si="157"/>
        <v>0</v>
      </c>
      <c r="E697" s="96"/>
      <c r="F697" s="96"/>
      <c r="G697" s="181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7"/>
      <c r="S697" s="97"/>
      <c r="T697" s="86"/>
      <c r="U697" s="86"/>
    </row>
    <row r="698" spans="1:21" s="45" customFormat="1" ht="55.5" customHeight="1" hidden="1">
      <c r="A698" s="179" t="s">
        <v>471</v>
      </c>
      <c r="B698" s="94"/>
      <c r="C698" s="94"/>
      <c r="D698" s="96">
        <f t="shared" si="157"/>
        <v>0</v>
      </c>
      <c r="E698" s="96"/>
      <c r="F698" s="96"/>
      <c r="G698" s="181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7"/>
      <c r="S698" s="97"/>
      <c r="T698" s="86"/>
      <c r="U698" s="86"/>
    </row>
    <row r="699" spans="1:21" s="45" customFormat="1" ht="20.25" customHeight="1" hidden="1">
      <c r="A699" s="179" t="s">
        <v>499</v>
      </c>
      <c r="B699" s="94"/>
      <c r="C699" s="94"/>
      <c r="D699" s="96">
        <f t="shared" si="157"/>
        <v>0</v>
      </c>
      <c r="E699" s="96"/>
      <c r="F699" s="96"/>
      <c r="G699" s="181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7"/>
      <c r="S699" s="97"/>
      <c r="T699" s="86"/>
      <c r="U699" s="86"/>
    </row>
    <row r="700" spans="1:21" s="45" customFormat="1" ht="66.75" customHeight="1" hidden="1">
      <c r="A700" s="179" t="s">
        <v>472</v>
      </c>
      <c r="B700" s="94"/>
      <c r="C700" s="94"/>
      <c r="D700" s="96">
        <f t="shared" si="157"/>
        <v>0</v>
      </c>
      <c r="E700" s="96"/>
      <c r="F700" s="96"/>
      <c r="G700" s="181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7"/>
      <c r="S700" s="97"/>
      <c r="T700" s="86"/>
      <c r="U700" s="86"/>
    </row>
    <row r="701" spans="1:21" s="45" customFormat="1" ht="53.25" customHeight="1" hidden="1">
      <c r="A701" s="179" t="s">
        <v>473</v>
      </c>
      <c r="B701" s="94"/>
      <c r="C701" s="94"/>
      <c r="D701" s="96">
        <f t="shared" si="157"/>
        <v>0</v>
      </c>
      <c r="E701" s="96"/>
      <c r="F701" s="96"/>
      <c r="G701" s="181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7"/>
      <c r="S701" s="97"/>
      <c r="T701" s="86"/>
      <c r="U701" s="86"/>
    </row>
    <row r="702" spans="1:21" s="45" customFormat="1" ht="63" hidden="1">
      <c r="A702" s="209" t="s">
        <v>624</v>
      </c>
      <c r="B702" s="94"/>
      <c r="C702" s="94"/>
      <c r="D702" s="96">
        <f t="shared" si="157"/>
        <v>0</v>
      </c>
      <c r="E702" s="96"/>
      <c r="F702" s="96"/>
      <c r="G702" s="208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7"/>
      <c r="S702" s="97"/>
      <c r="T702" s="86"/>
      <c r="U702" s="86"/>
    </row>
    <row r="703" spans="1:21" s="45" customFormat="1" ht="31.5" hidden="1">
      <c r="A703" s="209" t="s">
        <v>532</v>
      </c>
      <c r="B703" s="94"/>
      <c r="C703" s="94"/>
      <c r="D703" s="96">
        <f t="shared" si="157"/>
        <v>0</v>
      </c>
      <c r="E703" s="96"/>
      <c r="F703" s="96"/>
      <c r="G703" s="208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7"/>
      <c r="S703" s="97"/>
      <c r="T703" s="86"/>
      <c r="U703" s="86"/>
    </row>
    <row r="704" spans="1:19" s="86" customFormat="1" ht="47.25" customHeight="1" hidden="1">
      <c r="A704" s="99" t="s">
        <v>360</v>
      </c>
      <c r="B704" s="94">
        <v>240601</v>
      </c>
      <c r="C704" s="94"/>
      <c r="D704" s="96">
        <f>D705</f>
        <v>0</v>
      </c>
      <c r="E704" s="96"/>
      <c r="F704" s="96">
        <f aca="true" t="shared" si="158" ref="F704:Q704">F705</f>
        <v>0</v>
      </c>
      <c r="G704" s="96">
        <f t="shared" si="158"/>
        <v>0</v>
      </c>
      <c r="H704" s="96">
        <f t="shared" si="158"/>
        <v>0</v>
      </c>
      <c r="I704" s="96">
        <f t="shared" si="158"/>
        <v>0</v>
      </c>
      <c r="J704" s="96">
        <f t="shared" si="158"/>
        <v>0</v>
      </c>
      <c r="K704" s="96">
        <f t="shared" si="158"/>
        <v>0</v>
      </c>
      <c r="L704" s="96">
        <f t="shared" si="158"/>
        <v>0</v>
      </c>
      <c r="M704" s="96">
        <f t="shared" si="158"/>
        <v>0</v>
      </c>
      <c r="N704" s="96">
        <f t="shared" si="158"/>
        <v>0</v>
      </c>
      <c r="O704" s="96">
        <f t="shared" si="158"/>
        <v>0</v>
      </c>
      <c r="P704" s="96">
        <f t="shared" si="158"/>
        <v>0</v>
      </c>
      <c r="Q704" s="96">
        <f t="shared" si="158"/>
        <v>0</v>
      </c>
      <c r="R704" s="97"/>
      <c r="S704" s="97"/>
    </row>
    <row r="705" spans="1:19" s="47" customFormat="1" ht="22.5" customHeight="1" hidden="1">
      <c r="A705" s="136" t="s">
        <v>357</v>
      </c>
      <c r="B705" s="100"/>
      <c r="C705" s="100">
        <v>2240</v>
      </c>
      <c r="D705" s="147">
        <f>F705+G705+H705+I705+J705+K705+L705+M705+N705+O705+P705+Q705</f>
        <v>0</v>
      </c>
      <c r="E705" s="102"/>
      <c r="F705" s="102">
        <f>+F706</f>
        <v>0</v>
      </c>
      <c r="G705" s="102">
        <f aca="true" t="shared" si="159" ref="G705:Q705">+G706</f>
        <v>0</v>
      </c>
      <c r="H705" s="102">
        <f t="shared" si="159"/>
        <v>0</v>
      </c>
      <c r="I705" s="102">
        <f t="shared" si="159"/>
        <v>0</v>
      </c>
      <c r="J705" s="102">
        <f t="shared" si="159"/>
        <v>0</v>
      </c>
      <c r="K705" s="102">
        <f t="shared" si="159"/>
        <v>0</v>
      </c>
      <c r="L705" s="102">
        <f t="shared" si="159"/>
        <v>0</v>
      </c>
      <c r="M705" s="102">
        <f t="shared" si="159"/>
        <v>0</v>
      </c>
      <c r="N705" s="102">
        <f t="shared" si="159"/>
        <v>0</v>
      </c>
      <c r="O705" s="102">
        <f t="shared" si="159"/>
        <v>0</v>
      </c>
      <c r="P705" s="102">
        <f t="shared" si="159"/>
        <v>0</v>
      </c>
      <c r="Q705" s="102">
        <f t="shared" si="159"/>
        <v>0</v>
      </c>
      <c r="R705" s="110"/>
      <c r="S705" s="110"/>
    </row>
    <row r="706" spans="1:19" s="47" customFormat="1" ht="51" customHeight="1" hidden="1">
      <c r="A706" s="99" t="s">
        <v>34</v>
      </c>
      <c r="B706" s="100"/>
      <c r="C706" s="100"/>
      <c r="D706" s="96">
        <f>+F706+G706+H706+I706+J706+L706+K706+M706+N706+O706+P706+Q706</f>
        <v>0</v>
      </c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10"/>
      <c r="S706" s="110"/>
    </row>
    <row r="707" spans="1:19" s="86" customFormat="1" ht="31.5" customHeight="1" hidden="1">
      <c r="A707" s="99" t="s">
        <v>145</v>
      </c>
      <c r="B707" s="94">
        <v>10116</v>
      </c>
      <c r="C707" s="94"/>
      <c r="D707" s="96">
        <f>D708</f>
        <v>0</v>
      </c>
      <c r="E707" s="96"/>
      <c r="F707" s="96">
        <f aca="true" t="shared" si="160" ref="F707:Q707">F708</f>
        <v>0</v>
      </c>
      <c r="G707" s="96">
        <f t="shared" si="160"/>
        <v>0</v>
      </c>
      <c r="H707" s="96">
        <f t="shared" si="160"/>
        <v>0</v>
      </c>
      <c r="I707" s="96">
        <f t="shared" si="160"/>
        <v>0</v>
      </c>
      <c r="J707" s="96">
        <f t="shared" si="160"/>
        <v>0</v>
      </c>
      <c r="K707" s="96">
        <f t="shared" si="160"/>
        <v>0</v>
      </c>
      <c r="L707" s="96">
        <f t="shared" si="160"/>
        <v>0</v>
      </c>
      <c r="M707" s="96">
        <f t="shared" si="160"/>
        <v>0</v>
      </c>
      <c r="N707" s="96">
        <f t="shared" si="160"/>
        <v>0</v>
      </c>
      <c r="O707" s="96">
        <f t="shared" si="160"/>
        <v>0</v>
      </c>
      <c r="P707" s="96">
        <f t="shared" si="160"/>
        <v>0</v>
      </c>
      <c r="Q707" s="96">
        <f t="shared" si="160"/>
        <v>0</v>
      </c>
      <c r="R707" s="97"/>
      <c r="S707" s="97"/>
    </row>
    <row r="708" spans="1:19" s="47" customFormat="1" ht="49.5" customHeight="1" hidden="1">
      <c r="A708" s="101" t="s">
        <v>256</v>
      </c>
      <c r="B708" s="148"/>
      <c r="C708" s="148">
        <v>3110</v>
      </c>
      <c r="D708" s="147">
        <f>+D709</f>
        <v>0</v>
      </c>
      <c r="E708" s="147">
        <f aca="true" t="shared" si="161" ref="E708:Q708">+E709</f>
        <v>0</v>
      </c>
      <c r="F708" s="147">
        <f t="shared" si="161"/>
        <v>0</v>
      </c>
      <c r="G708" s="147">
        <f t="shared" si="161"/>
        <v>0</v>
      </c>
      <c r="H708" s="147">
        <f t="shared" si="161"/>
        <v>0</v>
      </c>
      <c r="I708" s="147">
        <f t="shared" si="161"/>
        <v>0</v>
      </c>
      <c r="J708" s="147">
        <f t="shared" si="161"/>
        <v>0</v>
      </c>
      <c r="K708" s="147">
        <f t="shared" si="161"/>
        <v>0</v>
      </c>
      <c r="L708" s="147">
        <f t="shared" si="161"/>
        <v>0</v>
      </c>
      <c r="M708" s="147">
        <f t="shared" si="161"/>
        <v>0</v>
      </c>
      <c r="N708" s="147">
        <f t="shared" si="161"/>
        <v>0</v>
      </c>
      <c r="O708" s="147">
        <f t="shared" si="161"/>
        <v>0</v>
      </c>
      <c r="P708" s="147">
        <f t="shared" si="161"/>
        <v>0</v>
      </c>
      <c r="Q708" s="147">
        <f t="shared" si="161"/>
        <v>0</v>
      </c>
      <c r="R708" s="110"/>
      <c r="S708" s="110"/>
    </row>
    <row r="709" spans="1:19" s="47" customFormat="1" ht="41.25" customHeight="1" hidden="1">
      <c r="A709" s="314" t="s">
        <v>625</v>
      </c>
      <c r="B709" s="100"/>
      <c r="C709" s="100"/>
      <c r="D709" s="96">
        <f>+F709+G709+H709+I709+J709+K709+L709+M709+N709+O709+P709+Q709</f>
        <v>0</v>
      </c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10"/>
      <c r="S709" s="110"/>
    </row>
    <row r="710" spans="1:19" s="83" customFormat="1" ht="32.25" customHeight="1" hidden="1">
      <c r="A710" s="324" t="s">
        <v>219</v>
      </c>
      <c r="B710" s="132"/>
      <c r="C710" s="133"/>
      <c r="D710" s="134">
        <f aca="true" t="shared" si="162" ref="D710:Q710">+D711+D771</f>
        <v>7827235</v>
      </c>
      <c r="E710" s="134">
        <f t="shared" si="162"/>
        <v>0</v>
      </c>
      <c r="F710" s="134">
        <f>+F711+F771</f>
        <v>0</v>
      </c>
      <c r="G710" s="134">
        <f t="shared" si="162"/>
        <v>0</v>
      </c>
      <c r="H710" s="134">
        <f t="shared" si="162"/>
        <v>7827235</v>
      </c>
      <c r="I710" s="134">
        <f t="shared" si="162"/>
        <v>0</v>
      </c>
      <c r="J710" s="134">
        <f t="shared" si="162"/>
        <v>0</v>
      </c>
      <c r="K710" s="134">
        <f t="shared" si="162"/>
        <v>0</v>
      </c>
      <c r="L710" s="134">
        <f t="shared" si="162"/>
        <v>0</v>
      </c>
      <c r="M710" s="134">
        <f t="shared" si="162"/>
        <v>0</v>
      </c>
      <c r="N710" s="134">
        <f t="shared" si="162"/>
        <v>0</v>
      </c>
      <c r="O710" s="134">
        <f t="shared" si="162"/>
        <v>0</v>
      </c>
      <c r="P710" s="134">
        <f t="shared" si="162"/>
        <v>0</v>
      </c>
      <c r="Q710" s="134">
        <f t="shared" si="162"/>
        <v>0</v>
      </c>
      <c r="R710" s="196"/>
      <c r="S710" s="196"/>
    </row>
    <row r="711" spans="1:19" s="84" customFormat="1" ht="15.75" hidden="1">
      <c r="A711" s="105" t="s">
        <v>147</v>
      </c>
      <c r="B711" s="231">
        <v>150101</v>
      </c>
      <c r="C711" s="231"/>
      <c r="D711" s="213">
        <f>+D766+D712+D729+D738+D761</f>
        <v>7709235</v>
      </c>
      <c r="E711" s="213">
        <f>+E766+E712+E729+E738+E761</f>
        <v>0</v>
      </c>
      <c r="F711" s="213">
        <f>F712+F729+F738+F761</f>
        <v>0</v>
      </c>
      <c r="G711" s="213">
        <f aca="true" t="shared" si="163" ref="G711:Q711">G712+G729+G738+G761</f>
        <v>0</v>
      </c>
      <c r="H711" s="213">
        <f t="shared" si="163"/>
        <v>7709235</v>
      </c>
      <c r="I711" s="213">
        <f t="shared" si="163"/>
        <v>0</v>
      </c>
      <c r="J711" s="213">
        <f t="shared" si="163"/>
        <v>0</v>
      </c>
      <c r="K711" s="213">
        <f t="shared" si="163"/>
        <v>0</v>
      </c>
      <c r="L711" s="213">
        <f t="shared" si="163"/>
        <v>0</v>
      </c>
      <c r="M711" s="213">
        <f t="shared" si="163"/>
        <v>0</v>
      </c>
      <c r="N711" s="213">
        <f t="shared" si="163"/>
        <v>0</v>
      </c>
      <c r="O711" s="213">
        <f t="shared" si="163"/>
        <v>0</v>
      </c>
      <c r="P711" s="213">
        <f t="shared" si="163"/>
        <v>0</v>
      </c>
      <c r="Q711" s="213">
        <f t="shared" si="163"/>
        <v>0</v>
      </c>
      <c r="R711" s="228"/>
      <c r="S711" s="228"/>
    </row>
    <row r="712" spans="1:19" s="47" customFormat="1" ht="33" customHeight="1" hidden="1">
      <c r="A712" s="101" t="s">
        <v>36</v>
      </c>
      <c r="B712" s="148"/>
      <c r="C712" s="148">
        <v>3131</v>
      </c>
      <c r="D712" s="146">
        <f>+D713+D714</f>
        <v>0</v>
      </c>
      <c r="E712" s="146">
        <f>+E713+E727+E728</f>
        <v>0</v>
      </c>
      <c r="F712" s="146">
        <f>+F713+F714</f>
        <v>0</v>
      </c>
      <c r="G712" s="146">
        <f aca="true" t="shared" si="164" ref="G712:Q712">+G713+G714</f>
        <v>0</v>
      </c>
      <c r="H712" s="146">
        <f t="shared" si="164"/>
        <v>0</v>
      </c>
      <c r="I712" s="146">
        <f t="shared" si="164"/>
        <v>0</v>
      </c>
      <c r="J712" s="146">
        <f t="shared" si="164"/>
        <v>0</v>
      </c>
      <c r="K712" s="146">
        <f t="shared" si="164"/>
        <v>0</v>
      </c>
      <c r="L712" s="146">
        <f t="shared" si="164"/>
        <v>0</v>
      </c>
      <c r="M712" s="146">
        <f t="shared" si="164"/>
        <v>0</v>
      </c>
      <c r="N712" s="146">
        <f t="shared" si="164"/>
        <v>0</v>
      </c>
      <c r="O712" s="146">
        <f t="shared" si="164"/>
        <v>0</v>
      </c>
      <c r="P712" s="146">
        <f t="shared" si="164"/>
        <v>0</v>
      </c>
      <c r="Q712" s="146">
        <f t="shared" si="164"/>
        <v>0</v>
      </c>
      <c r="R712" s="110"/>
      <c r="S712" s="110"/>
    </row>
    <row r="713" spans="1:19" s="45" customFormat="1" ht="127.5" customHeight="1" hidden="1">
      <c r="A713" s="176" t="s">
        <v>505</v>
      </c>
      <c r="B713" s="112"/>
      <c r="C713" s="112"/>
      <c r="D713" s="147">
        <f>F713+G713+H713+I713+J713+K713+L713+M713+N713+O713+P713+Q713</f>
        <v>0</v>
      </c>
      <c r="E713" s="95"/>
      <c r="F713" s="95"/>
      <c r="G713" s="287"/>
      <c r="H713" s="232"/>
      <c r="I713" s="95"/>
      <c r="J713" s="95"/>
      <c r="K713" s="96"/>
      <c r="L713" s="96"/>
      <c r="M713" s="96"/>
      <c r="N713" s="96"/>
      <c r="O713" s="95"/>
      <c r="P713" s="95"/>
      <c r="Q713" s="95"/>
      <c r="R713" s="98"/>
      <c r="S713" s="98"/>
    </row>
    <row r="714" spans="1:19" s="45" customFormat="1" ht="104.25" customHeight="1" hidden="1">
      <c r="A714" s="233" t="s">
        <v>7</v>
      </c>
      <c r="B714" s="112"/>
      <c r="C714" s="112"/>
      <c r="D714" s="95">
        <f>F714+G714+H714+I714+J714+K714+L714+M714+N714+O714+P714+Q714</f>
        <v>0</v>
      </c>
      <c r="E714" s="95"/>
      <c r="F714" s="95"/>
      <c r="G714" s="287"/>
      <c r="H714" s="232"/>
      <c r="I714" s="95"/>
      <c r="J714" s="95"/>
      <c r="K714" s="95"/>
      <c r="L714" s="95"/>
      <c r="M714" s="95"/>
      <c r="N714" s="95"/>
      <c r="O714" s="95"/>
      <c r="P714" s="95"/>
      <c r="Q714" s="95"/>
      <c r="R714" s="98"/>
      <c r="S714" s="98"/>
    </row>
    <row r="715" spans="1:21" s="45" customFormat="1" ht="50.25" customHeight="1" hidden="1">
      <c r="A715" s="105" t="s">
        <v>346</v>
      </c>
      <c r="B715" s="184"/>
      <c r="C715" s="184"/>
      <c r="D715" s="147">
        <f>F715+G715+H715+I715+J715+K715+L715+M715+N715+O715+P715+Q715</f>
        <v>0</v>
      </c>
      <c r="E715" s="147"/>
      <c r="F715" s="147"/>
      <c r="G715" s="147"/>
      <c r="H715" s="234"/>
      <c r="I715" s="147"/>
      <c r="J715" s="147"/>
      <c r="K715" s="147"/>
      <c r="L715" s="147"/>
      <c r="M715" s="147"/>
      <c r="N715" s="147"/>
      <c r="O715" s="147"/>
      <c r="P715" s="147"/>
      <c r="Q715" s="147"/>
      <c r="R715" s="97"/>
      <c r="S715" s="97"/>
      <c r="T715" s="86"/>
      <c r="U715" s="86"/>
    </row>
    <row r="716" spans="1:21" s="45" customFormat="1" ht="42.75" customHeight="1" hidden="1">
      <c r="A716" s="105"/>
      <c r="B716" s="184"/>
      <c r="C716" s="184"/>
      <c r="D716" s="147"/>
      <c r="E716" s="147"/>
      <c r="F716" s="147"/>
      <c r="G716" s="147"/>
      <c r="H716" s="234"/>
      <c r="I716" s="147"/>
      <c r="J716" s="147"/>
      <c r="K716" s="147"/>
      <c r="L716" s="147"/>
      <c r="M716" s="147"/>
      <c r="N716" s="147"/>
      <c r="O716" s="147"/>
      <c r="P716" s="147"/>
      <c r="Q716" s="147"/>
      <c r="R716" s="97"/>
      <c r="S716" s="97"/>
      <c r="T716" s="86"/>
      <c r="U716" s="86"/>
    </row>
    <row r="717" spans="1:21" s="45" customFormat="1" ht="78.75" hidden="1">
      <c r="A717" s="105" t="s">
        <v>339</v>
      </c>
      <c r="B717" s="184"/>
      <c r="C717" s="184"/>
      <c r="D717" s="147">
        <f aca="true" t="shared" si="165" ref="D717:D728">F717+G717+H717+I717+J717+K717+L717+M717+N717+O717+P717+Q717</f>
        <v>0</v>
      </c>
      <c r="E717" s="147"/>
      <c r="F717" s="147"/>
      <c r="G717" s="147"/>
      <c r="H717" s="234"/>
      <c r="I717" s="147"/>
      <c r="J717" s="147"/>
      <c r="K717" s="147"/>
      <c r="L717" s="147"/>
      <c r="M717" s="147"/>
      <c r="N717" s="147"/>
      <c r="O717" s="147"/>
      <c r="P717" s="147"/>
      <c r="Q717" s="147"/>
      <c r="R717" s="97"/>
      <c r="S717" s="97"/>
      <c r="T717" s="86"/>
      <c r="U717" s="86"/>
    </row>
    <row r="718" spans="1:21" s="45" customFormat="1" ht="31.5" hidden="1">
      <c r="A718" s="105" t="s">
        <v>327</v>
      </c>
      <c r="B718" s="184"/>
      <c r="C718" s="184"/>
      <c r="D718" s="147">
        <f t="shared" si="165"/>
        <v>0</v>
      </c>
      <c r="E718" s="147"/>
      <c r="F718" s="147"/>
      <c r="G718" s="147"/>
      <c r="H718" s="234"/>
      <c r="I718" s="147"/>
      <c r="J718" s="147"/>
      <c r="K718" s="147"/>
      <c r="L718" s="147"/>
      <c r="M718" s="147"/>
      <c r="N718" s="147"/>
      <c r="O718" s="147"/>
      <c r="P718" s="147"/>
      <c r="Q718" s="147"/>
      <c r="R718" s="97"/>
      <c r="S718" s="97"/>
      <c r="T718" s="86"/>
      <c r="U718" s="86"/>
    </row>
    <row r="719" spans="1:21" s="45" customFormat="1" ht="78.75" hidden="1">
      <c r="A719" s="105" t="s">
        <v>340</v>
      </c>
      <c r="B719" s="184"/>
      <c r="C719" s="184"/>
      <c r="D719" s="147">
        <f t="shared" si="165"/>
        <v>0</v>
      </c>
      <c r="E719" s="147"/>
      <c r="F719" s="147"/>
      <c r="G719" s="147"/>
      <c r="H719" s="234"/>
      <c r="I719" s="147"/>
      <c r="J719" s="147"/>
      <c r="K719" s="147"/>
      <c r="L719" s="147"/>
      <c r="M719" s="147"/>
      <c r="N719" s="147"/>
      <c r="O719" s="147"/>
      <c r="P719" s="147"/>
      <c r="Q719" s="147"/>
      <c r="R719" s="97"/>
      <c r="S719" s="97"/>
      <c r="T719" s="86"/>
      <c r="U719" s="86"/>
    </row>
    <row r="720" spans="1:21" s="45" customFormat="1" ht="126" hidden="1">
      <c r="A720" s="105" t="s">
        <v>329</v>
      </c>
      <c r="B720" s="184"/>
      <c r="C720" s="184"/>
      <c r="D720" s="147">
        <f t="shared" si="165"/>
        <v>0</v>
      </c>
      <c r="E720" s="147"/>
      <c r="F720" s="147"/>
      <c r="G720" s="147"/>
      <c r="H720" s="234"/>
      <c r="I720" s="147"/>
      <c r="J720" s="147"/>
      <c r="K720" s="147"/>
      <c r="L720" s="147"/>
      <c r="M720" s="147"/>
      <c r="N720" s="147"/>
      <c r="O720" s="147"/>
      <c r="P720" s="147"/>
      <c r="Q720" s="147"/>
      <c r="R720" s="97"/>
      <c r="S720" s="97"/>
      <c r="T720" s="86"/>
      <c r="U720" s="86"/>
    </row>
    <row r="721" spans="1:21" s="45" customFormat="1" ht="94.5" hidden="1">
      <c r="A721" s="105" t="s">
        <v>328</v>
      </c>
      <c r="B721" s="184"/>
      <c r="C721" s="184"/>
      <c r="D721" s="147">
        <f t="shared" si="165"/>
        <v>0</v>
      </c>
      <c r="E721" s="147"/>
      <c r="F721" s="147"/>
      <c r="G721" s="147"/>
      <c r="H721" s="234"/>
      <c r="I721" s="147"/>
      <c r="J721" s="147"/>
      <c r="K721" s="147"/>
      <c r="L721" s="147"/>
      <c r="M721" s="147"/>
      <c r="N721" s="147"/>
      <c r="O721" s="147"/>
      <c r="P721" s="147"/>
      <c r="Q721" s="147"/>
      <c r="R721" s="97"/>
      <c r="S721" s="97"/>
      <c r="T721" s="86"/>
      <c r="U721" s="86"/>
    </row>
    <row r="722" spans="1:21" s="45" customFormat="1" ht="78.75" customHeight="1" hidden="1">
      <c r="A722" s="105" t="s">
        <v>330</v>
      </c>
      <c r="B722" s="184"/>
      <c r="C722" s="184"/>
      <c r="D722" s="147">
        <f t="shared" si="165"/>
        <v>0</v>
      </c>
      <c r="E722" s="147"/>
      <c r="F722" s="147"/>
      <c r="G722" s="147"/>
      <c r="H722" s="234"/>
      <c r="I722" s="147"/>
      <c r="J722" s="147"/>
      <c r="K722" s="147"/>
      <c r="L722" s="147"/>
      <c r="M722" s="147"/>
      <c r="N722" s="147"/>
      <c r="O722" s="147"/>
      <c r="P722" s="147"/>
      <c r="Q722" s="147"/>
      <c r="R722" s="97"/>
      <c r="S722" s="97"/>
      <c r="T722" s="86"/>
      <c r="U722" s="86"/>
    </row>
    <row r="723" spans="1:21" s="45" customFormat="1" ht="94.5" hidden="1">
      <c r="A723" s="105" t="s">
        <v>331</v>
      </c>
      <c r="B723" s="184"/>
      <c r="C723" s="184"/>
      <c r="D723" s="147">
        <f t="shared" si="165"/>
        <v>0</v>
      </c>
      <c r="E723" s="147"/>
      <c r="F723" s="147"/>
      <c r="G723" s="147"/>
      <c r="H723" s="234"/>
      <c r="I723" s="147"/>
      <c r="J723" s="147"/>
      <c r="K723" s="147"/>
      <c r="L723" s="147"/>
      <c r="M723" s="147"/>
      <c r="N723" s="147"/>
      <c r="O723" s="147"/>
      <c r="P723" s="147"/>
      <c r="Q723" s="147"/>
      <c r="R723" s="97"/>
      <c r="S723" s="97"/>
      <c r="T723" s="86"/>
      <c r="U723" s="86"/>
    </row>
    <row r="724" spans="1:21" s="45" customFormat="1" ht="78.75" hidden="1">
      <c r="A724" s="105" t="s">
        <v>332</v>
      </c>
      <c r="B724" s="184"/>
      <c r="C724" s="184"/>
      <c r="D724" s="147">
        <f t="shared" si="165"/>
        <v>0</v>
      </c>
      <c r="E724" s="147"/>
      <c r="F724" s="147"/>
      <c r="G724" s="147"/>
      <c r="H724" s="234"/>
      <c r="I724" s="147"/>
      <c r="J724" s="147"/>
      <c r="K724" s="147"/>
      <c r="L724" s="147"/>
      <c r="M724" s="147"/>
      <c r="N724" s="147"/>
      <c r="O724" s="147"/>
      <c r="P724" s="147"/>
      <c r="Q724" s="147"/>
      <c r="R724" s="97"/>
      <c r="S724" s="97"/>
      <c r="T724" s="86"/>
      <c r="U724" s="86"/>
    </row>
    <row r="725" spans="1:21" s="45" customFormat="1" ht="15.75" hidden="1">
      <c r="A725" s="105"/>
      <c r="B725" s="184"/>
      <c r="C725" s="184"/>
      <c r="D725" s="147">
        <f t="shared" si="165"/>
        <v>0</v>
      </c>
      <c r="E725" s="147"/>
      <c r="F725" s="147"/>
      <c r="G725" s="147"/>
      <c r="H725" s="234"/>
      <c r="I725" s="147"/>
      <c r="J725" s="147"/>
      <c r="K725" s="147"/>
      <c r="L725" s="147"/>
      <c r="M725" s="147"/>
      <c r="N725" s="147"/>
      <c r="O725" s="147"/>
      <c r="P725" s="147"/>
      <c r="Q725" s="147"/>
      <c r="R725" s="97"/>
      <c r="S725" s="97"/>
      <c r="T725" s="86"/>
      <c r="U725" s="86"/>
    </row>
    <row r="726" spans="1:21" s="45" customFormat="1" ht="47.25" hidden="1">
      <c r="A726" s="105" t="s">
        <v>325</v>
      </c>
      <c r="B726" s="184"/>
      <c r="C726" s="184"/>
      <c r="D726" s="147">
        <f t="shared" si="165"/>
        <v>0</v>
      </c>
      <c r="E726" s="147"/>
      <c r="F726" s="235"/>
      <c r="G726" s="147"/>
      <c r="H726" s="236"/>
      <c r="I726" s="235"/>
      <c r="J726" s="147"/>
      <c r="K726" s="147"/>
      <c r="L726" s="147"/>
      <c r="M726" s="147"/>
      <c r="N726" s="147"/>
      <c r="O726" s="147"/>
      <c r="P726" s="147"/>
      <c r="Q726" s="147"/>
      <c r="R726" s="97"/>
      <c r="S726" s="97"/>
      <c r="T726" s="86"/>
      <c r="U726" s="86"/>
    </row>
    <row r="727" spans="1:21" s="45" customFormat="1" ht="66" customHeight="1" hidden="1">
      <c r="A727" s="237" t="s">
        <v>49</v>
      </c>
      <c r="B727" s="238"/>
      <c r="C727" s="238"/>
      <c r="D727" s="238">
        <f t="shared" si="165"/>
        <v>0</v>
      </c>
      <c r="E727" s="238"/>
      <c r="F727" s="302"/>
      <c r="G727" s="302"/>
      <c r="H727" s="303"/>
      <c r="I727" s="302"/>
      <c r="J727" s="238"/>
      <c r="K727" s="238"/>
      <c r="L727" s="238"/>
      <c r="M727" s="238"/>
      <c r="N727" s="238"/>
      <c r="O727" s="238"/>
      <c r="P727" s="238"/>
      <c r="Q727" s="238"/>
      <c r="R727" s="97"/>
      <c r="S727" s="97"/>
      <c r="T727" s="86"/>
      <c r="U727" s="86"/>
    </row>
    <row r="728" spans="1:21" s="45" customFormat="1" ht="65.25" customHeight="1" hidden="1">
      <c r="A728" s="237" t="s">
        <v>50</v>
      </c>
      <c r="B728" s="238"/>
      <c r="C728" s="238"/>
      <c r="D728" s="238">
        <f t="shared" si="165"/>
        <v>0</v>
      </c>
      <c r="E728" s="238"/>
      <c r="F728" s="302"/>
      <c r="G728" s="302"/>
      <c r="H728" s="303"/>
      <c r="I728" s="302"/>
      <c r="J728" s="238"/>
      <c r="K728" s="238"/>
      <c r="L728" s="238"/>
      <c r="M728" s="238"/>
      <c r="N728" s="238"/>
      <c r="O728" s="238"/>
      <c r="P728" s="238"/>
      <c r="Q728" s="238"/>
      <c r="R728" s="97"/>
      <c r="S728" s="97"/>
      <c r="T728" s="86"/>
      <c r="U728" s="86"/>
    </row>
    <row r="729" spans="1:19" s="47" customFormat="1" ht="31.5" hidden="1">
      <c r="A729" s="101" t="s">
        <v>33</v>
      </c>
      <c r="B729" s="148"/>
      <c r="C729" s="148">
        <v>3142</v>
      </c>
      <c r="D729" s="219">
        <f>+D730+D731+D732+D733+D734+D735+D736+D737</f>
        <v>6602315</v>
      </c>
      <c r="E729" s="219">
        <f aca="true" t="shared" si="166" ref="E729:Q729">+E730+E731+E732+E733+E734+E735+E736+E737</f>
        <v>0</v>
      </c>
      <c r="F729" s="219">
        <f>+F730+F731+F732+F733+F734+F735+F736+F737</f>
        <v>0</v>
      </c>
      <c r="G729" s="219">
        <f>+G730+G731+G732+G733+G734+G735+G736+G737</f>
        <v>0</v>
      </c>
      <c r="H729" s="239">
        <f t="shared" si="166"/>
        <v>6602315</v>
      </c>
      <c r="I729" s="219">
        <f t="shared" si="166"/>
        <v>0</v>
      </c>
      <c r="J729" s="219">
        <f t="shared" si="166"/>
        <v>0</v>
      </c>
      <c r="K729" s="219">
        <f t="shared" si="166"/>
        <v>0</v>
      </c>
      <c r="L729" s="219">
        <f t="shared" si="166"/>
        <v>0</v>
      </c>
      <c r="M729" s="219">
        <f t="shared" si="166"/>
        <v>0</v>
      </c>
      <c r="N729" s="219">
        <f t="shared" si="166"/>
        <v>0</v>
      </c>
      <c r="O729" s="219">
        <f t="shared" si="166"/>
        <v>0</v>
      </c>
      <c r="P729" s="219">
        <f t="shared" si="166"/>
        <v>0</v>
      </c>
      <c r="Q729" s="219">
        <f t="shared" si="166"/>
        <v>0</v>
      </c>
      <c r="R729" s="110"/>
      <c r="S729" s="110"/>
    </row>
    <row r="730" spans="1:19" s="45" customFormat="1" ht="63" hidden="1">
      <c r="A730" s="322" t="s">
        <v>715</v>
      </c>
      <c r="B730" s="112"/>
      <c r="C730" s="112"/>
      <c r="D730" s="147">
        <f aca="true" t="shared" si="167" ref="D730:D737">F730+G730+H730+I730+J730+K730+L730+M730+N730+O730+P730+Q730</f>
        <v>3684496</v>
      </c>
      <c r="E730" s="95"/>
      <c r="F730" s="95"/>
      <c r="G730" s="287"/>
      <c r="H730" s="232">
        <v>3684496</v>
      </c>
      <c r="I730" s="95"/>
      <c r="J730" s="95"/>
      <c r="K730" s="95"/>
      <c r="L730" s="95"/>
      <c r="M730" s="95"/>
      <c r="N730" s="95"/>
      <c r="O730" s="95"/>
      <c r="P730" s="95"/>
      <c r="Q730" s="95"/>
      <c r="R730" s="98"/>
      <c r="S730" s="98"/>
    </row>
    <row r="731" spans="1:21" s="45" customFormat="1" ht="63" hidden="1">
      <c r="A731" s="322" t="s">
        <v>716</v>
      </c>
      <c r="B731" s="184"/>
      <c r="C731" s="184"/>
      <c r="D731" s="147">
        <f t="shared" si="167"/>
        <v>1134291</v>
      </c>
      <c r="E731" s="147"/>
      <c r="F731" s="147"/>
      <c r="G731" s="287"/>
      <c r="H731" s="234">
        <v>1134291</v>
      </c>
      <c r="I731" s="147"/>
      <c r="J731" s="147"/>
      <c r="K731" s="147"/>
      <c r="L731" s="147"/>
      <c r="M731" s="147"/>
      <c r="N731" s="147"/>
      <c r="O731" s="147"/>
      <c r="P731" s="147"/>
      <c r="Q731" s="147"/>
      <c r="R731" s="97"/>
      <c r="S731" s="97"/>
      <c r="T731" s="86"/>
      <c r="U731" s="86"/>
    </row>
    <row r="732" spans="1:21" s="45" customFormat="1" ht="63" hidden="1">
      <c r="A732" s="322" t="s">
        <v>717</v>
      </c>
      <c r="B732" s="184"/>
      <c r="C732" s="184"/>
      <c r="D732" s="147">
        <f t="shared" si="167"/>
        <v>371216</v>
      </c>
      <c r="E732" s="147"/>
      <c r="F732" s="147"/>
      <c r="G732" s="147"/>
      <c r="H732" s="147">
        <v>371216</v>
      </c>
      <c r="I732" s="147"/>
      <c r="J732" s="147"/>
      <c r="K732" s="147"/>
      <c r="L732" s="147"/>
      <c r="M732" s="147"/>
      <c r="N732" s="147"/>
      <c r="O732" s="147"/>
      <c r="P732" s="147"/>
      <c r="Q732" s="147"/>
      <c r="R732" s="97"/>
      <c r="S732" s="97"/>
      <c r="T732" s="86"/>
      <c r="U732" s="86"/>
    </row>
    <row r="733" spans="1:21" s="45" customFormat="1" ht="63" hidden="1">
      <c r="A733" s="322" t="s">
        <v>718</v>
      </c>
      <c r="B733" s="184"/>
      <c r="C733" s="184"/>
      <c r="D733" s="147">
        <f t="shared" si="167"/>
        <v>353153</v>
      </c>
      <c r="E733" s="147"/>
      <c r="F733" s="147"/>
      <c r="G733" s="147"/>
      <c r="H733" s="147">
        <v>353153</v>
      </c>
      <c r="I733" s="147"/>
      <c r="J733" s="147"/>
      <c r="K733" s="147"/>
      <c r="L733" s="147"/>
      <c r="M733" s="147"/>
      <c r="N733" s="147"/>
      <c r="O733" s="147"/>
      <c r="P733" s="147"/>
      <c r="Q733" s="147"/>
      <c r="R733" s="97"/>
      <c r="S733" s="97"/>
      <c r="T733" s="86"/>
      <c r="U733" s="86"/>
    </row>
    <row r="734" spans="1:21" s="45" customFormat="1" ht="78.75" hidden="1">
      <c r="A734" s="209" t="s">
        <v>719</v>
      </c>
      <c r="B734" s="184"/>
      <c r="C734" s="184"/>
      <c r="D734" s="147">
        <f t="shared" si="167"/>
        <v>320116</v>
      </c>
      <c r="E734" s="147"/>
      <c r="F734" s="147"/>
      <c r="G734" s="147"/>
      <c r="H734" s="147">
        <v>320116</v>
      </c>
      <c r="I734" s="147"/>
      <c r="J734" s="147"/>
      <c r="K734" s="147"/>
      <c r="L734" s="147"/>
      <c r="M734" s="147"/>
      <c r="N734" s="147"/>
      <c r="O734" s="147"/>
      <c r="P734" s="147"/>
      <c r="Q734" s="147"/>
      <c r="R734" s="97"/>
      <c r="S734" s="97"/>
      <c r="T734" s="86"/>
      <c r="U734" s="86"/>
    </row>
    <row r="735" spans="1:21" s="92" customFormat="1" ht="78.75" hidden="1">
      <c r="A735" s="209" t="s">
        <v>720</v>
      </c>
      <c r="B735" s="184"/>
      <c r="C735" s="184"/>
      <c r="D735" s="147">
        <f>F735+G735+H735+I735+J735+K735+L735+M735+N735+O735+P735+Q735</f>
        <v>76762</v>
      </c>
      <c r="E735" s="241"/>
      <c r="F735" s="241"/>
      <c r="G735" s="147"/>
      <c r="H735" s="147">
        <v>76762</v>
      </c>
      <c r="I735" s="241"/>
      <c r="J735" s="241"/>
      <c r="K735" s="241"/>
      <c r="L735" s="241"/>
      <c r="M735" s="241"/>
      <c r="N735" s="241"/>
      <c r="O735" s="241"/>
      <c r="P735" s="241"/>
      <c r="Q735" s="241"/>
      <c r="R735" s="242"/>
      <c r="S735" s="242"/>
      <c r="T735" s="91"/>
      <c r="U735" s="91"/>
    </row>
    <row r="736" spans="1:21" s="45" customFormat="1" ht="173.25" hidden="1">
      <c r="A736" s="322" t="s">
        <v>723</v>
      </c>
      <c r="B736" s="184"/>
      <c r="C736" s="184"/>
      <c r="D736" s="147">
        <f t="shared" si="167"/>
        <v>662281</v>
      </c>
      <c r="E736" s="147"/>
      <c r="F736" s="147"/>
      <c r="G736" s="147"/>
      <c r="H736" s="147">
        <v>662281</v>
      </c>
      <c r="I736" s="147"/>
      <c r="J736" s="147"/>
      <c r="K736" s="147"/>
      <c r="L736" s="147"/>
      <c r="M736" s="147"/>
      <c r="N736" s="147"/>
      <c r="O736" s="147"/>
      <c r="P736" s="147"/>
      <c r="Q736" s="147"/>
      <c r="R736" s="97"/>
      <c r="S736" s="97"/>
      <c r="T736" s="86"/>
      <c r="U736" s="86"/>
    </row>
    <row r="737" spans="1:21" s="45" customFormat="1" ht="69.75" customHeight="1" hidden="1">
      <c r="A737" s="240"/>
      <c r="B737" s="184"/>
      <c r="C737" s="184"/>
      <c r="D737" s="147">
        <f t="shared" si="167"/>
        <v>0</v>
      </c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97"/>
      <c r="S737" s="97"/>
      <c r="T737" s="86"/>
      <c r="U737" s="86"/>
    </row>
    <row r="738" spans="1:19" s="47" customFormat="1" ht="31.5" hidden="1">
      <c r="A738" s="101" t="s">
        <v>212</v>
      </c>
      <c r="B738" s="148"/>
      <c r="C738" s="148">
        <v>3132</v>
      </c>
      <c r="D738" s="213">
        <f>+F738+G738+H738+I738+J738+K738+L738+M738+N738+O738+Q738+P738</f>
        <v>1106920</v>
      </c>
      <c r="E738" s="146">
        <f>SUM(E739:E758)</f>
        <v>0</v>
      </c>
      <c r="F738" s="146">
        <f>SUM(F739:F759)</f>
        <v>0</v>
      </c>
      <c r="G738" s="146">
        <f aca="true" t="shared" si="168" ref="G738:Q738">SUM(G739:G759)</f>
        <v>0</v>
      </c>
      <c r="H738" s="146">
        <f t="shared" si="168"/>
        <v>1106920</v>
      </c>
      <c r="I738" s="146">
        <f t="shared" si="168"/>
        <v>0</v>
      </c>
      <c r="J738" s="146">
        <f t="shared" si="168"/>
        <v>0</v>
      </c>
      <c r="K738" s="146">
        <f t="shared" si="168"/>
        <v>0</v>
      </c>
      <c r="L738" s="146">
        <f t="shared" si="168"/>
        <v>0</v>
      </c>
      <c r="M738" s="146">
        <f t="shared" si="168"/>
        <v>0</v>
      </c>
      <c r="N738" s="146">
        <f t="shared" si="168"/>
        <v>0</v>
      </c>
      <c r="O738" s="146">
        <f t="shared" si="168"/>
        <v>0</v>
      </c>
      <c r="P738" s="146">
        <f t="shared" si="168"/>
        <v>0</v>
      </c>
      <c r="Q738" s="146">
        <f t="shared" si="168"/>
        <v>0</v>
      </c>
      <c r="R738" s="110"/>
      <c r="S738" s="110"/>
    </row>
    <row r="739" spans="1:19" s="86" customFormat="1" ht="31.5" hidden="1">
      <c r="A739" s="321" t="s">
        <v>722</v>
      </c>
      <c r="B739" s="184"/>
      <c r="C739" s="184"/>
      <c r="D739" s="147">
        <f aca="true" t="shared" si="169" ref="D739:D756">F739+G739+H739+I739+J739+K739+L739+M739+N739+O739+P739+Q739</f>
        <v>1106920</v>
      </c>
      <c r="E739" s="147"/>
      <c r="F739" s="147"/>
      <c r="G739" s="258"/>
      <c r="H739" s="147">
        <v>1106920</v>
      </c>
      <c r="I739" s="147"/>
      <c r="J739" s="147"/>
      <c r="K739" s="147"/>
      <c r="L739" s="147"/>
      <c r="M739" s="320"/>
      <c r="N739" s="147"/>
      <c r="O739" s="147"/>
      <c r="P739" s="147"/>
      <c r="Q739" s="147"/>
      <c r="R739" s="97"/>
      <c r="S739" s="97"/>
    </row>
    <row r="740" spans="1:19" s="86" customFormat="1" ht="15.75" hidden="1">
      <c r="A740" s="322"/>
      <c r="B740" s="184"/>
      <c r="C740" s="184"/>
      <c r="D740" s="147">
        <f t="shared" si="169"/>
        <v>0</v>
      </c>
      <c r="E740" s="147"/>
      <c r="F740" s="147"/>
      <c r="G740" s="258"/>
      <c r="H740" s="147"/>
      <c r="I740" s="147"/>
      <c r="J740" s="147"/>
      <c r="K740" s="147"/>
      <c r="L740" s="147"/>
      <c r="M740" s="264"/>
      <c r="N740" s="147"/>
      <c r="O740" s="147"/>
      <c r="P740" s="147"/>
      <c r="Q740" s="147"/>
      <c r="R740" s="97"/>
      <c r="S740" s="97"/>
    </row>
    <row r="741" spans="1:19" s="86" customFormat="1" ht="81" customHeight="1" hidden="1">
      <c r="A741" s="209" t="s">
        <v>541</v>
      </c>
      <c r="B741" s="184"/>
      <c r="C741" s="184"/>
      <c r="D741" s="147">
        <f t="shared" si="169"/>
        <v>0</v>
      </c>
      <c r="E741" s="147"/>
      <c r="F741" s="147"/>
      <c r="G741" s="258"/>
      <c r="H741" s="147"/>
      <c r="I741" s="147"/>
      <c r="J741" s="147"/>
      <c r="K741" s="147"/>
      <c r="L741" s="147"/>
      <c r="M741" s="264"/>
      <c r="N741" s="147"/>
      <c r="O741" s="147"/>
      <c r="P741" s="147"/>
      <c r="Q741" s="147"/>
      <c r="R741" s="97"/>
      <c r="S741" s="97"/>
    </row>
    <row r="742" spans="1:19" s="86" customFormat="1" ht="41.25" customHeight="1" hidden="1">
      <c r="A742" s="209"/>
      <c r="B742" s="184"/>
      <c r="C742" s="184"/>
      <c r="D742" s="147">
        <f t="shared" si="169"/>
        <v>0</v>
      </c>
      <c r="E742" s="147"/>
      <c r="F742" s="147"/>
      <c r="G742" s="258"/>
      <c r="H742" s="147"/>
      <c r="I742" s="147"/>
      <c r="J742" s="147"/>
      <c r="K742" s="147"/>
      <c r="L742" s="147"/>
      <c r="M742" s="264"/>
      <c r="N742" s="147"/>
      <c r="O742" s="147"/>
      <c r="P742" s="147"/>
      <c r="Q742" s="147"/>
      <c r="R742" s="97"/>
      <c r="S742" s="97"/>
    </row>
    <row r="743" spans="1:19" s="86" customFormat="1" ht="41.25" customHeight="1" hidden="1">
      <c r="A743" s="209"/>
      <c r="B743" s="184"/>
      <c r="C743" s="184"/>
      <c r="D743" s="147">
        <f t="shared" si="169"/>
        <v>0</v>
      </c>
      <c r="E743" s="147"/>
      <c r="F743" s="147"/>
      <c r="G743" s="258"/>
      <c r="H743" s="147"/>
      <c r="I743" s="147"/>
      <c r="J743" s="147"/>
      <c r="K743" s="147"/>
      <c r="L743" s="147"/>
      <c r="M743" s="264"/>
      <c r="N743" s="147"/>
      <c r="O743" s="147"/>
      <c r="P743" s="147"/>
      <c r="Q743" s="147"/>
      <c r="R743" s="97"/>
      <c r="S743" s="97"/>
    </row>
    <row r="744" spans="1:19" s="86" customFormat="1" ht="87.75" customHeight="1" hidden="1">
      <c r="A744" s="209" t="s">
        <v>542</v>
      </c>
      <c r="B744" s="184"/>
      <c r="C744" s="184"/>
      <c r="D744" s="147">
        <f t="shared" si="169"/>
        <v>0</v>
      </c>
      <c r="E744" s="147"/>
      <c r="F744" s="147"/>
      <c r="G744" s="258"/>
      <c r="H744" s="147"/>
      <c r="I744" s="147"/>
      <c r="J744" s="147"/>
      <c r="K744" s="147"/>
      <c r="L744" s="147"/>
      <c r="M744" s="264"/>
      <c r="N744" s="147"/>
      <c r="O744" s="147"/>
      <c r="P744" s="147"/>
      <c r="Q744" s="147"/>
      <c r="R744" s="97"/>
      <c r="S744" s="97"/>
    </row>
    <row r="745" spans="1:19" s="45" customFormat="1" ht="116.25" customHeight="1" hidden="1">
      <c r="A745" s="209" t="s">
        <v>543</v>
      </c>
      <c r="B745" s="112"/>
      <c r="C745" s="112"/>
      <c r="D745" s="95">
        <f t="shared" si="169"/>
        <v>0</v>
      </c>
      <c r="E745" s="95"/>
      <c r="F745" s="95"/>
      <c r="G745" s="259"/>
      <c r="H745" s="95"/>
      <c r="I745" s="95"/>
      <c r="J745" s="95"/>
      <c r="K745" s="95"/>
      <c r="L745" s="95"/>
      <c r="M745" s="264"/>
      <c r="N745" s="95"/>
      <c r="O745" s="95"/>
      <c r="P745" s="95"/>
      <c r="Q745" s="95"/>
      <c r="R745" s="98"/>
      <c r="S745" s="98"/>
    </row>
    <row r="746" spans="1:19" s="45" customFormat="1" ht="96.75" customHeight="1" hidden="1">
      <c r="A746" s="209" t="s">
        <v>550</v>
      </c>
      <c r="B746" s="112"/>
      <c r="C746" s="112"/>
      <c r="D746" s="95">
        <f t="shared" si="169"/>
        <v>0</v>
      </c>
      <c r="E746" s="95"/>
      <c r="F746" s="95"/>
      <c r="G746" s="259"/>
      <c r="H746" s="95"/>
      <c r="I746" s="95"/>
      <c r="J746" s="95"/>
      <c r="K746" s="95"/>
      <c r="L746" s="95"/>
      <c r="M746" s="264"/>
      <c r="N746" s="95"/>
      <c r="O746" s="95"/>
      <c r="P746" s="95"/>
      <c r="Q746" s="95"/>
      <c r="R746" s="98"/>
      <c r="S746" s="98"/>
    </row>
    <row r="747" spans="1:21" s="45" customFormat="1" ht="120.75" customHeight="1" hidden="1">
      <c r="A747" s="209" t="s">
        <v>544</v>
      </c>
      <c r="B747" s="184"/>
      <c r="C747" s="184"/>
      <c r="D747" s="147">
        <f t="shared" si="169"/>
        <v>0</v>
      </c>
      <c r="E747" s="147"/>
      <c r="F747" s="147"/>
      <c r="G747" s="259"/>
      <c r="H747" s="147"/>
      <c r="I747" s="147"/>
      <c r="J747" s="147"/>
      <c r="K747" s="147"/>
      <c r="L747" s="147"/>
      <c r="M747" s="264"/>
      <c r="N747" s="147"/>
      <c r="O747" s="147"/>
      <c r="P747" s="147"/>
      <c r="Q747" s="147"/>
      <c r="R747" s="97"/>
      <c r="S747" s="97"/>
      <c r="T747" s="86"/>
      <c r="U747" s="86"/>
    </row>
    <row r="748" spans="1:21" s="45" customFormat="1" ht="79.5" customHeight="1" hidden="1">
      <c r="A748" s="209" t="s">
        <v>545</v>
      </c>
      <c r="B748" s="184"/>
      <c r="C748" s="184"/>
      <c r="D748" s="219">
        <f t="shared" si="169"/>
        <v>0</v>
      </c>
      <c r="E748" s="147"/>
      <c r="F748" s="147"/>
      <c r="G748" s="259"/>
      <c r="H748" s="147"/>
      <c r="I748" s="147"/>
      <c r="J748" s="147"/>
      <c r="K748" s="147"/>
      <c r="L748" s="147"/>
      <c r="M748" s="264"/>
      <c r="N748" s="147"/>
      <c r="O748" s="147"/>
      <c r="P748" s="147"/>
      <c r="Q748" s="147"/>
      <c r="R748" s="97"/>
      <c r="S748" s="97"/>
      <c r="T748" s="86"/>
      <c r="U748" s="86"/>
    </row>
    <row r="749" spans="1:21" s="45" customFormat="1" ht="71.25" customHeight="1" hidden="1">
      <c r="A749" s="209" t="s">
        <v>546</v>
      </c>
      <c r="B749" s="184"/>
      <c r="C749" s="184"/>
      <c r="D749" s="219">
        <f t="shared" si="169"/>
        <v>0</v>
      </c>
      <c r="E749" s="147"/>
      <c r="F749" s="147"/>
      <c r="G749" s="304"/>
      <c r="H749" s="147"/>
      <c r="I749" s="147"/>
      <c r="J749" s="147"/>
      <c r="K749" s="147"/>
      <c r="L749" s="147"/>
      <c r="M749" s="264"/>
      <c r="N749" s="147"/>
      <c r="O749" s="147"/>
      <c r="P749" s="147"/>
      <c r="Q749" s="147"/>
      <c r="R749" s="97"/>
      <c r="S749" s="97"/>
      <c r="T749" s="86"/>
      <c r="U749" s="86"/>
    </row>
    <row r="750" spans="1:21" s="45" customFormat="1" ht="48" customHeight="1" hidden="1">
      <c r="A750" s="209" t="s">
        <v>547</v>
      </c>
      <c r="B750" s="184"/>
      <c r="C750" s="184"/>
      <c r="D750" s="219">
        <f t="shared" si="169"/>
        <v>0</v>
      </c>
      <c r="E750" s="147"/>
      <c r="F750" s="147"/>
      <c r="G750" s="243"/>
      <c r="H750" s="147"/>
      <c r="I750" s="147"/>
      <c r="J750" s="147"/>
      <c r="K750" s="147"/>
      <c r="L750" s="147"/>
      <c r="M750" s="264"/>
      <c r="N750" s="147"/>
      <c r="O750" s="147"/>
      <c r="P750" s="147"/>
      <c r="Q750" s="147"/>
      <c r="R750" s="97"/>
      <c r="S750" s="97"/>
      <c r="T750" s="86"/>
      <c r="U750" s="86"/>
    </row>
    <row r="751" spans="1:21" s="45" customFormat="1" ht="67.5" customHeight="1" hidden="1">
      <c r="A751" s="137" t="s">
        <v>390</v>
      </c>
      <c r="B751" s="184"/>
      <c r="C751" s="184"/>
      <c r="D751" s="219">
        <f t="shared" si="169"/>
        <v>0</v>
      </c>
      <c r="E751" s="147"/>
      <c r="F751" s="147"/>
      <c r="G751" s="243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97"/>
      <c r="S751" s="97"/>
      <c r="T751" s="86"/>
      <c r="U751" s="86"/>
    </row>
    <row r="752" spans="1:21" s="45" customFormat="1" ht="128.25" customHeight="1" hidden="1">
      <c r="A752" s="137" t="s">
        <v>391</v>
      </c>
      <c r="B752" s="184"/>
      <c r="C752" s="184"/>
      <c r="D752" s="219">
        <f t="shared" si="169"/>
        <v>0</v>
      </c>
      <c r="E752" s="147"/>
      <c r="F752" s="147"/>
      <c r="G752" s="243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97"/>
      <c r="S752" s="97"/>
      <c r="T752" s="86"/>
      <c r="U752" s="86"/>
    </row>
    <row r="753" spans="1:21" s="45" customFormat="1" ht="83.25" customHeight="1" hidden="1">
      <c r="A753" s="137" t="s">
        <v>392</v>
      </c>
      <c r="B753" s="184"/>
      <c r="C753" s="184"/>
      <c r="D753" s="219">
        <f t="shared" si="169"/>
        <v>0</v>
      </c>
      <c r="E753" s="147"/>
      <c r="F753" s="147"/>
      <c r="G753" s="243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97"/>
      <c r="S753" s="97"/>
      <c r="T753" s="86"/>
      <c r="U753" s="86"/>
    </row>
    <row r="754" spans="1:21" s="45" customFormat="1" ht="88.5" customHeight="1" hidden="1">
      <c r="A754" s="137" t="s">
        <v>393</v>
      </c>
      <c r="B754" s="184"/>
      <c r="C754" s="184"/>
      <c r="D754" s="219">
        <f t="shared" si="169"/>
        <v>0</v>
      </c>
      <c r="E754" s="147"/>
      <c r="F754" s="147"/>
      <c r="G754" s="244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97"/>
      <c r="S754" s="97"/>
      <c r="T754" s="86"/>
      <c r="U754" s="86"/>
    </row>
    <row r="755" spans="1:21" s="45" customFormat="1" ht="72" customHeight="1" hidden="1">
      <c r="A755" s="137" t="s">
        <v>394</v>
      </c>
      <c r="B755" s="185"/>
      <c r="C755" s="185"/>
      <c r="D755" s="219">
        <f t="shared" si="169"/>
        <v>0</v>
      </c>
      <c r="E755" s="235"/>
      <c r="F755" s="147"/>
      <c r="G755" s="245"/>
      <c r="H755" s="147"/>
      <c r="I755" s="147"/>
      <c r="J755" s="147"/>
      <c r="K755" s="235"/>
      <c r="L755" s="235"/>
      <c r="M755" s="235"/>
      <c r="N755" s="235"/>
      <c r="O755" s="235"/>
      <c r="P755" s="235"/>
      <c r="Q755" s="235"/>
      <c r="R755" s="97"/>
      <c r="S755" s="97"/>
      <c r="T755" s="86"/>
      <c r="U755" s="86"/>
    </row>
    <row r="756" spans="1:21" s="45" customFormat="1" ht="42" customHeight="1" hidden="1">
      <c r="A756" s="137" t="s">
        <v>395</v>
      </c>
      <c r="B756" s="147"/>
      <c r="C756" s="147"/>
      <c r="D756" s="219">
        <f t="shared" si="169"/>
        <v>0</v>
      </c>
      <c r="E756" s="147"/>
      <c r="F756" s="305"/>
      <c r="G756" s="243"/>
      <c r="H756" s="305"/>
      <c r="I756" s="305"/>
      <c r="J756" s="305"/>
      <c r="K756" s="305"/>
      <c r="L756" s="305"/>
      <c r="M756" s="305"/>
      <c r="N756" s="147"/>
      <c r="O756" s="147"/>
      <c r="P756" s="147"/>
      <c r="Q756" s="147"/>
      <c r="R756" s="97"/>
      <c r="S756" s="97"/>
      <c r="T756" s="86"/>
      <c r="U756" s="86"/>
    </row>
    <row r="757" spans="1:21" s="45" customFormat="1" ht="47.25" customHeight="1" hidden="1">
      <c r="A757" s="137" t="s">
        <v>492</v>
      </c>
      <c r="B757" s="147"/>
      <c r="C757" s="147"/>
      <c r="D757" s="213">
        <f>+F757+G757+H757+I757+J757+K757+L757+M757+N757+O757+Q757+P757</f>
        <v>0</v>
      </c>
      <c r="E757" s="147"/>
      <c r="F757" s="305"/>
      <c r="G757" s="246"/>
      <c r="H757" s="305"/>
      <c r="I757" s="305"/>
      <c r="J757" s="305"/>
      <c r="K757" s="305"/>
      <c r="L757" s="305"/>
      <c r="M757" s="305"/>
      <c r="N757" s="147"/>
      <c r="O757" s="147"/>
      <c r="P757" s="147"/>
      <c r="Q757" s="147"/>
      <c r="R757" s="97"/>
      <c r="S757" s="97"/>
      <c r="T757" s="86"/>
      <c r="U757" s="86"/>
    </row>
    <row r="758" spans="1:21" s="45" customFormat="1" ht="48" customHeight="1" hidden="1">
      <c r="A758" s="137" t="s">
        <v>491</v>
      </c>
      <c r="B758" s="147"/>
      <c r="C758" s="147"/>
      <c r="D758" s="213">
        <f>+F758+G758+H758+I758+J758+K758+L758+M758+N758+O758+Q758+P758</f>
        <v>0</v>
      </c>
      <c r="E758" s="147"/>
      <c r="F758" s="305"/>
      <c r="G758" s="246"/>
      <c r="H758" s="305"/>
      <c r="I758" s="305"/>
      <c r="J758" s="305"/>
      <c r="K758" s="305"/>
      <c r="L758" s="305"/>
      <c r="M758" s="305"/>
      <c r="N758" s="147"/>
      <c r="O758" s="147"/>
      <c r="P758" s="147"/>
      <c r="Q758" s="147"/>
      <c r="R758" s="97"/>
      <c r="S758" s="97"/>
      <c r="T758" s="86"/>
      <c r="U758" s="86"/>
    </row>
    <row r="759" spans="1:21" s="92" customFormat="1" ht="64.5" customHeight="1" hidden="1">
      <c r="A759" s="137" t="s">
        <v>496</v>
      </c>
      <c r="B759" s="147"/>
      <c r="C759" s="147"/>
      <c r="D759" s="213">
        <f aca="true" t="shared" si="170" ref="D759:D827">+F759+G759+H759+I759+J759+K759+L759+M759+N759+O759+Q759+P759</f>
        <v>0</v>
      </c>
      <c r="E759" s="147"/>
      <c r="F759" s="305"/>
      <c r="G759" s="246"/>
      <c r="H759" s="305"/>
      <c r="I759" s="184"/>
      <c r="J759" s="305"/>
      <c r="K759" s="305"/>
      <c r="L759" s="305"/>
      <c r="M759" s="305"/>
      <c r="N759" s="147"/>
      <c r="O759" s="147"/>
      <c r="P759" s="147"/>
      <c r="Q759" s="147"/>
      <c r="R759" s="242"/>
      <c r="S759" s="242"/>
      <c r="T759" s="91"/>
      <c r="U759" s="91"/>
    </row>
    <row r="760" spans="1:21" s="45" customFormat="1" ht="63" customHeight="1" hidden="1">
      <c r="A760" s="247"/>
      <c r="B760" s="147"/>
      <c r="C760" s="147"/>
      <c r="D760" s="213">
        <f t="shared" si="170"/>
        <v>0</v>
      </c>
      <c r="E760" s="248"/>
      <c r="F760" s="306"/>
      <c r="G760" s="306"/>
      <c r="H760" s="306"/>
      <c r="I760" s="306"/>
      <c r="J760" s="306"/>
      <c r="K760" s="249"/>
      <c r="L760" s="306"/>
      <c r="M760" s="306"/>
      <c r="N760" s="306"/>
      <c r="O760" s="248"/>
      <c r="P760" s="248"/>
      <c r="Q760" s="248"/>
      <c r="R760" s="97"/>
      <c r="S760" s="97"/>
      <c r="T760" s="86"/>
      <c r="U760" s="86"/>
    </row>
    <row r="761" spans="1:19" s="47" customFormat="1" ht="31.5" hidden="1">
      <c r="A761" s="183" t="s">
        <v>35</v>
      </c>
      <c r="B761" s="148"/>
      <c r="C761" s="148">
        <v>3122</v>
      </c>
      <c r="D761" s="213">
        <f>+F761+G761+H761+I761+J761+K761+L761+M761+N761+O761+Q761+P761</f>
        <v>0</v>
      </c>
      <c r="E761" s="146">
        <f>E762+E770+E763+E764+E765</f>
        <v>0</v>
      </c>
      <c r="F761" s="146">
        <f>F762+F770+F763+F764+F765</f>
        <v>0</v>
      </c>
      <c r="G761" s="146">
        <f>G762+G770+G763+G764+G765</f>
        <v>0</v>
      </c>
      <c r="H761" s="146">
        <f aca="true" t="shared" si="171" ref="H761:Q761">H762+H770+H763+H764+H765</f>
        <v>0</v>
      </c>
      <c r="I761" s="146">
        <f t="shared" si="171"/>
        <v>0</v>
      </c>
      <c r="J761" s="146">
        <f t="shared" si="171"/>
        <v>0</v>
      </c>
      <c r="K761" s="146">
        <f t="shared" si="171"/>
        <v>0</v>
      </c>
      <c r="L761" s="146">
        <f t="shared" si="171"/>
        <v>0</v>
      </c>
      <c r="M761" s="146">
        <f t="shared" si="171"/>
        <v>0</v>
      </c>
      <c r="N761" s="146">
        <f t="shared" si="171"/>
        <v>0</v>
      </c>
      <c r="O761" s="146">
        <f t="shared" si="171"/>
        <v>0</v>
      </c>
      <c r="P761" s="146">
        <f t="shared" si="171"/>
        <v>0</v>
      </c>
      <c r="Q761" s="146">
        <f t="shared" si="171"/>
        <v>0</v>
      </c>
      <c r="R761" s="110"/>
      <c r="S761" s="110"/>
    </row>
    <row r="762" spans="1:19" s="45" customFormat="1" ht="54" customHeight="1" hidden="1">
      <c r="A762" s="209" t="s">
        <v>548</v>
      </c>
      <c r="B762" s="112"/>
      <c r="C762" s="112"/>
      <c r="D762" s="213">
        <f t="shared" si="170"/>
        <v>0</v>
      </c>
      <c r="E762" s="95"/>
      <c r="F762" s="95"/>
      <c r="G762" s="287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8"/>
      <c r="S762" s="98"/>
    </row>
    <row r="763" spans="1:19" s="45" customFormat="1" ht="51.75" customHeight="1" hidden="1">
      <c r="A763" s="240" t="s">
        <v>501</v>
      </c>
      <c r="B763" s="112"/>
      <c r="C763" s="112"/>
      <c r="D763" s="213">
        <f t="shared" si="170"/>
        <v>0</v>
      </c>
      <c r="E763" s="95"/>
      <c r="F763" s="104"/>
      <c r="G763" s="104"/>
      <c r="H763" s="104"/>
      <c r="I763" s="104"/>
      <c r="J763" s="104"/>
      <c r="K763" s="95"/>
      <c r="L763" s="95"/>
      <c r="M763" s="95"/>
      <c r="N763" s="95"/>
      <c r="O763" s="95"/>
      <c r="P763" s="95"/>
      <c r="Q763" s="95"/>
      <c r="R763" s="98"/>
      <c r="S763" s="98"/>
    </row>
    <row r="764" spans="1:19" s="45" customFormat="1" ht="33.75" customHeight="1" hidden="1">
      <c r="A764" s="149" t="s">
        <v>389</v>
      </c>
      <c r="B764" s="112"/>
      <c r="C764" s="112"/>
      <c r="D764" s="213">
        <f>+F764+G764+H764+I764+J764+K764+L764+M764+N764+O764+Q764+P764</f>
        <v>0</v>
      </c>
      <c r="E764" s="95"/>
      <c r="F764" s="104"/>
      <c r="G764" s="104"/>
      <c r="H764" s="304"/>
      <c r="I764" s="304"/>
      <c r="J764" s="104"/>
      <c r="K764" s="95"/>
      <c r="L764" s="95"/>
      <c r="M764" s="95"/>
      <c r="N764" s="95"/>
      <c r="O764" s="95"/>
      <c r="P764" s="95"/>
      <c r="Q764" s="95"/>
      <c r="R764" s="98"/>
      <c r="S764" s="98"/>
    </row>
    <row r="765" spans="1:19" s="45" customFormat="1" ht="62.25" customHeight="1" hidden="1">
      <c r="A765" s="179" t="s">
        <v>396</v>
      </c>
      <c r="B765" s="112"/>
      <c r="C765" s="112"/>
      <c r="D765" s="213">
        <f>+F765+G765+H765+I765+J765+K765+L765+M765+N765+O765+Q765+P765</f>
        <v>0</v>
      </c>
      <c r="E765" s="95"/>
      <c r="F765" s="104"/>
      <c r="G765" s="104"/>
      <c r="H765" s="104"/>
      <c r="I765" s="104"/>
      <c r="J765" s="104"/>
      <c r="K765" s="95"/>
      <c r="L765" s="95"/>
      <c r="M765" s="95"/>
      <c r="N765" s="95"/>
      <c r="O765" s="95"/>
      <c r="P765" s="95"/>
      <c r="Q765" s="95"/>
      <c r="R765" s="98"/>
      <c r="S765" s="98"/>
    </row>
    <row r="766" spans="1:19" s="47" customFormat="1" ht="31.5" hidden="1">
      <c r="A766" s="101" t="s">
        <v>318</v>
      </c>
      <c r="B766" s="148"/>
      <c r="C766" s="148">
        <v>3141</v>
      </c>
      <c r="D766" s="213">
        <f t="shared" si="170"/>
        <v>0</v>
      </c>
      <c r="E766" s="219"/>
      <c r="F766" s="146">
        <f aca="true" t="shared" si="172" ref="F766:Q766">F767+F768+F769</f>
        <v>0</v>
      </c>
      <c r="G766" s="146">
        <f>G767+G768+G769</f>
        <v>0</v>
      </c>
      <c r="H766" s="146">
        <f t="shared" si="172"/>
        <v>0</v>
      </c>
      <c r="I766" s="146">
        <f t="shared" si="172"/>
        <v>0</v>
      </c>
      <c r="J766" s="146">
        <f t="shared" si="172"/>
        <v>0</v>
      </c>
      <c r="K766" s="146">
        <f t="shared" si="172"/>
        <v>0</v>
      </c>
      <c r="L766" s="146">
        <f t="shared" si="172"/>
        <v>0</v>
      </c>
      <c r="M766" s="146">
        <f t="shared" si="172"/>
        <v>0</v>
      </c>
      <c r="N766" s="146">
        <f t="shared" si="172"/>
        <v>0</v>
      </c>
      <c r="O766" s="146">
        <f t="shared" si="172"/>
        <v>0</v>
      </c>
      <c r="P766" s="146">
        <f t="shared" si="172"/>
        <v>0</v>
      </c>
      <c r="Q766" s="146">
        <f t="shared" si="172"/>
        <v>0</v>
      </c>
      <c r="R766" s="110"/>
      <c r="S766" s="110"/>
    </row>
    <row r="767" spans="1:21" s="45" customFormat="1" ht="154.5" customHeight="1" hidden="1">
      <c r="A767" s="240" t="s">
        <v>490</v>
      </c>
      <c r="B767" s="184"/>
      <c r="C767" s="184"/>
      <c r="D767" s="213">
        <f t="shared" si="170"/>
        <v>0</v>
      </c>
      <c r="E767" s="147"/>
      <c r="F767" s="147"/>
      <c r="G767" s="287"/>
      <c r="H767" s="234"/>
      <c r="I767" s="147"/>
      <c r="J767" s="147"/>
      <c r="K767" s="147"/>
      <c r="L767" s="147"/>
      <c r="M767" s="147"/>
      <c r="N767" s="147"/>
      <c r="O767" s="147"/>
      <c r="P767" s="147"/>
      <c r="Q767" s="147"/>
      <c r="R767" s="97"/>
      <c r="S767" s="97"/>
      <c r="T767" s="86"/>
      <c r="U767" s="86"/>
    </row>
    <row r="768" spans="1:19" s="86" customFormat="1" ht="103.5" customHeight="1" hidden="1">
      <c r="A768" s="209" t="s">
        <v>549</v>
      </c>
      <c r="B768" s="184"/>
      <c r="C768" s="184"/>
      <c r="D768" s="213">
        <f t="shared" si="170"/>
        <v>0</v>
      </c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97"/>
      <c r="S768" s="97"/>
    </row>
    <row r="769" spans="1:19" s="47" customFormat="1" ht="15" customHeight="1" hidden="1">
      <c r="A769" s="101" t="s">
        <v>221</v>
      </c>
      <c r="B769" s="148"/>
      <c r="C769" s="148"/>
      <c r="D769" s="213">
        <f t="shared" si="170"/>
        <v>0</v>
      </c>
      <c r="E769" s="219"/>
      <c r="F769" s="219"/>
      <c r="G769" s="219"/>
      <c r="H769" s="219"/>
      <c r="I769" s="219"/>
      <c r="J769" s="219"/>
      <c r="K769" s="219"/>
      <c r="L769" s="219"/>
      <c r="M769" s="219"/>
      <c r="N769" s="219"/>
      <c r="O769" s="219"/>
      <c r="P769" s="219"/>
      <c r="Q769" s="219"/>
      <c r="R769" s="110"/>
      <c r="S769" s="110"/>
    </row>
    <row r="770" spans="1:19" s="47" customFormat="1" ht="55.5" customHeight="1" hidden="1">
      <c r="A770" s="250" t="s">
        <v>48</v>
      </c>
      <c r="B770" s="148"/>
      <c r="C770" s="148"/>
      <c r="D770" s="213">
        <f t="shared" si="170"/>
        <v>0</v>
      </c>
      <c r="E770" s="219"/>
      <c r="F770" s="219"/>
      <c r="G770" s="219"/>
      <c r="H770" s="219"/>
      <c r="I770" s="219"/>
      <c r="J770" s="219"/>
      <c r="K770" s="219"/>
      <c r="L770" s="219"/>
      <c r="M770" s="219"/>
      <c r="N770" s="219"/>
      <c r="O770" s="219"/>
      <c r="P770" s="219"/>
      <c r="Q770" s="219"/>
      <c r="R770" s="110"/>
      <c r="S770" s="110"/>
    </row>
    <row r="771" spans="1:19" s="86" customFormat="1" ht="94.5" hidden="1">
      <c r="A771" s="105" t="s">
        <v>168</v>
      </c>
      <c r="B771" s="184">
        <v>170703</v>
      </c>
      <c r="C771" s="184"/>
      <c r="D771" s="213">
        <f>+F771+G771+H771+I771+J771+K771+L771+M771+N771+O771+Q771+P771</f>
        <v>118000</v>
      </c>
      <c r="E771" s="147">
        <f>+E772+E774</f>
        <v>0</v>
      </c>
      <c r="F771" s="147">
        <f>+F772+F774</f>
        <v>0</v>
      </c>
      <c r="G771" s="147">
        <f aca="true" t="shared" si="173" ref="G771:Q771">+G772+G774</f>
        <v>0</v>
      </c>
      <c r="H771" s="147">
        <f t="shared" si="173"/>
        <v>118000</v>
      </c>
      <c r="I771" s="147">
        <f t="shared" si="173"/>
        <v>0</v>
      </c>
      <c r="J771" s="147">
        <f t="shared" si="173"/>
        <v>0</v>
      </c>
      <c r="K771" s="147">
        <f t="shared" si="173"/>
        <v>0</v>
      </c>
      <c r="L771" s="147">
        <f t="shared" si="173"/>
        <v>0</v>
      </c>
      <c r="M771" s="147">
        <f t="shared" si="173"/>
        <v>0</v>
      </c>
      <c r="N771" s="147">
        <f t="shared" si="173"/>
        <v>0</v>
      </c>
      <c r="O771" s="147">
        <f t="shared" si="173"/>
        <v>0</v>
      </c>
      <c r="P771" s="147">
        <f t="shared" si="173"/>
        <v>0</v>
      </c>
      <c r="Q771" s="147">
        <f t="shared" si="173"/>
        <v>0</v>
      </c>
      <c r="R771" s="97"/>
      <c r="S771" s="97"/>
    </row>
    <row r="772" spans="1:19" s="86" customFormat="1" ht="32.25" customHeight="1" hidden="1">
      <c r="A772" s="101" t="s">
        <v>33</v>
      </c>
      <c r="B772" s="148"/>
      <c r="C772" s="148">
        <v>3142</v>
      </c>
      <c r="D772" s="213">
        <f t="shared" si="170"/>
        <v>118000</v>
      </c>
      <c r="E772" s="147">
        <f aca="true" t="shared" si="174" ref="E772:Q772">+E773</f>
        <v>0</v>
      </c>
      <c r="F772" s="147">
        <f t="shared" si="174"/>
        <v>0</v>
      </c>
      <c r="G772" s="147">
        <f t="shared" si="174"/>
        <v>0</v>
      </c>
      <c r="H772" s="147">
        <f t="shared" si="174"/>
        <v>118000</v>
      </c>
      <c r="I772" s="147">
        <f t="shared" si="174"/>
        <v>0</v>
      </c>
      <c r="J772" s="147">
        <f t="shared" si="174"/>
        <v>0</v>
      </c>
      <c r="K772" s="147">
        <f t="shared" si="174"/>
        <v>0</v>
      </c>
      <c r="L772" s="147">
        <f t="shared" si="174"/>
        <v>0</v>
      </c>
      <c r="M772" s="147">
        <f t="shared" si="174"/>
        <v>0</v>
      </c>
      <c r="N772" s="147">
        <f t="shared" si="174"/>
        <v>0</v>
      </c>
      <c r="O772" s="147">
        <f t="shared" si="174"/>
        <v>0</v>
      </c>
      <c r="P772" s="147">
        <f t="shared" si="174"/>
        <v>0</v>
      </c>
      <c r="Q772" s="147">
        <f t="shared" si="174"/>
        <v>0</v>
      </c>
      <c r="R772" s="97"/>
      <c r="S772" s="97"/>
    </row>
    <row r="773" spans="1:19" s="45" customFormat="1" ht="78.75" hidden="1">
      <c r="A773" s="252" t="s">
        <v>721</v>
      </c>
      <c r="B773" s="112"/>
      <c r="C773" s="112"/>
      <c r="D773" s="213">
        <f t="shared" si="170"/>
        <v>118000</v>
      </c>
      <c r="E773" s="95"/>
      <c r="F773" s="95"/>
      <c r="G773" s="95"/>
      <c r="H773" s="95">
        <v>118000</v>
      </c>
      <c r="I773" s="95"/>
      <c r="J773" s="95"/>
      <c r="K773" s="95"/>
      <c r="L773" s="95"/>
      <c r="M773" s="95"/>
      <c r="N773" s="95"/>
      <c r="O773" s="95"/>
      <c r="P773" s="95"/>
      <c r="Q773" s="95"/>
      <c r="R773" s="98"/>
      <c r="S773" s="98"/>
    </row>
    <row r="774" spans="1:19" s="47" customFormat="1" ht="31.5" hidden="1">
      <c r="A774" s="101" t="s">
        <v>258</v>
      </c>
      <c r="B774" s="148"/>
      <c r="C774" s="148">
        <v>3132</v>
      </c>
      <c r="D774" s="213">
        <f>+F774+G774+H774+I774+J774+K774+L774+M774+N774+O774+Q774+P774</f>
        <v>0</v>
      </c>
      <c r="E774" s="147">
        <f aca="true" t="shared" si="175" ref="E774:Q774">+E775+E776+E777+E778+E779+E780+E781+E782+E783+E784</f>
        <v>0</v>
      </c>
      <c r="F774" s="147">
        <f>+F775+F776+F777+F778+F779+F780+F781+F782+F783+F784</f>
        <v>0</v>
      </c>
      <c r="G774" s="147">
        <f t="shared" si="175"/>
        <v>0</v>
      </c>
      <c r="H774" s="147">
        <f t="shared" si="175"/>
        <v>0</v>
      </c>
      <c r="I774" s="147">
        <f t="shared" si="175"/>
        <v>0</v>
      </c>
      <c r="J774" s="147">
        <f t="shared" si="175"/>
        <v>0</v>
      </c>
      <c r="K774" s="147">
        <f t="shared" si="175"/>
        <v>0</v>
      </c>
      <c r="L774" s="147">
        <f t="shared" si="175"/>
        <v>0</v>
      </c>
      <c r="M774" s="147">
        <f t="shared" si="175"/>
        <v>0</v>
      </c>
      <c r="N774" s="147">
        <f t="shared" si="175"/>
        <v>0</v>
      </c>
      <c r="O774" s="147">
        <f t="shared" si="175"/>
        <v>0</v>
      </c>
      <c r="P774" s="147">
        <f t="shared" si="175"/>
        <v>0</v>
      </c>
      <c r="Q774" s="147">
        <f t="shared" si="175"/>
        <v>0</v>
      </c>
      <c r="R774" s="110"/>
      <c r="S774" s="110"/>
    </row>
    <row r="775" spans="1:21" s="45" customFormat="1" ht="56.25" customHeight="1" hidden="1">
      <c r="A775" s="209" t="s">
        <v>56</v>
      </c>
      <c r="B775" s="184"/>
      <c r="C775" s="184"/>
      <c r="D775" s="213">
        <f t="shared" si="170"/>
        <v>0</v>
      </c>
      <c r="E775" s="147"/>
      <c r="F775" s="147"/>
      <c r="G775" s="287"/>
      <c r="H775" s="234"/>
      <c r="I775" s="147"/>
      <c r="J775" s="147"/>
      <c r="K775" s="147"/>
      <c r="L775" s="147"/>
      <c r="M775" s="264"/>
      <c r="N775" s="147"/>
      <c r="O775" s="147"/>
      <c r="P775" s="147"/>
      <c r="Q775" s="147"/>
      <c r="R775" s="97"/>
      <c r="S775" s="97"/>
      <c r="T775" s="86"/>
      <c r="U775" s="86"/>
    </row>
    <row r="776" spans="1:21" s="45" customFormat="1" ht="126" hidden="1">
      <c r="A776" s="209" t="s">
        <v>688</v>
      </c>
      <c r="B776" s="184"/>
      <c r="C776" s="184"/>
      <c r="D776" s="213">
        <f t="shared" si="170"/>
        <v>0</v>
      </c>
      <c r="E776" s="147"/>
      <c r="F776" s="147"/>
      <c r="G776" s="287"/>
      <c r="H776" s="234"/>
      <c r="I776" s="147"/>
      <c r="J776" s="147"/>
      <c r="K776" s="147"/>
      <c r="L776" s="147"/>
      <c r="M776" s="264"/>
      <c r="N776" s="147"/>
      <c r="O776" s="147"/>
      <c r="P776" s="147"/>
      <c r="Q776" s="147"/>
      <c r="R776" s="251"/>
      <c r="S776" s="97"/>
      <c r="T776" s="86"/>
      <c r="U776" s="86"/>
    </row>
    <row r="777" spans="1:21" s="45" customFormat="1" ht="117.75" customHeight="1" hidden="1">
      <c r="A777" s="252" t="s">
        <v>506</v>
      </c>
      <c r="B777" s="184"/>
      <c r="C777" s="184"/>
      <c r="D777" s="213">
        <f t="shared" si="170"/>
        <v>0</v>
      </c>
      <c r="E777" s="147"/>
      <c r="F777" s="147"/>
      <c r="G777" s="287"/>
      <c r="H777" s="234"/>
      <c r="I777" s="147"/>
      <c r="J777" s="147"/>
      <c r="K777" s="147"/>
      <c r="L777" s="147"/>
      <c r="M777" s="147"/>
      <c r="N777" s="147"/>
      <c r="O777" s="147"/>
      <c r="P777" s="147"/>
      <c r="Q777" s="147"/>
      <c r="R777" s="97"/>
      <c r="S777" s="97"/>
      <c r="T777" s="86"/>
      <c r="U777" s="86"/>
    </row>
    <row r="778" spans="1:21" s="45" customFormat="1" ht="116.25" customHeight="1" hidden="1">
      <c r="A778" s="252" t="s">
        <v>513</v>
      </c>
      <c r="B778" s="184"/>
      <c r="C778" s="184"/>
      <c r="D778" s="213">
        <f t="shared" si="170"/>
        <v>0</v>
      </c>
      <c r="E778" s="147"/>
      <c r="F778" s="147"/>
      <c r="G778" s="287"/>
      <c r="H778" s="234"/>
      <c r="I778" s="147"/>
      <c r="J778" s="147"/>
      <c r="K778" s="147"/>
      <c r="L778" s="147"/>
      <c r="M778" s="147"/>
      <c r="N778" s="147"/>
      <c r="O778" s="147"/>
      <c r="P778" s="147"/>
      <c r="Q778" s="147"/>
      <c r="R778" s="97"/>
      <c r="S778" s="97"/>
      <c r="T778" s="86"/>
      <c r="U778" s="86"/>
    </row>
    <row r="779" spans="1:21" s="45" customFormat="1" ht="117.75" customHeight="1" hidden="1">
      <c r="A779" s="252" t="s">
        <v>507</v>
      </c>
      <c r="B779" s="184"/>
      <c r="C779" s="184"/>
      <c r="D779" s="213">
        <f t="shared" si="170"/>
        <v>0</v>
      </c>
      <c r="E779" s="147"/>
      <c r="F779" s="147"/>
      <c r="G779" s="253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97"/>
      <c r="S779" s="97"/>
      <c r="T779" s="86"/>
      <c r="U779" s="86"/>
    </row>
    <row r="780" spans="1:21" s="45" customFormat="1" ht="120.75" customHeight="1" hidden="1">
      <c r="A780" s="252" t="s">
        <v>508</v>
      </c>
      <c r="B780" s="184"/>
      <c r="C780" s="184"/>
      <c r="D780" s="213">
        <f t="shared" si="170"/>
        <v>0</v>
      </c>
      <c r="E780" s="147"/>
      <c r="F780" s="147"/>
      <c r="G780" s="253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97"/>
      <c r="S780" s="97"/>
      <c r="T780" s="86"/>
      <c r="U780" s="86"/>
    </row>
    <row r="781" spans="1:21" s="45" customFormat="1" ht="114" customHeight="1" hidden="1">
      <c r="A781" s="252" t="s">
        <v>509</v>
      </c>
      <c r="B781" s="184"/>
      <c r="C781" s="184"/>
      <c r="D781" s="213">
        <f t="shared" si="170"/>
        <v>0</v>
      </c>
      <c r="E781" s="147"/>
      <c r="F781" s="147"/>
      <c r="G781" s="253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97"/>
      <c r="S781" s="97"/>
      <c r="T781" s="86"/>
      <c r="U781" s="86"/>
    </row>
    <row r="782" spans="1:21" s="45" customFormat="1" ht="49.5" customHeight="1" hidden="1">
      <c r="A782" s="179" t="s">
        <v>397</v>
      </c>
      <c r="B782" s="184"/>
      <c r="C782" s="184"/>
      <c r="D782" s="213">
        <f t="shared" si="170"/>
        <v>0</v>
      </c>
      <c r="E782" s="147"/>
      <c r="F782" s="147"/>
      <c r="G782" s="253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97"/>
      <c r="S782" s="97"/>
      <c r="T782" s="86"/>
      <c r="U782" s="86"/>
    </row>
    <row r="783" spans="1:21" s="45" customFormat="1" ht="44.25" customHeight="1" hidden="1">
      <c r="A783" s="179" t="s">
        <v>398</v>
      </c>
      <c r="B783" s="184"/>
      <c r="C783" s="184"/>
      <c r="D783" s="213">
        <f t="shared" si="170"/>
        <v>0</v>
      </c>
      <c r="E783" s="147"/>
      <c r="F783" s="147"/>
      <c r="G783" s="253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97"/>
      <c r="S783" s="97"/>
      <c r="T783" s="86"/>
      <c r="U783" s="86"/>
    </row>
    <row r="784" spans="1:21" s="45" customFormat="1" ht="54.75" customHeight="1" hidden="1">
      <c r="A784" s="179" t="s">
        <v>399</v>
      </c>
      <c r="B784" s="184"/>
      <c r="C784" s="184"/>
      <c r="D784" s="213">
        <f t="shared" si="170"/>
        <v>0</v>
      </c>
      <c r="E784" s="147"/>
      <c r="F784" s="147"/>
      <c r="G784" s="253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97"/>
      <c r="S784" s="97"/>
      <c r="T784" s="86"/>
      <c r="U784" s="86"/>
    </row>
    <row r="785" spans="1:19" s="47" customFormat="1" ht="15.75" hidden="1">
      <c r="A785" s="101" t="s">
        <v>94</v>
      </c>
      <c r="B785" s="148"/>
      <c r="C785" s="148"/>
      <c r="D785" s="213">
        <f t="shared" si="170"/>
        <v>0</v>
      </c>
      <c r="E785" s="219"/>
      <c r="F785" s="219"/>
      <c r="G785" s="219"/>
      <c r="H785" s="219"/>
      <c r="I785" s="219"/>
      <c r="J785" s="219"/>
      <c r="K785" s="219"/>
      <c r="L785" s="219"/>
      <c r="M785" s="219"/>
      <c r="N785" s="219"/>
      <c r="O785" s="219"/>
      <c r="P785" s="219"/>
      <c r="Q785" s="219"/>
      <c r="R785" s="110"/>
      <c r="S785" s="110"/>
    </row>
    <row r="786" spans="1:19" s="47" customFormat="1" ht="15.75" hidden="1">
      <c r="A786" s="101"/>
      <c r="B786" s="148"/>
      <c r="C786" s="148"/>
      <c r="D786" s="213">
        <f t="shared" si="170"/>
        <v>0</v>
      </c>
      <c r="E786" s="219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  <c r="Q786" s="219"/>
      <c r="R786" s="110"/>
      <c r="S786" s="110"/>
    </row>
    <row r="787" spans="1:19" s="86" customFormat="1" ht="47.25" hidden="1">
      <c r="A787" s="105" t="s">
        <v>139</v>
      </c>
      <c r="B787" s="184">
        <v>240604</v>
      </c>
      <c r="C787" s="184"/>
      <c r="D787" s="213">
        <f t="shared" si="170"/>
        <v>0</v>
      </c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97"/>
      <c r="S787" s="97"/>
    </row>
    <row r="788" spans="1:19" s="47" customFormat="1" ht="15.75" hidden="1">
      <c r="A788" s="101" t="s">
        <v>135</v>
      </c>
      <c r="B788" s="148"/>
      <c r="C788" s="148">
        <v>1135</v>
      </c>
      <c r="D788" s="213">
        <f t="shared" si="170"/>
        <v>0</v>
      </c>
      <c r="E788" s="219"/>
      <c r="F788" s="219"/>
      <c r="G788" s="219"/>
      <c r="H788" s="219"/>
      <c r="I788" s="219"/>
      <c r="J788" s="219"/>
      <c r="K788" s="219"/>
      <c r="L788" s="219"/>
      <c r="M788" s="219"/>
      <c r="N788" s="219"/>
      <c r="O788" s="219"/>
      <c r="P788" s="219"/>
      <c r="Q788" s="219"/>
      <c r="R788" s="110"/>
      <c r="S788" s="110"/>
    </row>
    <row r="789" spans="1:19" s="47" customFormat="1" ht="15.75" hidden="1">
      <c r="A789" s="101" t="s">
        <v>113</v>
      </c>
      <c r="B789" s="148"/>
      <c r="C789" s="148">
        <v>1172</v>
      </c>
      <c r="D789" s="213">
        <f t="shared" si="170"/>
        <v>0</v>
      </c>
      <c r="E789" s="219"/>
      <c r="F789" s="219"/>
      <c r="G789" s="219"/>
      <c r="H789" s="219"/>
      <c r="I789" s="219"/>
      <c r="J789" s="219"/>
      <c r="K789" s="219"/>
      <c r="L789" s="219"/>
      <c r="M789" s="219"/>
      <c r="N789" s="219"/>
      <c r="O789" s="219"/>
      <c r="P789" s="219"/>
      <c r="Q789" s="219"/>
      <c r="R789" s="110"/>
      <c r="S789" s="110"/>
    </row>
    <row r="790" spans="1:19" s="86" customFormat="1" ht="78.75" hidden="1">
      <c r="A790" s="105" t="s">
        <v>336</v>
      </c>
      <c r="B790" s="184">
        <v>250909</v>
      </c>
      <c r="C790" s="184"/>
      <c r="D790" s="213">
        <f t="shared" si="170"/>
        <v>0</v>
      </c>
      <c r="E790" s="147"/>
      <c r="F790" s="147">
        <f aca="true" t="shared" si="176" ref="F790:Q790">F791</f>
        <v>0</v>
      </c>
      <c r="G790" s="147">
        <f t="shared" si="176"/>
        <v>0</v>
      </c>
      <c r="H790" s="147">
        <f t="shared" si="176"/>
        <v>0</v>
      </c>
      <c r="I790" s="147">
        <f t="shared" si="176"/>
        <v>0</v>
      </c>
      <c r="J790" s="147">
        <f t="shared" si="176"/>
        <v>0</v>
      </c>
      <c r="K790" s="147">
        <f t="shared" si="176"/>
        <v>0</v>
      </c>
      <c r="L790" s="147">
        <f t="shared" si="176"/>
        <v>0</v>
      </c>
      <c r="M790" s="147">
        <f t="shared" si="176"/>
        <v>0</v>
      </c>
      <c r="N790" s="147">
        <f t="shared" si="176"/>
        <v>0</v>
      </c>
      <c r="O790" s="147">
        <f t="shared" si="176"/>
        <v>0</v>
      </c>
      <c r="P790" s="147">
        <f t="shared" si="176"/>
        <v>0</v>
      </c>
      <c r="Q790" s="147">
        <f t="shared" si="176"/>
        <v>0</v>
      </c>
      <c r="R790" s="97"/>
      <c r="S790" s="97"/>
    </row>
    <row r="791" spans="1:19" s="47" customFormat="1" ht="31.5" hidden="1">
      <c r="A791" s="101" t="s">
        <v>337</v>
      </c>
      <c r="B791" s="148"/>
      <c r="C791" s="148">
        <v>4123</v>
      </c>
      <c r="D791" s="213">
        <f t="shared" si="170"/>
        <v>0</v>
      </c>
      <c r="E791" s="219"/>
      <c r="F791" s="219"/>
      <c r="G791" s="219"/>
      <c r="H791" s="219"/>
      <c r="I791" s="219"/>
      <c r="J791" s="219"/>
      <c r="K791" s="219"/>
      <c r="L791" s="219"/>
      <c r="M791" s="219"/>
      <c r="N791" s="219"/>
      <c r="O791" s="219"/>
      <c r="P791" s="219"/>
      <c r="Q791" s="219"/>
      <c r="R791" s="110"/>
      <c r="S791" s="110"/>
    </row>
    <row r="792" spans="1:19" s="47" customFormat="1" ht="94.5" hidden="1">
      <c r="A792" s="124" t="s">
        <v>334</v>
      </c>
      <c r="B792" s="148">
        <v>250908</v>
      </c>
      <c r="C792" s="148"/>
      <c r="D792" s="213">
        <f t="shared" si="170"/>
        <v>0</v>
      </c>
      <c r="E792" s="219"/>
      <c r="F792" s="146">
        <f aca="true" t="shared" si="177" ref="F792:Q792">F793</f>
        <v>0</v>
      </c>
      <c r="G792" s="146">
        <f t="shared" si="177"/>
        <v>0</v>
      </c>
      <c r="H792" s="146">
        <f t="shared" si="177"/>
        <v>0</v>
      </c>
      <c r="I792" s="146">
        <f t="shared" si="177"/>
        <v>0</v>
      </c>
      <c r="J792" s="146">
        <f t="shared" si="177"/>
        <v>0</v>
      </c>
      <c r="K792" s="146">
        <f t="shared" si="177"/>
        <v>0</v>
      </c>
      <c r="L792" s="146">
        <f t="shared" si="177"/>
        <v>0</v>
      </c>
      <c r="M792" s="146">
        <f t="shared" si="177"/>
        <v>0</v>
      </c>
      <c r="N792" s="146">
        <f t="shared" si="177"/>
        <v>0</v>
      </c>
      <c r="O792" s="146">
        <f t="shared" si="177"/>
        <v>0</v>
      </c>
      <c r="P792" s="146">
        <f t="shared" si="177"/>
        <v>0</v>
      </c>
      <c r="Q792" s="146">
        <f t="shared" si="177"/>
        <v>0</v>
      </c>
      <c r="R792" s="110"/>
      <c r="S792" s="110"/>
    </row>
    <row r="793" spans="1:19" s="47" customFormat="1" ht="31.5" hidden="1">
      <c r="A793" s="101" t="s">
        <v>338</v>
      </c>
      <c r="B793" s="148"/>
      <c r="C793" s="148">
        <v>4113</v>
      </c>
      <c r="D793" s="213">
        <f t="shared" si="170"/>
        <v>0</v>
      </c>
      <c r="E793" s="219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10"/>
      <c r="S793" s="110"/>
    </row>
    <row r="794" spans="1:19" s="47" customFormat="1" ht="126" hidden="1">
      <c r="A794" s="124" t="s">
        <v>335</v>
      </c>
      <c r="B794" s="148">
        <v>250913</v>
      </c>
      <c r="C794" s="148"/>
      <c r="D794" s="213">
        <f t="shared" si="170"/>
        <v>0</v>
      </c>
      <c r="E794" s="219"/>
      <c r="F794" s="146">
        <f>F795</f>
        <v>0</v>
      </c>
      <c r="G794" s="146">
        <f aca="true" t="shared" si="178" ref="G794:Q794">G795</f>
        <v>0</v>
      </c>
      <c r="H794" s="146">
        <f t="shared" si="178"/>
        <v>0</v>
      </c>
      <c r="I794" s="146">
        <f t="shared" si="178"/>
        <v>0</v>
      </c>
      <c r="J794" s="146">
        <f t="shared" si="178"/>
        <v>0</v>
      </c>
      <c r="K794" s="146">
        <f t="shared" si="178"/>
        <v>0</v>
      </c>
      <c r="L794" s="146">
        <f t="shared" si="178"/>
        <v>0</v>
      </c>
      <c r="M794" s="146">
        <f t="shared" si="178"/>
        <v>0</v>
      </c>
      <c r="N794" s="146">
        <f t="shared" si="178"/>
        <v>0</v>
      </c>
      <c r="O794" s="146">
        <f t="shared" si="178"/>
        <v>0</v>
      </c>
      <c r="P794" s="146">
        <f t="shared" si="178"/>
        <v>0</v>
      </c>
      <c r="Q794" s="146">
        <f t="shared" si="178"/>
        <v>0</v>
      </c>
      <c r="R794" s="110"/>
      <c r="S794" s="110"/>
    </row>
    <row r="795" spans="1:19" s="47" customFormat="1" ht="78.75" hidden="1">
      <c r="A795" s="118" t="s">
        <v>215</v>
      </c>
      <c r="B795" s="148"/>
      <c r="C795" s="148">
        <v>1172</v>
      </c>
      <c r="D795" s="213">
        <f t="shared" si="170"/>
        <v>0</v>
      </c>
      <c r="E795" s="219"/>
      <c r="F795" s="219"/>
      <c r="G795" s="219"/>
      <c r="H795" s="219"/>
      <c r="I795" s="219"/>
      <c r="J795" s="219"/>
      <c r="K795" s="219"/>
      <c r="L795" s="219"/>
      <c r="M795" s="219"/>
      <c r="N795" s="219"/>
      <c r="O795" s="219"/>
      <c r="P795" s="219"/>
      <c r="Q795" s="219"/>
      <c r="R795" s="110"/>
      <c r="S795" s="110"/>
    </row>
    <row r="796" spans="1:19" s="47" customFormat="1" ht="93" customHeight="1" hidden="1">
      <c r="A796" s="225" t="s">
        <v>47</v>
      </c>
      <c r="B796" s="148"/>
      <c r="C796" s="148"/>
      <c r="D796" s="213">
        <f t="shared" si="170"/>
        <v>0</v>
      </c>
      <c r="E796" s="219"/>
      <c r="F796" s="254"/>
      <c r="G796" s="254"/>
      <c r="H796" s="254"/>
      <c r="I796" s="254"/>
      <c r="J796" s="254"/>
      <c r="K796" s="254"/>
      <c r="L796" s="254"/>
      <c r="M796" s="254"/>
      <c r="N796" s="254"/>
      <c r="O796" s="254"/>
      <c r="P796" s="254"/>
      <c r="Q796" s="254"/>
      <c r="R796" s="110"/>
      <c r="S796" s="110"/>
    </row>
    <row r="797" spans="1:19" s="47" customFormat="1" ht="30.75" customHeight="1" hidden="1">
      <c r="A797" s="255" t="s">
        <v>51</v>
      </c>
      <c r="B797" s="148"/>
      <c r="C797" s="148"/>
      <c r="D797" s="213">
        <f t="shared" si="170"/>
        <v>0</v>
      </c>
      <c r="E797" s="219"/>
      <c r="F797" s="306"/>
      <c r="G797" s="306"/>
      <c r="H797" s="306"/>
      <c r="I797" s="306"/>
      <c r="J797" s="306"/>
      <c r="K797" s="306"/>
      <c r="L797" s="306"/>
      <c r="M797" s="306"/>
      <c r="N797" s="306"/>
      <c r="O797" s="306"/>
      <c r="P797" s="306"/>
      <c r="Q797" s="248"/>
      <c r="R797" s="110"/>
      <c r="S797" s="110"/>
    </row>
    <row r="798" spans="1:19" s="47" customFormat="1" ht="30.75" customHeight="1" hidden="1">
      <c r="A798" s="255" t="s">
        <v>52</v>
      </c>
      <c r="B798" s="148"/>
      <c r="C798" s="148"/>
      <c r="D798" s="213">
        <f t="shared" si="170"/>
        <v>0</v>
      </c>
      <c r="E798" s="219"/>
      <c r="F798" s="306"/>
      <c r="G798" s="306"/>
      <c r="H798" s="306"/>
      <c r="I798" s="306"/>
      <c r="J798" s="306"/>
      <c r="K798" s="306"/>
      <c r="L798" s="306"/>
      <c r="M798" s="306"/>
      <c r="N798" s="306"/>
      <c r="O798" s="306"/>
      <c r="P798" s="306"/>
      <c r="Q798" s="248"/>
      <c r="R798" s="110"/>
      <c r="S798" s="110"/>
    </row>
    <row r="799" spans="1:19" s="47" customFormat="1" ht="61.5" customHeight="1" hidden="1">
      <c r="A799" s="255" t="s">
        <v>53</v>
      </c>
      <c r="B799" s="148"/>
      <c r="C799" s="148"/>
      <c r="D799" s="213">
        <f t="shared" si="170"/>
        <v>0</v>
      </c>
      <c r="E799" s="219"/>
      <c r="F799" s="306"/>
      <c r="G799" s="306"/>
      <c r="H799" s="306"/>
      <c r="I799" s="306"/>
      <c r="J799" s="306"/>
      <c r="K799" s="306"/>
      <c r="L799" s="306"/>
      <c r="M799" s="306"/>
      <c r="N799" s="306"/>
      <c r="O799" s="306"/>
      <c r="P799" s="306"/>
      <c r="Q799" s="248"/>
      <c r="R799" s="110"/>
      <c r="S799" s="110"/>
    </row>
    <row r="800" spans="1:19" s="47" customFormat="1" ht="37.5" customHeight="1" hidden="1">
      <c r="A800" s="255" t="s">
        <v>54</v>
      </c>
      <c r="B800" s="148"/>
      <c r="C800" s="148"/>
      <c r="D800" s="213">
        <f t="shared" si="170"/>
        <v>0</v>
      </c>
      <c r="E800" s="219"/>
      <c r="F800" s="306"/>
      <c r="G800" s="306"/>
      <c r="H800" s="306"/>
      <c r="I800" s="306"/>
      <c r="J800" s="306"/>
      <c r="K800" s="306"/>
      <c r="L800" s="306"/>
      <c r="M800" s="306"/>
      <c r="N800" s="306"/>
      <c r="O800" s="306"/>
      <c r="P800" s="306"/>
      <c r="Q800" s="248"/>
      <c r="R800" s="110"/>
      <c r="S800" s="110"/>
    </row>
    <row r="801" spans="1:19" s="47" customFormat="1" ht="51" customHeight="1" hidden="1">
      <c r="A801" s="255" t="s">
        <v>55</v>
      </c>
      <c r="B801" s="148"/>
      <c r="C801" s="148"/>
      <c r="D801" s="213">
        <f t="shared" si="170"/>
        <v>0</v>
      </c>
      <c r="E801" s="219"/>
      <c r="F801" s="306"/>
      <c r="G801" s="306"/>
      <c r="H801" s="306"/>
      <c r="I801" s="306"/>
      <c r="J801" s="306"/>
      <c r="K801" s="306"/>
      <c r="L801" s="306"/>
      <c r="M801" s="306"/>
      <c r="N801" s="306"/>
      <c r="O801" s="306"/>
      <c r="P801" s="306"/>
      <c r="Q801" s="248"/>
      <c r="R801" s="110"/>
      <c r="S801" s="110"/>
    </row>
    <row r="802" spans="1:19" s="47" customFormat="1" ht="47.25" customHeight="1" hidden="1">
      <c r="A802" s="255" t="s">
        <v>56</v>
      </c>
      <c r="B802" s="148"/>
      <c r="C802" s="148"/>
      <c r="D802" s="213">
        <f t="shared" si="170"/>
        <v>0</v>
      </c>
      <c r="E802" s="219"/>
      <c r="F802" s="306"/>
      <c r="G802" s="306"/>
      <c r="H802" s="306"/>
      <c r="I802" s="306"/>
      <c r="J802" s="306"/>
      <c r="K802" s="306"/>
      <c r="L802" s="306"/>
      <c r="M802" s="306"/>
      <c r="N802" s="306"/>
      <c r="O802" s="306"/>
      <c r="P802" s="306"/>
      <c r="Q802" s="248"/>
      <c r="R802" s="110"/>
      <c r="S802" s="110"/>
    </row>
    <row r="803" spans="1:19" s="47" customFormat="1" ht="47.25" customHeight="1" hidden="1">
      <c r="A803" s="255" t="s">
        <v>57</v>
      </c>
      <c r="B803" s="148"/>
      <c r="C803" s="148"/>
      <c r="D803" s="213">
        <f t="shared" si="170"/>
        <v>0</v>
      </c>
      <c r="E803" s="219"/>
      <c r="F803" s="306"/>
      <c r="G803" s="306"/>
      <c r="H803" s="306"/>
      <c r="I803" s="306"/>
      <c r="J803" s="306"/>
      <c r="K803" s="306"/>
      <c r="L803" s="306"/>
      <c r="M803" s="306"/>
      <c r="N803" s="306"/>
      <c r="O803" s="306"/>
      <c r="P803" s="306"/>
      <c r="Q803" s="248"/>
      <c r="R803" s="110"/>
      <c r="S803" s="110"/>
    </row>
    <row r="804" spans="1:19" s="47" customFormat="1" ht="48.75" customHeight="1" hidden="1">
      <c r="A804" s="255" t="s">
        <v>58</v>
      </c>
      <c r="B804" s="148"/>
      <c r="C804" s="148"/>
      <c r="D804" s="213">
        <f t="shared" si="170"/>
        <v>0</v>
      </c>
      <c r="E804" s="219"/>
      <c r="F804" s="306"/>
      <c r="G804" s="306"/>
      <c r="H804" s="306"/>
      <c r="I804" s="306"/>
      <c r="J804" s="306"/>
      <c r="K804" s="306"/>
      <c r="L804" s="306"/>
      <c r="M804" s="306"/>
      <c r="N804" s="306"/>
      <c r="O804" s="306"/>
      <c r="P804" s="306"/>
      <c r="Q804" s="248"/>
      <c r="R804" s="110"/>
      <c r="S804" s="110"/>
    </row>
    <row r="805" spans="1:19" s="47" customFormat="1" ht="48" customHeight="1" hidden="1">
      <c r="A805" s="255" t="s">
        <v>59</v>
      </c>
      <c r="B805" s="148"/>
      <c r="C805" s="148"/>
      <c r="D805" s="213">
        <f t="shared" si="170"/>
        <v>0</v>
      </c>
      <c r="E805" s="219"/>
      <c r="F805" s="306"/>
      <c r="G805" s="306"/>
      <c r="H805" s="306"/>
      <c r="I805" s="306"/>
      <c r="J805" s="306"/>
      <c r="K805" s="306"/>
      <c r="L805" s="306"/>
      <c r="M805" s="306"/>
      <c r="N805" s="306"/>
      <c r="O805" s="306"/>
      <c r="P805" s="306"/>
      <c r="Q805" s="248"/>
      <c r="R805" s="110"/>
      <c r="S805" s="110"/>
    </row>
    <row r="806" spans="1:19" s="47" customFormat="1" ht="51.75" customHeight="1" hidden="1">
      <c r="A806" s="256" t="s">
        <v>60</v>
      </c>
      <c r="B806" s="148"/>
      <c r="C806" s="148"/>
      <c r="D806" s="213">
        <f t="shared" si="170"/>
        <v>0</v>
      </c>
      <c r="E806" s="219"/>
      <c r="F806" s="306"/>
      <c r="G806" s="306"/>
      <c r="H806" s="306"/>
      <c r="I806" s="306"/>
      <c r="J806" s="306"/>
      <c r="K806" s="306"/>
      <c r="L806" s="306"/>
      <c r="M806" s="306"/>
      <c r="N806" s="306"/>
      <c r="O806" s="306"/>
      <c r="P806" s="306"/>
      <c r="Q806" s="248"/>
      <c r="R806" s="110"/>
      <c r="S806" s="110"/>
    </row>
    <row r="807" spans="1:19" s="47" customFormat="1" ht="47.25" customHeight="1" hidden="1">
      <c r="A807" s="240" t="s">
        <v>61</v>
      </c>
      <c r="B807" s="148"/>
      <c r="C807" s="148"/>
      <c r="D807" s="213">
        <f t="shared" si="170"/>
        <v>0</v>
      </c>
      <c r="E807" s="219"/>
      <c r="F807" s="306"/>
      <c r="G807" s="306"/>
      <c r="H807" s="306"/>
      <c r="I807" s="306"/>
      <c r="J807" s="306"/>
      <c r="K807" s="306"/>
      <c r="L807" s="306"/>
      <c r="M807" s="306"/>
      <c r="N807" s="306"/>
      <c r="O807" s="306"/>
      <c r="P807" s="306"/>
      <c r="Q807" s="248"/>
      <c r="R807" s="110"/>
      <c r="S807" s="110"/>
    </row>
    <row r="808" spans="1:19" s="47" customFormat="1" ht="48.75" customHeight="1" hidden="1">
      <c r="A808" s="240" t="s">
        <v>62</v>
      </c>
      <c r="B808" s="148"/>
      <c r="C808" s="148"/>
      <c r="D808" s="213">
        <f t="shared" si="170"/>
        <v>0</v>
      </c>
      <c r="E808" s="219"/>
      <c r="F808" s="306"/>
      <c r="G808" s="306"/>
      <c r="H808" s="306"/>
      <c r="I808" s="306"/>
      <c r="J808" s="306"/>
      <c r="K808" s="306"/>
      <c r="L808" s="306"/>
      <c r="M808" s="306"/>
      <c r="N808" s="306"/>
      <c r="O808" s="306"/>
      <c r="P808" s="306"/>
      <c r="Q808" s="248"/>
      <c r="R808" s="110"/>
      <c r="S808" s="110"/>
    </row>
    <row r="809" spans="1:19" s="47" customFormat="1" ht="48.75" customHeight="1" hidden="1">
      <c r="A809" s="240" t="s">
        <v>63</v>
      </c>
      <c r="B809" s="148"/>
      <c r="C809" s="148"/>
      <c r="D809" s="213">
        <f t="shared" si="170"/>
        <v>0</v>
      </c>
      <c r="E809" s="219"/>
      <c r="F809" s="306"/>
      <c r="G809" s="306"/>
      <c r="H809" s="306"/>
      <c r="I809" s="306"/>
      <c r="J809" s="306"/>
      <c r="K809" s="306"/>
      <c r="L809" s="306"/>
      <c r="M809" s="306"/>
      <c r="N809" s="306"/>
      <c r="O809" s="306"/>
      <c r="P809" s="306"/>
      <c r="Q809" s="248"/>
      <c r="R809" s="110"/>
      <c r="S809" s="110"/>
    </row>
    <row r="810" spans="1:19" s="47" customFormat="1" ht="48" customHeight="1" hidden="1">
      <c r="A810" s="240" t="s">
        <v>64</v>
      </c>
      <c r="B810" s="148"/>
      <c r="C810" s="148"/>
      <c r="D810" s="213">
        <f t="shared" si="170"/>
        <v>0</v>
      </c>
      <c r="E810" s="219"/>
      <c r="F810" s="306"/>
      <c r="G810" s="306"/>
      <c r="H810" s="306"/>
      <c r="I810" s="306"/>
      <c r="J810" s="306"/>
      <c r="K810" s="306"/>
      <c r="L810" s="306"/>
      <c r="M810" s="306"/>
      <c r="N810" s="306"/>
      <c r="O810" s="306"/>
      <c r="P810" s="306"/>
      <c r="Q810" s="248"/>
      <c r="R810" s="110"/>
      <c r="S810" s="110"/>
    </row>
    <row r="811" spans="1:19" s="47" customFormat="1" ht="48" customHeight="1" hidden="1">
      <c r="A811" s="240" t="s">
        <v>65</v>
      </c>
      <c r="B811" s="148"/>
      <c r="C811" s="148"/>
      <c r="D811" s="213">
        <f t="shared" si="170"/>
        <v>0</v>
      </c>
      <c r="E811" s="219"/>
      <c r="F811" s="306"/>
      <c r="G811" s="306"/>
      <c r="H811" s="306"/>
      <c r="I811" s="306"/>
      <c r="J811" s="306"/>
      <c r="K811" s="306"/>
      <c r="L811" s="306"/>
      <c r="M811" s="306"/>
      <c r="N811" s="306"/>
      <c r="O811" s="306"/>
      <c r="P811" s="306"/>
      <c r="Q811" s="248"/>
      <c r="R811" s="110"/>
      <c r="S811" s="110"/>
    </row>
    <row r="812" spans="1:19" s="47" customFormat="1" ht="61.5" customHeight="1" hidden="1">
      <c r="A812" s="240" t="s">
        <v>66</v>
      </c>
      <c r="B812" s="148"/>
      <c r="C812" s="148"/>
      <c r="D812" s="213">
        <f t="shared" si="170"/>
        <v>0</v>
      </c>
      <c r="E812" s="219"/>
      <c r="F812" s="306"/>
      <c r="G812" s="306"/>
      <c r="H812" s="306"/>
      <c r="I812" s="306"/>
      <c r="J812" s="306"/>
      <c r="K812" s="306"/>
      <c r="L812" s="306"/>
      <c r="M812" s="306"/>
      <c r="N812" s="306"/>
      <c r="O812" s="306"/>
      <c r="P812" s="306"/>
      <c r="Q812" s="248"/>
      <c r="R812" s="110"/>
      <c r="S812" s="110"/>
    </row>
    <row r="813" spans="1:19" s="47" customFormat="1" ht="49.5" customHeight="1" hidden="1">
      <c r="A813" s="240" t="s">
        <v>67</v>
      </c>
      <c r="B813" s="148"/>
      <c r="C813" s="148"/>
      <c r="D813" s="213">
        <f t="shared" si="170"/>
        <v>0</v>
      </c>
      <c r="E813" s="219"/>
      <c r="F813" s="306"/>
      <c r="G813" s="306"/>
      <c r="H813" s="306"/>
      <c r="I813" s="306"/>
      <c r="J813" s="306"/>
      <c r="K813" s="306"/>
      <c r="L813" s="306"/>
      <c r="M813" s="306"/>
      <c r="N813" s="306"/>
      <c r="O813" s="306"/>
      <c r="P813" s="306"/>
      <c r="Q813" s="248"/>
      <c r="R813" s="110"/>
      <c r="S813" s="110"/>
    </row>
    <row r="814" spans="1:19" s="47" customFormat="1" ht="47.25" customHeight="1" hidden="1">
      <c r="A814" s="240" t="s">
        <v>68</v>
      </c>
      <c r="B814" s="148"/>
      <c r="C814" s="148"/>
      <c r="D814" s="213">
        <f t="shared" si="170"/>
        <v>0</v>
      </c>
      <c r="E814" s="219"/>
      <c r="F814" s="306"/>
      <c r="G814" s="306"/>
      <c r="H814" s="306"/>
      <c r="I814" s="306"/>
      <c r="J814" s="306"/>
      <c r="K814" s="306"/>
      <c r="L814" s="306"/>
      <c r="M814" s="306"/>
      <c r="N814" s="306"/>
      <c r="O814" s="306"/>
      <c r="P814" s="306"/>
      <c r="Q814" s="248"/>
      <c r="R814" s="110"/>
      <c r="S814" s="110"/>
    </row>
    <row r="815" spans="1:19" s="47" customFormat="1" ht="33" customHeight="1" hidden="1">
      <c r="A815" s="240" t="s">
        <v>69</v>
      </c>
      <c r="B815" s="148"/>
      <c r="C815" s="148"/>
      <c r="D815" s="213">
        <f t="shared" si="170"/>
        <v>0</v>
      </c>
      <c r="E815" s="219"/>
      <c r="F815" s="306"/>
      <c r="G815" s="306"/>
      <c r="H815" s="306"/>
      <c r="I815" s="306"/>
      <c r="J815" s="306"/>
      <c r="K815" s="306"/>
      <c r="L815" s="306"/>
      <c r="M815" s="306"/>
      <c r="N815" s="306"/>
      <c r="O815" s="306"/>
      <c r="P815" s="306"/>
      <c r="Q815" s="248"/>
      <c r="R815" s="110"/>
      <c r="S815" s="110"/>
    </row>
    <row r="816" spans="1:19" s="47" customFormat="1" ht="36" customHeight="1" hidden="1">
      <c r="A816" s="240" t="s">
        <v>70</v>
      </c>
      <c r="B816" s="148"/>
      <c r="C816" s="148"/>
      <c r="D816" s="213">
        <f t="shared" si="170"/>
        <v>0</v>
      </c>
      <c r="E816" s="219"/>
      <c r="F816" s="306"/>
      <c r="G816" s="306"/>
      <c r="H816" s="306"/>
      <c r="I816" s="306"/>
      <c r="J816" s="306"/>
      <c r="K816" s="306"/>
      <c r="L816" s="306"/>
      <c r="M816" s="306"/>
      <c r="N816" s="306"/>
      <c r="O816" s="306"/>
      <c r="P816" s="306"/>
      <c r="Q816" s="248"/>
      <c r="R816" s="110"/>
      <c r="S816" s="110"/>
    </row>
    <row r="817" spans="1:19" s="87" customFormat="1" ht="15.75" hidden="1">
      <c r="A817" s="186" t="s">
        <v>312</v>
      </c>
      <c r="B817" s="187"/>
      <c r="C817" s="187"/>
      <c r="D817" s="323">
        <f>+F817+G817+H817+I817+J817+K817+L817+M817+N817+O817+Q817+P817</f>
        <v>4762000</v>
      </c>
      <c r="E817" s="257"/>
      <c r="F817" s="257">
        <f>F824+F831+F838+F821+F840+F818</f>
        <v>0</v>
      </c>
      <c r="G817" s="257">
        <f aca="true" t="shared" si="179" ref="G817:Q817">G824+G831+G838+G821+G840+G818</f>
        <v>0</v>
      </c>
      <c r="H817" s="257">
        <f t="shared" si="179"/>
        <v>4762000</v>
      </c>
      <c r="I817" s="257">
        <f t="shared" si="179"/>
        <v>0</v>
      </c>
      <c r="J817" s="257">
        <f t="shared" si="179"/>
        <v>0</v>
      </c>
      <c r="K817" s="257">
        <f t="shared" si="179"/>
        <v>0</v>
      </c>
      <c r="L817" s="257">
        <f t="shared" si="179"/>
        <v>0</v>
      </c>
      <c r="M817" s="257">
        <f t="shared" si="179"/>
        <v>0</v>
      </c>
      <c r="N817" s="257">
        <f t="shared" si="179"/>
        <v>0</v>
      </c>
      <c r="O817" s="257">
        <f t="shared" si="179"/>
        <v>0</v>
      </c>
      <c r="P817" s="257">
        <f t="shared" si="179"/>
        <v>0</v>
      </c>
      <c r="Q817" s="257">
        <f t="shared" si="179"/>
        <v>0</v>
      </c>
      <c r="R817" s="109"/>
      <c r="S817" s="109"/>
    </row>
    <row r="818" spans="1:19" s="87" customFormat="1" ht="94.5" hidden="1">
      <c r="A818" s="105" t="s">
        <v>168</v>
      </c>
      <c r="B818" s="184">
        <v>170703</v>
      </c>
      <c r="C818" s="187"/>
      <c r="D818" s="213">
        <f t="shared" si="170"/>
        <v>4762000</v>
      </c>
      <c r="E818" s="257"/>
      <c r="F818" s="219">
        <f>F819</f>
        <v>0</v>
      </c>
      <c r="G818" s="219">
        <f aca="true" t="shared" si="180" ref="G818:Q818">G819</f>
        <v>0</v>
      </c>
      <c r="H818" s="219">
        <f t="shared" si="180"/>
        <v>4762000</v>
      </c>
      <c r="I818" s="219">
        <f t="shared" si="180"/>
        <v>0</v>
      </c>
      <c r="J818" s="219">
        <f t="shared" si="180"/>
        <v>0</v>
      </c>
      <c r="K818" s="219">
        <f t="shared" si="180"/>
        <v>0</v>
      </c>
      <c r="L818" s="219">
        <f t="shared" si="180"/>
        <v>0</v>
      </c>
      <c r="M818" s="219">
        <f t="shared" si="180"/>
        <v>0</v>
      </c>
      <c r="N818" s="219">
        <f t="shared" si="180"/>
        <v>0</v>
      </c>
      <c r="O818" s="219">
        <f t="shared" si="180"/>
        <v>0</v>
      </c>
      <c r="P818" s="219">
        <f t="shared" si="180"/>
        <v>0</v>
      </c>
      <c r="Q818" s="219">
        <f t="shared" si="180"/>
        <v>0</v>
      </c>
      <c r="R818" s="109"/>
      <c r="S818" s="109"/>
    </row>
    <row r="819" spans="1:19" s="87" customFormat="1" ht="31.5" hidden="1">
      <c r="A819" s="101" t="s">
        <v>258</v>
      </c>
      <c r="B819" s="148"/>
      <c r="C819" s="148">
        <v>3132</v>
      </c>
      <c r="D819" s="213">
        <f t="shared" si="170"/>
        <v>4762000</v>
      </c>
      <c r="E819" s="257"/>
      <c r="F819" s="219">
        <f>F820</f>
        <v>0</v>
      </c>
      <c r="G819" s="219">
        <f aca="true" t="shared" si="181" ref="G819:Q819">G820</f>
        <v>0</v>
      </c>
      <c r="H819" s="219">
        <f t="shared" si="181"/>
        <v>4762000</v>
      </c>
      <c r="I819" s="219">
        <f t="shared" si="181"/>
        <v>0</v>
      </c>
      <c r="J819" s="219">
        <f t="shared" si="181"/>
        <v>0</v>
      </c>
      <c r="K819" s="219">
        <f t="shared" si="181"/>
        <v>0</v>
      </c>
      <c r="L819" s="219">
        <f t="shared" si="181"/>
        <v>0</v>
      </c>
      <c r="M819" s="219">
        <f t="shared" si="181"/>
        <v>0</v>
      </c>
      <c r="N819" s="219">
        <f t="shared" si="181"/>
        <v>0</v>
      </c>
      <c r="O819" s="219">
        <f t="shared" si="181"/>
        <v>0</v>
      </c>
      <c r="P819" s="219">
        <f t="shared" si="181"/>
        <v>0</v>
      </c>
      <c r="Q819" s="219">
        <f t="shared" si="181"/>
        <v>0</v>
      </c>
      <c r="R819" s="109"/>
      <c r="S819" s="109"/>
    </row>
    <row r="820" spans="1:19" s="87" customFormat="1" ht="78.75" hidden="1">
      <c r="A820" s="137" t="s">
        <v>728</v>
      </c>
      <c r="B820" s="187"/>
      <c r="C820" s="187"/>
      <c r="D820" s="213">
        <f t="shared" si="170"/>
        <v>4762000</v>
      </c>
      <c r="E820" s="257"/>
      <c r="F820" s="257"/>
      <c r="G820" s="257"/>
      <c r="H820" s="219">
        <v>4762000</v>
      </c>
      <c r="I820" s="257"/>
      <c r="J820" s="257"/>
      <c r="K820" s="257"/>
      <c r="L820" s="257"/>
      <c r="M820" s="257"/>
      <c r="N820" s="257"/>
      <c r="O820" s="257"/>
      <c r="P820" s="257"/>
      <c r="Q820" s="257"/>
      <c r="R820" s="109"/>
      <c r="S820" s="109"/>
    </row>
    <row r="821" spans="1:19" s="87" customFormat="1" ht="21.75" customHeight="1" hidden="1">
      <c r="A821" s="105" t="s">
        <v>147</v>
      </c>
      <c r="B821" s="184">
        <v>150101</v>
      </c>
      <c r="C821" s="187"/>
      <c r="D821" s="213">
        <f>+F821+G821+H821+I821+J821+K821+L821+M821+N821+O821+Q821+P821</f>
        <v>0</v>
      </c>
      <c r="E821" s="147">
        <f aca="true" t="shared" si="182" ref="E821:Q822">+E822</f>
        <v>0</v>
      </c>
      <c r="F821" s="147">
        <f>+F822</f>
        <v>0</v>
      </c>
      <c r="G821" s="147">
        <f t="shared" si="182"/>
        <v>0</v>
      </c>
      <c r="H821" s="147">
        <f t="shared" si="182"/>
        <v>0</v>
      </c>
      <c r="I821" s="147">
        <f t="shared" si="182"/>
        <v>0</v>
      </c>
      <c r="J821" s="147">
        <f t="shared" si="182"/>
        <v>0</v>
      </c>
      <c r="K821" s="147">
        <f t="shared" si="182"/>
        <v>0</v>
      </c>
      <c r="L821" s="147">
        <f t="shared" si="182"/>
        <v>0</v>
      </c>
      <c r="M821" s="147">
        <f t="shared" si="182"/>
        <v>0</v>
      </c>
      <c r="N821" s="147">
        <f t="shared" si="182"/>
        <v>0</v>
      </c>
      <c r="O821" s="147">
        <f t="shared" si="182"/>
        <v>0</v>
      </c>
      <c r="P821" s="147">
        <f t="shared" si="182"/>
        <v>0</v>
      </c>
      <c r="Q821" s="147">
        <f t="shared" si="182"/>
        <v>0</v>
      </c>
      <c r="R821" s="109"/>
      <c r="S821" s="109"/>
    </row>
    <row r="822" spans="1:19" s="87" customFormat="1" ht="31.5" hidden="1">
      <c r="A822" s="101" t="s">
        <v>553</v>
      </c>
      <c r="B822" s="187"/>
      <c r="C822" s="148">
        <v>3142</v>
      </c>
      <c r="D822" s="213">
        <f>+F822+G822+H822+I822+J822+K822+L822+M822+N822+O822+Q822+P822</f>
        <v>0</v>
      </c>
      <c r="E822" s="219"/>
      <c r="F822" s="219">
        <f>+F823</f>
        <v>0</v>
      </c>
      <c r="G822" s="219">
        <f t="shared" si="182"/>
        <v>0</v>
      </c>
      <c r="H822" s="219">
        <f t="shared" si="182"/>
        <v>0</v>
      </c>
      <c r="I822" s="219">
        <f t="shared" si="182"/>
        <v>0</v>
      </c>
      <c r="J822" s="219">
        <f t="shared" si="182"/>
        <v>0</v>
      </c>
      <c r="K822" s="219">
        <f t="shared" si="182"/>
        <v>0</v>
      </c>
      <c r="L822" s="219">
        <f t="shared" si="182"/>
        <v>0</v>
      </c>
      <c r="M822" s="219">
        <f t="shared" si="182"/>
        <v>0</v>
      </c>
      <c r="N822" s="219">
        <f t="shared" si="182"/>
        <v>0</v>
      </c>
      <c r="O822" s="219">
        <f>+O823</f>
        <v>0</v>
      </c>
      <c r="P822" s="219">
        <f>+P823</f>
        <v>0</v>
      </c>
      <c r="Q822" s="219">
        <f>+Q823</f>
        <v>0</v>
      </c>
      <c r="R822" s="109"/>
      <c r="S822" s="109"/>
    </row>
    <row r="823" spans="1:19" s="87" customFormat="1" ht="78.75" hidden="1">
      <c r="A823" s="101" t="s">
        <v>554</v>
      </c>
      <c r="B823" s="187"/>
      <c r="C823" s="187"/>
      <c r="D823" s="213">
        <f>+F823+G823+H823+I823+J823+K823+L823+M823+N823+O823+Q823+P823</f>
        <v>0</v>
      </c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09"/>
      <c r="S823" s="109"/>
    </row>
    <row r="824" spans="1:19" s="86" customFormat="1" ht="15.75" hidden="1">
      <c r="A824" s="105" t="s">
        <v>115</v>
      </c>
      <c r="B824" s="184">
        <v>250404</v>
      </c>
      <c r="C824" s="184"/>
      <c r="D824" s="213">
        <f t="shared" si="170"/>
        <v>0</v>
      </c>
      <c r="E824" s="147">
        <f>+E825</f>
        <v>0</v>
      </c>
      <c r="F824" s="147">
        <f>+F825</f>
        <v>0</v>
      </c>
      <c r="G824" s="147">
        <f aca="true" t="shared" si="183" ref="G824:Q824">+G825</f>
        <v>0</v>
      </c>
      <c r="H824" s="147">
        <f t="shared" si="183"/>
        <v>0</v>
      </c>
      <c r="I824" s="147">
        <f t="shared" si="183"/>
        <v>0</v>
      </c>
      <c r="J824" s="147">
        <f t="shared" si="183"/>
        <v>0</v>
      </c>
      <c r="K824" s="147">
        <f t="shared" si="183"/>
        <v>0</v>
      </c>
      <c r="L824" s="147">
        <f t="shared" si="183"/>
        <v>0</v>
      </c>
      <c r="M824" s="147">
        <f t="shared" si="183"/>
        <v>0</v>
      </c>
      <c r="N824" s="147">
        <f t="shared" si="183"/>
        <v>0</v>
      </c>
      <c r="O824" s="147">
        <f t="shared" si="183"/>
        <v>0</v>
      </c>
      <c r="P824" s="147">
        <f t="shared" si="183"/>
        <v>0</v>
      </c>
      <c r="Q824" s="147">
        <f t="shared" si="183"/>
        <v>0</v>
      </c>
      <c r="R824" s="97"/>
      <c r="S824" s="97"/>
    </row>
    <row r="825" spans="1:19" s="47" customFormat="1" ht="47.25" hidden="1">
      <c r="A825" s="101" t="s">
        <v>263</v>
      </c>
      <c r="B825" s="184"/>
      <c r="C825" s="184">
        <v>3210</v>
      </c>
      <c r="D825" s="213">
        <f t="shared" si="170"/>
        <v>0</v>
      </c>
      <c r="E825" s="213">
        <f>+E826+E828+E829+E830</f>
        <v>0</v>
      </c>
      <c r="F825" s="213">
        <f>F826+F827+F828+F829+F830</f>
        <v>0</v>
      </c>
      <c r="G825" s="213">
        <f aca="true" t="shared" si="184" ref="G825:Q825">G826+G827+G828+G829+G830</f>
        <v>0</v>
      </c>
      <c r="H825" s="213">
        <f t="shared" si="184"/>
        <v>0</v>
      </c>
      <c r="I825" s="213">
        <f t="shared" si="184"/>
        <v>0</v>
      </c>
      <c r="J825" s="213">
        <f t="shared" si="184"/>
        <v>0</v>
      </c>
      <c r="K825" s="213">
        <f t="shared" si="184"/>
        <v>0</v>
      </c>
      <c r="L825" s="213">
        <f t="shared" si="184"/>
        <v>0</v>
      </c>
      <c r="M825" s="213">
        <f t="shared" si="184"/>
        <v>0</v>
      </c>
      <c r="N825" s="213">
        <f t="shared" si="184"/>
        <v>0</v>
      </c>
      <c r="O825" s="213">
        <f t="shared" si="184"/>
        <v>0</v>
      </c>
      <c r="P825" s="213">
        <f t="shared" si="184"/>
        <v>0</v>
      </c>
      <c r="Q825" s="213">
        <f t="shared" si="184"/>
        <v>0</v>
      </c>
      <c r="R825" s="110"/>
      <c r="S825" s="110"/>
    </row>
    <row r="826" spans="1:19" s="47" customFormat="1" ht="31.5" hidden="1">
      <c r="A826" s="137" t="s">
        <v>681</v>
      </c>
      <c r="B826" s="184"/>
      <c r="C826" s="184"/>
      <c r="D826" s="213">
        <f t="shared" si="170"/>
        <v>0</v>
      </c>
      <c r="E826" s="213"/>
      <c r="F826" s="213"/>
      <c r="G826" s="307"/>
      <c r="H826" s="213"/>
      <c r="I826" s="213"/>
      <c r="J826" s="213"/>
      <c r="K826" s="213"/>
      <c r="L826" s="213"/>
      <c r="M826" s="213"/>
      <c r="N826" s="213"/>
      <c r="O826" s="213"/>
      <c r="P826" s="213"/>
      <c r="Q826" s="213"/>
      <c r="R826" s="110"/>
      <c r="S826" s="110"/>
    </row>
    <row r="827" spans="1:19" s="47" customFormat="1" ht="31.5" hidden="1">
      <c r="A827" s="137" t="s">
        <v>682</v>
      </c>
      <c r="B827" s="184"/>
      <c r="C827" s="184"/>
      <c r="D827" s="213">
        <f t="shared" si="170"/>
        <v>0</v>
      </c>
      <c r="E827" s="213"/>
      <c r="F827" s="213"/>
      <c r="G827" s="307"/>
      <c r="H827" s="213"/>
      <c r="I827" s="213"/>
      <c r="J827" s="213"/>
      <c r="K827" s="213"/>
      <c r="L827" s="213"/>
      <c r="M827" s="213"/>
      <c r="N827" s="213"/>
      <c r="O827" s="213"/>
      <c r="P827" s="213"/>
      <c r="Q827" s="213"/>
      <c r="R827" s="110"/>
      <c r="S827" s="110"/>
    </row>
    <row r="828" spans="1:19" s="47" customFormat="1" ht="177" customHeight="1" hidden="1">
      <c r="A828" s="137"/>
      <c r="B828" s="148"/>
      <c r="C828" s="148"/>
      <c r="D828" s="213">
        <f aca="true" t="shared" si="185" ref="D828:D910">+F828+G828+H828+I828+J828+K828+L828+M828+N828+O828+Q828+P828</f>
        <v>0</v>
      </c>
      <c r="E828" s="146"/>
      <c r="F828" s="146"/>
      <c r="G828" s="308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10"/>
      <c r="S828" s="110"/>
    </row>
    <row r="829" spans="1:19" s="47" customFormat="1" ht="68.25" customHeight="1" hidden="1">
      <c r="A829" s="137"/>
      <c r="B829" s="148"/>
      <c r="C829" s="148"/>
      <c r="D829" s="213">
        <f t="shared" si="185"/>
        <v>0</v>
      </c>
      <c r="E829" s="146"/>
      <c r="F829" s="146"/>
      <c r="G829" s="308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10"/>
      <c r="S829" s="110"/>
    </row>
    <row r="830" spans="1:21" s="45" customFormat="1" ht="57.75" customHeight="1" hidden="1">
      <c r="A830" s="137" t="s">
        <v>372</v>
      </c>
      <c r="B830" s="184"/>
      <c r="C830" s="184"/>
      <c r="D830" s="213">
        <f t="shared" si="185"/>
        <v>0</v>
      </c>
      <c r="E830" s="147"/>
      <c r="F830" s="147"/>
      <c r="G830" s="308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97"/>
      <c r="S830" s="97"/>
      <c r="T830" s="86"/>
      <c r="U830" s="86"/>
    </row>
    <row r="831" spans="1:19" s="86" customFormat="1" ht="31.5" hidden="1">
      <c r="A831" s="105" t="s">
        <v>145</v>
      </c>
      <c r="B831" s="184">
        <v>10116</v>
      </c>
      <c r="C831" s="184"/>
      <c r="D831" s="213">
        <f t="shared" si="185"/>
        <v>0</v>
      </c>
      <c r="E831" s="147"/>
      <c r="F831" s="147">
        <f aca="true" t="shared" si="186" ref="F831:Q831">F832</f>
        <v>0</v>
      </c>
      <c r="G831" s="147">
        <f t="shared" si="186"/>
        <v>0</v>
      </c>
      <c r="H831" s="147">
        <f t="shared" si="186"/>
        <v>0</v>
      </c>
      <c r="I831" s="147">
        <f t="shared" si="186"/>
        <v>0</v>
      </c>
      <c r="J831" s="147">
        <f t="shared" si="186"/>
        <v>0</v>
      </c>
      <c r="K831" s="147">
        <f t="shared" si="186"/>
        <v>0</v>
      </c>
      <c r="L831" s="147">
        <f t="shared" si="186"/>
        <v>0</v>
      </c>
      <c r="M831" s="147">
        <f t="shared" si="186"/>
        <v>0</v>
      </c>
      <c r="N831" s="147">
        <f t="shared" si="186"/>
        <v>0</v>
      </c>
      <c r="O831" s="147">
        <f t="shared" si="186"/>
        <v>0</v>
      </c>
      <c r="P831" s="147">
        <f t="shared" si="186"/>
        <v>0</v>
      </c>
      <c r="Q831" s="147">
        <f t="shared" si="186"/>
        <v>0</v>
      </c>
      <c r="R831" s="97"/>
      <c r="S831" s="97"/>
    </row>
    <row r="832" spans="1:19" s="47" customFormat="1" ht="47.25" hidden="1">
      <c r="A832" s="101" t="s">
        <v>256</v>
      </c>
      <c r="B832" s="148"/>
      <c r="C832" s="148">
        <v>3110</v>
      </c>
      <c r="D832" s="213">
        <f t="shared" si="185"/>
        <v>0</v>
      </c>
      <c r="E832" s="258">
        <f aca="true" t="shared" si="187" ref="E832:Q832">+E833+E834+E835+E836+E837</f>
        <v>0</v>
      </c>
      <c r="F832" s="258">
        <f t="shared" si="187"/>
        <v>0</v>
      </c>
      <c r="G832" s="258">
        <f t="shared" si="187"/>
        <v>0</v>
      </c>
      <c r="H832" s="258">
        <f t="shared" si="187"/>
        <v>0</v>
      </c>
      <c r="I832" s="258">
        <f t="shared" si="187"/>
        <v>0</v>
      </c>
      <c r="J832" s="258">
        <f t="shared" si="187"/>
        <v>0</v>
      </c>
      <c r="K832" s="258">
        <f t="shared" si="187"/>
        <v>0</v>
      </c>
      <c r="L832" s="258">
        <f t="shared" si="187"/>
        <v>0</v>
      </c>
      <c r="M832" s="258">
        <f t="shared" si="187"/>
        <v>0</v>
      </c>
      <c r="N832" s="258">
        <f t="shared" si="187"/>
        <v>0</v>
      </c>
      <c r="O832" s="258">
        <f t="shared" si="187"/>
        <v>0</v>
      </c>
      <c r="P832" s="258">
        <f t="shared" si="187"/>
        <v>0</v>
      </c>
      <c r="Q832" s="258">
        <f t="shared" si="187"/>
        <v>0</v>
      </c>
      <c r="R832" s="110"/>
      <c r="S832" s="110"/>
    </row>
    <row r="833" spans="1:19" s="47" customFormat="1" ht="15.75" hidden="1">
      <c r="A833" s="137" t="s">
        <v>551</v>
      </c>
      <c r="B833" s="148"/>
      <c r="C833" s="148"/>
      <c r="D833" s="213">
        <f t="shared" si="185"/>
        <v>0</v>
      </c>
      <c r="E833" s="259"/>
      <c r="F833" s="259"/>
      <c r="G833" s="253"/>
      <c r="H833" s="259"/>
      <c r="I833" s="259"/>
      <c r="J833" s="259"/>
      <c r="K833" s="259"/>
      <c r="L833" s="259"/>
      <c r="M833" s="259"/>
      <c r="N833" s="259"/>
      <c r="O833" s="259"/>
      <c r="P833" s="259"/>
      <c r="Q833" s="259"/>
      <c r="R833" s="110"/>
      <c r="S833" s="110"/>
    </row>
    <row r="834" spans="1:19" s="47" customFormat="1" ht="31.5" hidden="1">
      <c r="A834" s="137" t="s">
        <v>552</v>
      </c>
      <c r="B834" s="148"/>
      <c r="C834" s="148"/>
      <c r="D834" s="213">
        <f t="shared" si="185"/>
        <v>0</v>
      </c>
      <c r="E834" s="259"/>
      <c r="F834" s="259"/>
      <c r="G834" s="253"/>
      <c r="H834" s="259"/>
      <c r="I834" s="259"/>
      <c r="J834" s="259"/>
      <c r="K834" s="259"/>
      <c r="L834" s="259"/>
      <c r="M834" s="259"/>
      <c r="N834" s="259"/>
      <c r="O834" s="259"/>
      <c r="P834" s="259"/>
      <c r="Q834" s="259"/>
      <c r="R834" s="110"/>
      <c r="S834" s="110"/>
    </row>
    <row r="835" spans="1:19" s="47" customFormat="1" ht="15.75" hidden="1">
      <c r="A835" s="137" t="s">
        <v>5</v>
      </c>
      <c r="B835" s="148"/>
      <c r="C835" s="148"/>
      <c r="D835" s="213">
        <f t="shared" si="185"/>
        <v>0</v>
      </c>
      <c r="E835" s="259"/>
      <c r="F835" s="259"/>
      <c r="G835" s="253"/>
      <c r="H835" s="259"/>
      <c r="I835" s="259"/>
      <c r="J835" s="259"/>
      <c r="K835" s="259"/>
      <c r="L835" s="259"/>
      <c r="M835" s="259"/>
      <c r="N835" s="259"/>
      <c r="O835" s="259"/>
      <c r="P835" s="259"/>
      <c r="Q835" s="259"/>
      <c r="R835" s="110"/>
      <c r="S835" s="110"/>
    </row>
    <row r="836" spans="1:19" s="47" customFormat="1" ht="31.5" hidden="1">
      <c r="A836" s="137" t="s">
        <v>370</v>
      </c>
      <c r="B836" s="148"/>
      <c r="C836" s="148"/>
      <c r="D836" s="213">
        <f t="shared" si="185"/>
        <v>0</v>
      </c>
      <c r="E836" s="259"/>
      <c r="F836" s="259"/>
      <c r="G836" s="253"/>
      <c r="H836" s="259"/>
      <c r="I836" s="259"/>
      <c r="J836" s="259"/>
      <c r="K836" s="259"/>
      <c r="L836" s="259"/>
      <c r="M836" s="259"/>
      <c r="N836" s="259"/>
      <c r="O836" s="259"/>
      <c r="P836" s="259"/>
      <c r="Q836" s="259"/>
      <c r="R836" s="110"/>
      <c r="S836" s="110"/>
    </row>
    <row r="837" spans="1:19" s="47" customFormat="1" ht="15.75" hidden="1">
      <c r="A837" s="137" t="s">
        <v>371</v>
      </c>
      <c r="B837" s="148"/>
      <c r="C837" s="148"/>
      <c r="D837" s="213">
        <f t="shared" si="185"/>
        <v>0</v>
      </c>
      <c r="E837" s="259"/>
      <c r="F837" s="259"/>
      <c r="G837" s="253"/>
      <c r="H837" s="259"/>
      <c r="I837" s="259"/>
      <c r="J837" s="259"/>
      <c r="K837" s="259"/>
      <c r="L837" s="259"/>
      <c r="M837" s="259"/>
      <c r="N837" s="259"/>
      <c r="O837" s="259"/>
      <c r="P837" s="259"/>
      <c r="Q837" s="259"/>
      <c r="R837" s="110"/>
      <c r="S837" s="110"/>
    </row>
    <row r="838" spans="1:19" s="86" customFormat="1" ht="47.25" hidden="1">
      <c r="A838" s="99" t="s">
        <v>610</v>
      </c>
      <c r="B838" s="184">
        <v>240601</v>
      </c>
      <c r="C838" s="184"/>
      <c r="D838" s="213">
        <f t="shared" si="185"/>
        <v>0</v>
      </c>
      <c r="E838" s="147"/>
      <c r="F838" s="147">
        <f aca="true" t="shared" si="188" ref="F838:Q838">F839</f>
        <v>0</v>
      </c>
      <c r="G838" s="147">
        <f t="shared" si="188"/>
        <v>0</v>
      </c>
      <c r="H838" s="147">
        <f t="shared" si="188"/>
        <v>0</v>
      </c>
      <c r="I838" s="147">
        <f t="shared" si="188"/>
        <v>0</v>
      </c>
      <c r="J838" s="147">
        <f t="shared" si="188"/>
        <v>0</v>
      </c>
      <c r="K838" s="147">
        <f t="shared" si="188"/>
        <v>0</v>
      </c>
      <c r="L838" s="147">
        <f t="shared" si="188"/>
        <v>0</v>
      </c>
      <c r="M838" s="147">
        <f t="shared" si="188"/>
        <v>0</v>
      </c>
      <c r="N838" s="147">
        <f t="shared" si="188"/>
        <v>0</v>
      </c>
      <c r="O838" s="147">
        <f t="shared" si="188"/>
        <v>0</v>
      </c>
      <c r="P838" s="147">
        <f t="shared" si="188"/>
        <v>0</v>
      </c>
      <c r="Q838" s="147">
        <f t="shared" si="188"/>
        <v>0</v>
      </c>
      <c r="R838" s="97"/>
      <c r="S838" s="97"/>
    </row>
    <row r="839" spans="1:19" s="47" customFormat="1" ht="31.5" hidden="1">
      <c r="A839" s="118" t="s">
        <v>216</v>
      </c>
      <c r="B839" s="119"/>
      <c r="C839" s="119">
        <v>2210</v>
      </c>
      <c r="D839" s="213">
        <f t="shared" si="185"/>
        <v>0</v>
      </c>
      <c r="E839" s="146">
        <f>+E840+E841</f>
        <v>0</v>
      </c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10"/>
      <c r="S839" s="110"/>
    </row>
    <row r="840" spans="1:19" s="47" customFormat="1" ht="46.5" customHeight="1" hidden="1">
      <c r="A840" s="137" t="s">
        <v>615</v>
      </c>
      <c r="B840" s="148">
        <v>240604</v>
      </c>
      <c r="C840" s="110"/>
      <c r="D840" s="213">
        <f t="shared" si="185"/>
        <v>0</v>
      </c>
      <c r="E840" s="146"/>
      <c r="F840" s="146">
        <f>+F841</f>
        <v>0</v>
      </c>
      <c r="G840" s="146">
        <f aca="true" t="shared" si="189" ref="G840:Q840">+G841</f>
        <v>0</v>
      </c>
      <c r="H840" s="146">
        <f t="shared" si="189"/>
        <v>0</v>
      </c>
      <c r="I840" s="146">
        <f t="shared" si="189"/>
        <v>0</v>
      </c>
      <c r="J840" s="146">
        <f t="shared" si="189"/>
        <v>0</v>
      </c>
      <c r="K840" s="146">
        <f t="shared" si="189"/>
        <v>0</v>
      </c>
      <c r="L840" s="146">
        <f t="shared" si="189"/>
        <v>0</v>
      </c>
      <c r="M840" s="146">
        <f t="shared" si="189"/>
        <v>0</v>
      </c>
      <c r="N840" s="146">
        <f t="shared" si="189"/>
        <v>0</v>
      </c>
      <c r="O840" s="146">
        <f t="shared" si="189"/>
        <v>0</v>
      </c>
      <c r="P840" s="146">
        <f t="shared" si="189"/>
        <v>0</v>
      </c>
      <c r="Q840" s="146">
        <f t="shared" si="189"/>
        <v>0</v>
      </c>
      <c r="R840" s="110"/>
      <c r="S840" s="110"/>
    </row>
    <row r="841" spans="1:19" s="47" customFormat="1" ht="76.5" customHeight="1" hidden="1">
      <c r="A841" s="113" t="s">
        <v>616</v>
      </c>
      <c r="B841" s="148"/>
      <c r="C841" s="148">
        <v>2281</v>
      </c>
      <c r="D841" s="213">
        <f t="shared" si="185"/>
        <v>0</v>
      </c>
      <c r="E841" s="219"/>
      <c r="F841" s="219">
        <f>+F842+F843</f>
        <v>0</v>
      </c>
      <c r="G841" s="219">
        <f aca="true" t="shared" si="190" ref="G841:Q841">+G842+G843</f>
        <v>0</v>
      </c>
      <c r="H841" s="219">
        <f t="shared" si="190"/>
        <v>0</v>
      </c>
      <c r="I841" s="219">
        <f t="shared" si="190"/>
        <v>0</v>
      </c>
      <c r="J841" s="219">
        <f t="shared" si="190"/>
        <v>0</v>
      </c>
      <c r="K841" s="219">
        <f t="shared" si="190"/>
        <v>0</v>
      </c>
      <c r="L841" s="219">
        <f t="shared" si="190"/>
        <v>0</v>
      </c>
      <c r="M841" s="219">
        <f t="shared" si="190"/>
        <v>0</v>
      </c>
      <c r="N841" s="219">
        <f t="shared" si="190"/>
        <v>0</v>
      </c>
      <c r="O841" s="219">
        <f t="shared" si="190"/>
        <v>0</v>
      </c>
      <c r="P841" s="219">
        <f t="shared" si="190"/>
        <v>0</v>
      </c>
      <c r="Q841" s="219">
        <f t="shared" si="190"/>
        <v>0</v>
      </c>
      <c r="R841" s="110"/>
      <c r="S841" s="110"/>
    </row>
    <row r="842" spans="1:19" s="47" customFormat="1" ht="60" customHeight="1" hidden="1">
      <c r="A842" s="137" t="s">
        <v>617</v>
      </c>
      <c r="B842" s="148"/>
      <c r="C842" s="148"/>
      <c r="D842" s="213">
        <f t="shared" si="185"/>
        <v>0</v>
      </c>
      <c r="E842" s="219"/>
      <c r="F842" s="219"/>
      <c r="G842" s="308"/>
      <c r="H842" s="219"/>
      <c r="I842" s="219"/>
      <c r="J842" s="219"/>
      <c r="K842" s="219"/>
      <c r="L842" s="219"/>
      <c r="M842" s="219"/>
      <c r="N842" s="219"/>
      <c r="O842" s="219"/>
      <c r="P842" s="219"/>
      <c r="Q842" s="219"/>
      <c r="R842" s="110"/>
      <c r="S842" s="110"/>
    </row>
    <row r="843" spans="1:19" s="47" customFormat="1" ht="101.25" customHeight="1" hidden="1">
      <c r="A843" s="137" t="s">
        <v>618</v>
      </c>
      <c r="B843" s="148"/>
      <c r="C843" s="148"/>
      <c r="D843" s="213">
        <f t="shared" si="185"/>
        <v>0</v>
      </c>
      <c r="E843" s="219"/>
      <c r="F843" s="219"/>
      <c r="G843" s="308"/>
      <c r="H843" s="219"/>
      <c r="I843" s="219"/>
      <c r="J843" s="219"/>
      <c r="K843" s="219"/>
      <c r="L843" s="219"/>
      <c r="M843" s="219"/>
      <c r="N843" s="219"/>
      <c r="O843" s="219"/>
      <c r="P843" s="219"/>
      <c r="Q843" s="219"/>
      <c r="R843" s="110"/>
      <c r="S843" s="110"/>
    </row>
    <row r="844" spans="1:19" s="87" customFormat="1" ht="15.75" hidden="1">
      <c r="A844" s="186" t="s">
        <v>638</v>
      </c>
      <c r="B844" s="187"/>
      <c r="C844" s="187"/>
      <c r="D844" s="323">
        <f t="shared" si="185"/>
        <v>157191</v>
      </c>
      <c r="E844" s="257">
        <f>+E845+E855+E861+E864</f>
        <v>0</v>
      </c>
      <c r="F844" s="257">
        <f>+F845+F855+F861+F864</f>
        <v>0</v>
      </c>
      <c r="G844" s="257">
        <f aca="true" t="shared" si="191" ref="G844:Q844">+G845+G855+G861+G864</f>
        <v>0</v>
      </c>
      <c r="H844" s="257">
        <f t="shared" si="191"/>
        <v>157191</v>
      </c>
      <c r="I844" s="257">
        <f t="shared" si="191"/>
        <v>0</v>
      </c>
      <c r="J844" s="257">
        <f t="shared" si="191"/>
        <v>0</v>
      </c>
      <c r="K844" s="257">
        <f t="shared" si="191"/>
        <v>0</v>
      </c>
      <c r="L844" s="257">
        <f t="shared" si="191"/>
        <v>0</v>
      </c>
      <c r="M844" s="257">
        <f t="shared" si="191"/>
        <v>0</v>
      </c>
      <c r="N844" s="257">
        <f t="shared" si="191"/>
        <v>0</v>
      </c>
      <c r="O844" s="257">
        <f t="shared" si="191"/>
        <v>0</v>
      </c>
      <c r="P844" s="257">
        <f t="shared" si="191"/>
        <v>0</v>
      </c>
      <c r="Q844" s="257">
        <f t="shared" si="191"/>
        <v>0</v>
      </c>
      <c r="R844" s="109"/>
      <c r="S844" s="109"/>
    </row>
    <row r="845" spans="1:19" s="86" customFormat="1" ht="63" hidden="1">
      <c r="A845" s="124" t="s">
        <v>127</v>
      </c>
      <c r="B845" s="184">
        <v>130107</v>
      </c>
      <c r="C845" s="184"/>
      <c r="D845" s="213">
        <f>+F845+G845+H845+I845+J845+K845+L845+M845+N845+O845+Q845+P845</f>
        <v>157191</v>
      </c>
      <c r="E845" s="147"/>
      <c r="F845" s="147">
        <f>F846+F848+F852</f>
        <v>0</v>
      </c>
      <c r="G845" s="147">
        <f aca="true" t="shared" si="192" ref="G845:Q845">G846+G848+G852</f>
        <v>0</v>
      </c>
      <c r="H845" s="147">
        <f t="shared" si="192"/>
        <v>157191</v>
      </c>
      <c r="I845" s="147">
        <f t="shared" si="192"/>
        <v>0</v>
      </c>
      <c r="J845" s="147">
        <f t="shared" si="192"/>
        <v>0</v>
      </c>
      <c r="K845" s="147">
        <f t="shared" si="192"/>
        <v>0</v>
      </c>
      <c r="L845" s="147">
        <f t="shared" si="192"/>
        <v>0</v>
      </c>
      <c r="M845" s="147">
        <f>M846+M848+M852</f>
        <v>0</v>
      </c>
      <c r="N845" s="147">
        <f t="shared" si="192"/>
        <v>0</v>
      </c>
      <c r="O845" s="147">
        <f t="shared" si="192"/>
        <v>0</v>
      </c>
      <c r="P845" s="147">
        <f t="shared" si="192"/>
        <v>0</v>
      </c>
      <c r="Q845" s="147">
        <f t="shared" si="192"/>
        <v>0</v>
      </c>
      <c r="R845" s="97"/>
      <c r="S845" s="97"/>
    </row>
    <row r="846" spans="1:19" s="47" customFormat="1" ht="47.25" hidden="1">
      <c r="A846" s="101" t="s">
        <v>256</v>
      </c>
      <c r="B846" s="148"/>
      <c r="C846" s="148">
        <v>3110</v>
      </c>
      <c r="D846" s="213">
        <f t="shared" si="185"/>
        <v>0</v>
      </c>
      <c r="E846" s="219"/>
      <c r="F846" s="146">
        <f>F847</f>
        <v>0</v>
      </c>
      <c r="G846" s="146">
        <f aca="true" t="shared" si="193" ref="G846:Q846">G847</f>
        <v>0</v>
      </c>
      <c r="H846" s="146">
        <f t="shared" si="193"/>
        <v>0</v>
      </c>
      <c r="I846" s="146">
        <f t="shared" si="193"/>
        <v>0</v>
      </c>
      <c r="J846" s="146">
        <f t="shared" si="193"/>
        <v>0</v>
      </c>
      <c r="K846" s="146">
        <f t="shared" si="193"/>
        <v>0</v>
      </c>
      <c r="L846" s="146">
        <f t="shared" si="193"/>
        <v>0</v>
      </c>
      <c r="M846" s="146">
        <f t="shared" si="193"/>
        <v>0</v>
      </c>
      <c r="N846" s="146">
        <f t="shared" si="193"/>
        <v>0</v>
      </c>
      <c r="O846" s="146">
        <f t="shared" si="193"/>
        <v>0</v>
      </c>
      <c r="P846" s="146">
        <f t="shared" si="193"/>
        <v>0</v>
      </c>
      <c r="Q846" s="146">
        <f t="shared" si="193"/>
        <v>0</v>
      </c>
      <c r="R846" s="110"/>
      <c r="S846" s="110"/>
    </row>
    <row r="847" spans="1:21" s="45" customFormat="1" ht="24.75" customHeight="1" hidden="1">
      <c r="A847" s="105" t="s">
        <v>555</v>
      </c>
      <c r="B847" s="184"/>
      <c r="C847" s="184"/>
      <c r="D847" s="213">
        <f t="shared" si="185"/>
        <v>0</v>
      </c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97"/>
      <c r="S847" s="97"/>
      <c r="T847" s="86"/>
      <c r="U847" s="86"/>
    </row>
    <row r="848" spans="1:19" s="47" customFormat="1" ht="31.5" hidden="1">
      <c r="A848" s="101" t="s">
        <v>33</v>
      </c>
      <c r="B848" s="148"/>
      <c r="C848" s="148">
        <v>3142</v>
      </c>
      <c r="D848" s="213">
        <f t="shared" si="185"/>
        <v>157191</v>
      </c>
      <c r="E848" s="219">
        <f aca="true" t="shared" si="194" ref="E848:Q848">+E849+E850+E851</f>
        <v>0</v>
      </c>
      <c r="F848" s="219">
        <f t="shared" si="194"/>
        <v>0</v>
      </c>
      <c r="G848" s="219">
        <f t="shared" si="194"/>
        <v>0</v>
      </c>
      <c r="H848" s="219">
        <f t="shared" si="194"/>
        <v>157191</v>
      </c>
      <c r="I848" s="219">
        <f t="shared" si="194"/>
        <v>0</v>
      </c>
      <c r="J848" s="219">
        <f t="shared" si="194"/>
        <v>0</v>
      </c>
      <c r="K848" s="219">
        <f t="shared" si="194"/>
        <v>0</v>
      </c>
      <c r="L848" s="219">
        <f t="shared" si="194"/>
        <v>0</v>
      </c>
      <c r="M848" s="219">
        <f t="shared" si="194"/>
        <v>0</v>
      </c>
      <c r="N848" s="219">
        <f t="shared" si="194"/>
        <v>0</v>
      </c>
      <c r="O848" s="219">
        <f t="shared" si="194"/>
        <v>0</v>
      </c>
      <c r="P848" s="219">
        <f t="shared" si="194"/>
        <v>0</v>
      </c>
      <c r="Q848" s="219">
        <f t="shared" si="194"/>
        <v>0</v>
      </c>
      <c r="R848" s="110"/>
      <c r="S848" s="110"/>
    </row>
    <row r="849" spans="1:21" s="45" customFormat="1" ht="94.5" hidden="1">
      <c r="A849" s="322" t="s">
        <v>714</v>
      </c>
      <c r="B849" s="184"/>
      <c r="C849" s="184"/>
      <c r="D849" s="213">
        <f t="shared" si="185"/>
        <v>157191</v>
      </c>
      <c r="E849" s="147"/>
      <c r="F849" s="147"/>
      <c r="G849" s="219"/>
      <c r="H849" s="147">
        <v>157191</v>
      </c>
      <c r="I849" s="147"/>
      <c r="J849" s="147"/>
      <c r="K849" s="147"/>
      <c r="L849" s="147"/>
      <c r="M849" s="147"/>
      <c r="N849" s="147"/>
      <c r="O849" s="147"/>
      <c r="P849" s="147"/>
      <c r="Q849" s="147"/>
      <c r="R849" s="97"/>
      <c r="S849" s="97"/>
      <c r="T849" s="86"/>
      <c r="U849" s="86"/>
    </row>
    <row r="850" spans="1:21" s="45" customFormat="1" ht="60" customHeight="1" hidden="1">
      <c r="A850" s="260" t="s">
        <v>368</v>
      </c>
      <c r="B850" s="184"/>
      <c r="C850" s="184"/>
      <c r="D850" s="213">
        <f t="shared" si="185"/>
        <v>0</v>
      </c>
      <c r="E850" s="147"/>
      <c r="F850" s="147"/>
      <c r="G850" s="309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97"/>
      <c r="S850" s="97"/>
      <c r="T850" s="86"/>
      <c r="U850" s="86"/>
    </row>
    <row r="851" spans="1:19" s="86" customFormat="1" ht="43.5" customHeight="1" hidden="1">
      <c r="A851" s="260" t="s">
        <v>369</v>
      </c>
      <c r="B851" s="184"/>
      <c r="C851" s="184"/>
      <c r="D851" s="213">
        <f t="shared" si="185"/>
        <v>0</v>
      </c>
      <c r="E851" s="147"/>
      <c r="F851" s="147"/>
      <c r="G851" s="309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97"/>
      <c r="S851" s="97"/>
    </row>
    <row r="852" spans="1:19" s="86" customFormat="1" ht="43.5" customHeight="1" hidden="1">
      <c r="A852" s="101" t="s">
        <v>33</v>
      </c>
      <c r="B852" s="94"/>
      <c r="C852" s="184">
        <v>3142</v>
      </c>
      <c r="D852" s="213">
        <f t="shared" si="185"/>
        <v>0</v>
      </c>
      <c r="E852" s="147"/>
      <c r="F852" s="147">
        <f>F853+F854</f>
        <v>0</v>
      </c>
      <c r="G852" s="147">
        <f aca="true" t="shared" si="195" ref="G852:Q852">G853+G854</f>
        <v>0</v>
      </c>
      <c r="H852" s="147">
        <f t="shared" si="195"/>
        <v>0</v>
      </c>
      <c r="I852" s="147">
        <f t="shared" si="195"/>
        <v>0</v>
      </c>
      <c r="J852" s="147">
        <f t="shared" si="195"/>
        <v>0</v>
      </c>
      <c r="K852" s="147">
        <f t="shared" si="195"/>
        <v>0</v>
      </c>
      <c r="L852" s="147">
        <f t="shared" si="195"/>
        <v>0</v>
      </c>
      <c r="M852" s="147">
        <f>M853+M854</f>
        <v>0</v>
      </c>
      <c r="N852" s="147">
        <f t="shared" si="195"/>
        <v>0</v>
      </c>
      <c r="O852" s="147">
        <f t="shared" si="195"/>
        <v>0</v>
      </c>
      <c r="P852" s="147">
        <f t="shared" si="195"/>
        <v>0</v>
      </c>
      <c r="Q852" s="147">
        <f t="shared" si="195"/>
        <v>0</v>
      </c>
      <c r="R852" s="97"/>
      <c r="S852" s="97"/>
    </row>
    <row r="853" spans="1:19" s="86" customFormat="1" ht="48.75" customHeight="1" hidden="1">
      <c r="A853" s="316"/>
      <c r="B853" s="94"/>
      <c r="C853" s="184"/>
      <c r="D853" s="213">
        <f t="shared" si="185"/>
        <v>0</v>
      </c>
      <c r="E853" s="147"/>
      <c r="F853" s="147"/>
      <c r="G853" s="309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97"/>
      <c r="S853" s="97"/>
    </row>
    <row r="854" spans="1:19" s="86" customFormat="1" ht="55.5" customHeight="1" hidden="1">
      <c r="A854" s="316" t="s">
        <v>649</v>
      </c>
      <c r="B854" s="94"/>
      <c r="C854" s="184"/>
      <c r="D854" s="213">
        <f t="shared" si="185"/>
        <v>0</v>
      </c>
      <c r="E854" s="147"/>
      <c r="F854" s="147"/>
      <c r="G854" s="309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97"/>
      <c r="S854" s="97"/>
    </row>
    <row r="855" spans="1:19" s="86" customFormat="1" ht="35.25" customHeight="1" hidden="1">
      <c r="A855" s="261" t="s">
        <v>304</v>
      </c>
      <c r="B855" s="262">
        <v>130110</v>
      </c>
      <c r="C855" s="184"/>
      <c r="D855" s="213">
        <f>+F855+G855+H855+I855+J855+K855+L855+M855+N855+O855+Q855+P855</f>
        <v>0</v>
      </c>
      <c r="E855" s="147">
        <f aca="true" t="shared" si="196" ref="E855:Q856">+E856</f>
        <v>0</v>
      </c>
      <c r="F855" s="147">
        <f>+F856+F858</f>
        <v>0</v>
      </c>
      <c r="G855" s="147">
        <f aca="true" t="shared" si="197" ref="G855:Q855">+G856+G858</f>
        <v>0</v>
      </c>
      <c r="H855" s="147">
        <f t="shared" si="197"/>
        <v>0</v>
      </c>
      <c r="I855" s="147">
        <f t="shared" si="197"/>
        <v>0</v>
      </c>
      <c r="J855" s="147">
        <f t="shared" si="197"/>
        <v>0</v>
      </c>
      <c r="K855" s="147">
        <f t="shared" si="197"/>
        <v>0</v>
      </c>
      <c r="L855" s="147">
        <f t="shared" si="197"/>
        <v>0</v>
      </c>
      <c r="M855" s="147">
        <f t="shared" si="197"/>
        <v>0</v>
      </c>
      <c r="N855" s="147">
        <f t="shared" si="197"/>
        <v>0</v>
      </c>
      <c r="O855" s="147">
        <f t="shared" si="197"/>
        <v>0</v>
      </c>
      <c r="P855" s="147">
        <f t="shared" si="197"/>
        <v>0</v>
      </c>
      <c r="Q855" s="147">
        <f t="shared" si="197"/>
        <v>0</v>
      </c>
      <c r="R855" s="97"/>
      <c r="S855" s="97"/>
    </row>
    <row r="856" spans="1:19" s="86" customFormat="1" ht="49.5" customHeight="1" hidden="1">
      <c r="A856" s="101" t="s">
        <v>256</v>
      </c>
      <c r="B856" s="148"/>
      <c r="C856" s="148">
        <v>3110</v>
      </c>
      <c r="D856" s="213">
        <f>+D857</f>
        <v>0</v>
      </c>
      <c r="E856" s="213">
        <f t="shared" si="196"/>
        <v>0</v>
      </c>
      <c r="F856" s="213">
        <f t="shared" si="196"/>
        <v>0</v>
      </c>
      <c r="G856" s="213">
        <f t="shared" si="196"/>
        <v>0</v>
      </c>
      <c r="H856" s="213">
        <f t="shared" si="196"/>
        <v>0</v>
      </c>
      <c r="I856" s="213">
        <f t="shared" si="196"/>
        <v>0</v>
      </c>
      <c r="J856" s="213">
        <f t="shared" si="196"/>
        <v>0</v>
      </c>
      <c r="K856" s="213">
        <f t="shared" si="196"/>
        <v>0</v>
      </c>
      <c r="L856" s="213">
        <f t="shared" si="196"/>
        <v>0</v>
      </c>
      <c r="M856" s="213">
        <f t="shared" si="196"/>
        <v>0</v>
      </c>
      <c r="N856" s="213">
        <f t="shared" si="196"/>
        <v>0</v>
      </c>
      <c r="O856" s="213">
        <f t="shared" si="196"/>
        <v>0</v>
      </c>
      <c r="P856" s="213">
        <f t="shared" si="196"/>
        <v>0</v>
      </c>
      <c r="Q856" s="213">
        <f t="shared" si="196"/>
        <v>0</v>
      </c>
      <c r="R856" s="97"/>
      <c r="S856" s="97"/>
    </row>
    <row r="857" spans="1:19" s="86" customFormat="1" ht="26.25" customHeight="1" hidden="1">
      <c r="A857" s="105" t="s">
        <v>555</v>
      </c>
      <c r="B857" s="148"/>
      <c r="C857" s="148"/>
      <c r="D857" s="213">
        <f>+F857+G857+H857+I857+J857+K857+L857+M857+N857+O857+P857+Q857</f>
        <v>0</v>
      </c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97"/>
      <c r="S857" s="97"/>
    </row>
    <row r="858" spans="1:19" s="86" customFormat="1" ht="31.5" hidden="1">
      <c r="A858" s="101" t="s">
        <v>258</v>
      </c>
      <c r="B858" s="148"/>
      <c r="C858" s="148">
        <v>3132</v>
      </c>
      <c r="D858" s="213">
        <f>+F858+G858+H858+I858+J858+K858+L858+M858+N858+O858+P858+Q858</f>
        <v>0</v>
      </c>
      <c r="E858" s="147"/>
      <c r="F858" s="147">
        <f>F859</f>
        <v>0</v>
      </c>
      <c r="G858" s="147">
        <f aca="true" t="shared" si="198" ref="G858:Q858">G859</f>
        <v>0</v>
      </c>
      <c r="H858" s="147">
        <f t="shared" si="198"/>
        <v>0</v>
      </c>
      <c r="I858" s="147">
        <f t="shared" si="198"/>
        <v>0</v>
      </c>
      <c r="J858" s="147">
        <f t="shared" si="198"/>
        <v>0</v>
      </c>
      <c r="K858" s="147">
        <f t="shared" si="198"/>
        <v>0</v>
      </c>
      <c r="L858" s="147">
        <f t="shared" si="198"/>
        <v>0</v>
      </c>
      <c r="M858" s="147">
        <f t="shared" si="198"/>
        <v>0</v>
      </c>
      <c r="N858" s="147">
        <f t="shared" si="198"/>
        <v>0</v>
      </c>
      <c r="O858" s="147">
        <f t="shared" si="198"/>
        <v>0</v>
      </c>
      <c r="P858" s="147">
        <f t="shared" si="198"/>
        <v>0</v>
      </c>
      <c r="Q858" s="147">
        <f t="shared" si="198"/>
        <v>0</v>
      </c>
      <c r="R858" s="97"/>
      <c r="S858" s="97"/>
    </row>
    <row r="859" spans="1:19" s="86" customFormat="1" ht="110.25" hidden="1">
      <c r="A859" s="260" t="s">
        <v>639</v>
      </c>
      <c r="B859" s="184"/>
      <c r="C859" s="184"/>
      <c r="D859" s="213">
        <f>+F859+G859+H859+I859+J859+K859+L859+M859+N859+O859+P859+Q859</f>
        <v>0</v>
      </c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97"/>
      <c r="S859" s="97"/>
    </row>
    <row r="860" spans="1:19" s="86" customFormat="1" ht="26.25" customHeight="1" hidden="1">
      <c r="A860" s="105"/>
      <c r="B860" s="148"/>
      <c r="C860" s="148"/>
      <c r="D860" s="213">
        <f>+F860+G860+H860+I860+J860+K860+L860+M860+N860+O860+P860+Q860</f>
        <v>0</v>
      </c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97"/>
      <c r="S860" s="97"/>
    </row>
    <row r="861" spans="1:19" s="47" customFormat="1" ht="51" customHeight="1" hidden="1">
      <c r="A861" s="124" t="s">
        <v>362</v>
      </c>
      <c r="B861" s="123">
        <v>91101</v>
      </c>
      <c r="C861" s="110"/>
      <c r="D861" s="144">
        <f t="shared" si="185"/>
        <v>0</v>
      </c>
      <c r="E861" s="219">
        <f aca="true" t="shared" si="199" ref="E861:Q862">+E862</f>
        <v>0</v>
      </c>
      <c r="F861" s="219">
        <f t="shared" si="199"/>
        <v>0</v>
      </c>
      <c r="G861" s="219">
        <f t="shared" si="199"/>
        <v>0</v>
      </c>
      <c r="H861" s="219">
        <f t="shared" si="199"/>
        <v>0</v>
      </c>
      <c r="I861" s="219">
        <f t="shared" si="199"/>
        <v>0</v>
      </c>
      <c r="J861" s="219">
        <f t="shared" si="199"/>
        <v>0</v>
      </c>
      <c r="K861" s="219">
        <f t="shared" si="199"/>
        <v>0</v>
      </c>
      <c r="L861" s="219">
        <f t="shared" si="199"/>
        <v>0</v>
      </c>
      <c r="M861" s="219">
        <f t="shared" si="199"/>
        <v>0</v>
      </c>
      <c r="N861" s="219">
        <f t="shared" si="199"/>
        <v>0</v>
      </c>
      <c r="O861" s="219">
        <f t="shared" si="199"/>
        <v>0</v>
      </c>
      <c r="P861" s="219">
        <f t="shared" si="199"/>
        <v>0</v>
      </c>
      <c r="Q861" s="219">
        <f t="shared" si="199"/>
        <v>0</v>
      </c>
      <c r="R861" s="110"/>
      <c r="S861" s="110"/>
    </row>
    <row r="862" spans="1:21" s="45" customFormat="1" ht="59.25" customHeight="1" hidden="1">
      <c r="A862" s="101" t="s">
        <v>256</v>
      </c>
      <c r="B862" s="148"/>
      <c r="C862" s="148">
        <v>3110</v>
      </c>
      <c r="D862" s="213">
        <f>+D863</f>
        <v>0</v>
      </c>
      <c r="E862" s="213">
        <f t="shared" si="199"/>
        <v>0</v>
      </c>
      <c r="F862" s="213">
        <f t="shared" si="199"/>
        <v>0</v>
      </c>
      <c r="G862" s="213">
        <f t="shared" si="199"/>
        <v>0</v>
      </c>
      <c r="H862" s="213">
        <f t="shared" si="199"/>
        <v>0</v>
      </c>
      <c r="I862" s="213">
        <f t="shared" si="199"/>
        <v>0</v>
      </c>
      <c r="J862" s="213">
        <f t="shared" si="199"/>
        <v>0</v>
      </c>
      <c r="K862" s="213">
        <f t="shared" si="199"/>
        <v>0</v>
      </c>
      <c r="L862" s="213">
        <f t="shared" si="199"/>
        <v>0</v>
      </c>
      <c r="M862" s="213">
        <f t="shared" si="199"/>
        <v>0</v>
      </c>
      <c r="N862" s="213">
        <f t="shared" si="199"/>
        <v>0</v>
      </c>
      <c r="O862" s="213">
        <f t="shared" si="199"/>
        <v>0</v>
      </c>
      <c r="P862" s="213">
        <f t="shared" si="199"/>
        <v>0</v>
      </c>
      <c r="Q862" s="213">
        <f t="shared" si="199"/>
        <v>0</v>
      </c>
      <c r="R862" s="97"/>
      <c r="S862" s="97"/>
      <c r="T862" s="86"/>
      <c r="U862" s="86"/>
    </row>
    <row r="863" spans="1:21" s="45" customFormat="1" ht="31.5" customHeight="1" hidden="1">
      <c r="A863" s="105" t="s">
        <v>555</v>
      </c>
      <c r="B863" s="148"/>
      <c r="C863" s="148"/>
      <c r="D863" s="213">
        <f>+F863+G863+H863+I863+K863+J863+L863+M863+N863+O863+P863+Q863</f>
        <v>0</v>
      </c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97"/>
      <c r="S863" s="97"/>
      <c r="T863" s="86"/>
      <c r="U863" s="86"/>
    </row>
    <row r="864" spans="1:21" s="45" customFormat="1" ht="119.25" customHeight="1" hidden="1">
      <c r="A864" s="105" t="s">
        <v>366</v>
      </c>
      <c r="B864" s="184">
        <v>250913</v>
      </c>
      <c r="C864" s="184"/>
      <c r="D864" s="213">
        <f t="shared" si="185"/>
        <v>0</v>
      </c>
      <c r="E864" s="147">
        <f aca="true" t="shared" si="200" ref="E864:Q864">+E865</f>
        <v>0</v>
      </c>
      <c r="F864" s="147">
        <f t="shared" si="200"/>
        <v>0</v>
      </c>
      <c r="G864" s="147">
        <f t="shared" si="200"/>
        <v>0</v>
      </c>
      <c r="H864" s="147">
        <f t="shared" si="200"/>
        <v>0</v>
      </c>
      <c r="I864" s="147">
        <f t="shared" si="200"/>
        <v>0</v>
      </c>
      <c r="J864" s="147">
        <f t="shared" si="200"/>
        <v>0</v>
      </c>
      <c r="K864" s="147">
        <f t="shared" si="200"/>
        <v>0</v>
      </c>
      <c r="L864" s="147">
        <f t="shared" si="200"/>
        <v>0</v>
      </c>
      <c r="M864" s="147">
        <f t="shared" si="200"/>
        <v>0</v>
      </c>
      <c r="N864" s="147">
        <f t="shared" si="200"/>
        <v>0</v>
      </c>
      <c r="O864" s="147">
        <f t="shared" si="200"/>
        <v>0</v>
      </c>
      <c r="P864" s="147">
        <f t="shared" si="200"/>
        <v>0</v>
      </c>
      <c r="Q864" s="147">
        <f t="shared" si="200"/>
        <v>0</v>
      </c>
      <c r="R864" s="97"/>
      <c r="S864" s="97"/>
      <c r="T864" s="86"/>
      <c r="U864" s="86"/>
    </row>
    <row r="865" spans="1:21" s="45" customFormat="1" ht="68.25" customHeight="1" hidden="1">
      <c r="A865" s="183" t="s">
        <v>367</v>
      </c>
      <c r="B865" s="184"/>
      <c r="C865" s="184">
        <v>2282</v>
      </c>
      <c r="D865" s="213">
        <f t="shared" si="185"/>
        <v>0</v>
      </c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97"/>
      <c r="S865" s="97"/>
      <c r="T865" s="86"/>
      <c r="U865" s="86"/>
    </row>
    <row r="866" spans="1:19" s="87" customFormat="1" ht="15.75" hidden="1">
      <c r="A866" s="186" t="s">
        <v>347</v>
      </c>
      <c r="B866" s="187"/>
      <c r="C866" s="187"/>
      <c r="D866" s="213">
        <f t="shared" si="185"/>
        <v>478038</v>
      </c>
      <c r="E866" s="257">
        <f aca="true" t="shared" si="201" ref="E866:Q866">+E878+E901+E870+E867</f>
        <v>0</v>
      </c>
      <c r="F866" s="257">
        <f t="shared" si="201"/>
        <v>0</v>
      </c>
      <c r="G866" s="257">
        <f t="shared" si="201"/>
        <v>0</v>
      </c>
      <c r="H866" s="257">
        <f t="shared" si="201"/>
        <v>478038</v>
      </c>
      <c r="I866" s="257">
        <f t="shared" si="201"/>
        <v>0</v>
      </c>
      <c r="J866" s="257">
        <f t="shared" si="201"/>
        <v>0</v>
      </c>
      <c r="K866" s="257">
        <f t="shared" si="201"/>
        <v>0</v>
      </c>
      <c r="L866" s="257">
        <f t="shared" si="201"/>
        <v>0</v>
      </c>
      <c r="M866" s="257">
        <f t="shared" si="201"/>
        <v>0</v>
      </c>
      <c r="N866" s="257">
        <f t="shared" si="201"/>
        <v>0</v>
      </c>
      <c r="O866" s="257">
        <f t="shared" si="201"/>
        <v>0</v>
      </c>
      <c r="P866" s="257">
        <f t="shared" si="201"/>
        <v>0</v>
      </c>
      <c r="Q866" s="257">
        <f t="shared" si="201"/>
        <v>0</v>
      </c>
      <c r="R866" s="109"/>
      <c r="S866" s="109"/>
    </row>
    <row r="867" spans="1:19" s="87" customFormat="1" ht="63" hidden="1">
      <c r="A867" s="105" t="s">
        <v>487</v>
      </c>
      <c r="B867" s="184">
        <v>70401</v>
      </c>
      <c r="C867" s="187"/>
      <c r="D867" s="213">
        <f t="shared" si="185"/>
        <v>0</v>
      </c>
      <c r="E867" s="147">
        <f aca="true" t="shared" si="202" ref="E867:Q868">+E868</f>
        <v>0</v>
      </c>
      <c r="F867" s="147">
        <f t="shared" si="202"/>
        <v>0</v>
      </c>
      <c r="G867" s="147">
        <f t="shared" si="202"/>
        <v>0</v>
      </c>
      <c r="H867" s="147">
        <f t="shared" si="202"/>
        <v>0</v>
      </c>
      <c r="I867" s="147">
        <f t="shared" si="202"/>
        <v>0</v>
      </c>
      <c r="J867" s="147">
        <f t="shared" si="202"/>
        <v>0</v>
      </c>
      <c r="K867" s="147">
        <f t="shared" si="202"/>
        <v>0</v>
      </c>
      <c r="L867" s="147">
        <f t="shared" si="202"/>
        <v>0</v>
      </c>
      <c r="M867" s="147">
        <f t="shared" si="202"/>
        <v>0</v>
      </c>
      <c r="N867" s="147">
        <f t="shared" si="202"/>
        <v>0</v>
      </c>
      <c r="O867" s="147">
        <f t="shared" si="202"/>
        <v>0</v>
      </c>
      <c r="P867" s="147">
        <f t="shared" si="202"/>
        <v>0</v>
      </c>
      <c r="Q867" s="147">
        <f t="shared" si="202"/>
        <v>0</v>
      </c>
      <c r="R867" s="109"/>
      <c r="S867" s="109"/>
    </row>
    <row r="868" spans="1:19" s="87" customFormat="1" ht="31.5" hidden="1">
      <c r="A868" s="101" t="s">
        <v>258</v>
      </c>
      <c r="B868" s="148"/>
      <c r="C868" s="148">
        <v>3132</v>
      </c>
      <c r="D868" s="213">
        <f t="shared" si="185"/>
        <v>0</v>
      </c>
      <c r="E868" s="219">
        <f t="shared" si="202"/>
        <v>0</v>
      </c>
      <c r="F868" s="219">
        <f t="shared" si="202"/>
        <v>0</v>
      </c>
      <c r="G868" s="219">
        <f t="shared" si="202"/>
        <v>0</v>
      </c>
      <c r="H868" s="219">
        <f t="shared" si="202"/>
        <v>0</v>
      </c>
      <c r="I868" s="219">
        <f t="shared" si="202"/>
        <v>0</v>
      </c>
      <c r="J868" s="219">
        <f t="shared" si="202"/>
        <v>0</v>
      </c>
      <c r="K868" s="219">
        <f t="shared" si="202"/>
        <v>0</v>
      </c>
      <c r="L868" s="219">
        <f t="shared" si="202"/>
        <v>0</v>
      </c>
      <c r="M868" s="219">
        <f t="shared" si="202"/>
        <v>0</v>
      </c>
      <c r="N868" s="219">
        <f t="shared" si="202"/>
        <v>0</v>
      </c>
      <c r="O868" s="219">
        <f t="shared" si="202"/>
        <v>0</v>
      </c>
      <c r="P868" s="219">
        <f t="shared" si="202"/>
        <v>0</v>
      </c>
      <c r="Q868" s="219">
        <f t="shared" si="202"/>
        <v>0</v>
      </c>
      <c r="R868" s="109"/>
      <c r="S868" s="109"/>
    </row>
    <row r="869" spans="1:19" s="87" customFormat="1" ht="134.25" customHeight="1" hidden="1">
      <c r="A869" s="263" t="s">
        <v>488</v>
      </c>
      <c r="B869" s="187"/>
      <c r="C869" s="187"/>
      <c r="D869" s="213">
        <f t="shared" si="185"/>
        <v>0</v>
      </c>
      <c r="E869" s="219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09"/>
      <c r="S869" s="109"/>
    </row>
    <row r="870" spans="1:19" s="87" customFormat="1" ht="15.75" hidden="1">
      <c r="A870" s="124" t="s">
        <v>126</v>
      </c>
      <c r="B870" s="184">
        <v>70806</v>
      </c>
      <c r="C870" s="187"/>
      <c r="D870" s="213">
        <f>+F870+G870+H870+I870+J870+K870+L870+M870+N870+O870+Q870+P870</f>
        <v>0</v>
      </c>
      <c r="E870" s="219">
        <f>+E871</f>
        <v>0</v>
      </c>
      <c r="F870" s="219">
        <f>+F871+F875</f>
        <v>0</v>
      </c>
      <c r="G870" s="219">
        <f aca="true" t="shared" si="203" ref="G870:Q870">+G871+G875</f>
        <v>0</v>
      </c>
      <c r="H870" s="219">
        <f t="shared" si="203"/>
        <v>0</v>
      </c>
      <c r="I870" s="219">
        <f t="shared" si="203"/>
        <v>0</v>
      </c>
      <c r="J870" s="219">
        <f t="shared" si="203"/>
        <v>0</v>
      </c>
      <c r="K870" s="219">
        <f t="shared" si="203"/>
        <v>0</v>
      </c>
      <c r="L870" s="219">
        <f t="shared" si="203"/>
        <v>0</v>
      </c>
      <c r="M870" s="219">
        <f t="shared" si="203"/>
        <v>0</v>
      </c>
      <c r="N870" s="219">
        <f t="shared" si="203"/>
        <v>0</v>
      </c>
      <c r="O870" s="219">
        <f t="shared" si="203"/>
        <v>0</v>
      </c>
      <c r="P870" s="219">
        <f t="shared" si="203"/>
        <v>0</v>
      </c>
      <c r="Q870" s="219">
        <f t="shared" si="203"/>
        <v>0</v>
      </c>
      <c r="R870" s="109"/>
      <c r="S870" s="109"/>
    </row>
    <row r="871" spans="1:19" s="87" customFormat="1" ht="47.25" hidden="1">
      <c r="A871" s="145" t="s">
        <v>256</v>
      </c>
      <c r="B871" s="148"/>
      <c r="C871" s="148">
        <v>3110</v>
      </c>
      <c r="D871" s="213">
        <f t="shared" si="185"/>
        <v>0</v>
      </c>
      <c r="E871" s="219">
        <f aca="true" t="shared" si="204" ref="E871:Q871">+E872+E873+E874</f>
        <v>0</v>
      </c>
      <c r="F871" s="219">
        <f t="shared" si="204"/>
        <v>0</v>
      </c>
      <c r="G871" s="219">
        <f t="shared" si="204"/>
        <v>0</v>
      </c>
      <c r="H871" s="219">
        <f t="shared" si="204"/>
        <v>0</v>
      </c>
      <c r="I871" s="219">
        <f t="shared" si="204"/>
        <v>0</v>
      </c>
      <c r="J871" s="219">
        <f t="shared" si="204"/>
        <v>0</v>
      </c>
      <c r="K871" s="219">
        <f t="shared" si="204"/>
        <v>0</v>
      </c>
      <c r="L871" s="219">
        <f t="shared" si="204"/>
        <v>0</v>
      </c>
      <c r="M871" s="219">
        <f t="shared" si="204"/>
        <v>0</v>
      </c>
      <c r="N871" s="219">
        <f t="shared" si="204"/>
        <v>0</v>
      </c>
      <c r="O871" s="219">
        <f t="shared" si="204"/>
        <v>0</v>
      </c>
      <c r="P871" s="219">
        <f t="shared" si="204"/>
        <v>0</v>
      </c>
      <c r="Q871" s="219">
        <f t="shared" si="204"/>
        <v>0</v>
      </c>
      <c r="R871" s="109"/>
      <c r="S871" s="109"/>
    </row>
    <row r="872" spans="1:19" s="87" customFormat="1" ht="47.25" hidden="1">
      <c r="A872" s="105" t="s">
        <v>581</v>
      </c>
      <c r="B872" s="187"/>
      <c r="C872" s="187"/>
      <c r="D872" s="213">
        <f t="shared" si="185"/>
        <v>0</v>
      </c>
      <c r="E872" s="219"/>
      <c r="F872" s="219"/>
      <c r="G872" s="219"/>
      <c r="H872" s="95"/>
      <c r="I872" s="95"/>
      <c r="J872" s="95"/>
      <c r="K872" s="95"/>
      <c r="L872" s="95"/>
      <c r="M872" s="219"/>
      <c r="N872" s="219"/>
      <c r="O872" s="219"/>
      <c r="P872" s="219"/>
      <c r="Q872" s="257"/>
      <c r="R872" s="109"/>
      <c r="S872" s="109"/>
    </row>
    <row r="873" spans="1:19" s="87" customFormat="1" ht="43.5" customHeight="1" hidden="1">
      <c r="A873" s="105" t="s">
        <v>485</v>
      </c>
      <c r="B873" s="187"/>
      <c r="C873" s="187"/>
      <c r="D873" s="213">
        <f t="shared" si="185"/>
        <v>0</v>
      </c>
      <c r="E873" s="219"/>
      <c r="F873" s="219"/>
      <c r="G873" s="243"/>
      <c r="H873" s="95"/>
      <c r="I873" s="95"/>
      <c r="J873" s="95"/>
      <c r="K873" s="95"/>
      <c r="L873" s="95"/>
      <c r="M873" s="219"/>
      <c r="N873" s="219"/>
      <c r="O873" s="219"/>
      <c r="P873" s="219"/>
      <c r="Q873" s="257"/>
      <c r="R873" s="109"/>
      <c r="S873" s="109"/>
    </row>
    <row r="874" spans="1:19" s="87" customFormat="1" ht="47.25" customHeight="1" hidden="1">
      <c r="A874" s="105" t="s">
        <v>486</v>
      </c>
      <c r="B874" s="187"/>
      <c r="C874" s="187"/>
      <c r="D874" s="213">
        <f t="shared" si="185"/>
        <v>0</v>
      </c>
      <c r="E874" s="219"/>
      <c r="F874" s="219"/>
      <c r="G874" s="243"/>
      <c r="H874" s="95"/>
      <c r="I874" s="95"/>
      <c r="J874" s="95"/>
      <c r="K874" s="95"/>
      <c r="L874" s="95"/>
      <c r="M874" s="219"/>
      <c r="N874" s="219"/>
      <c r="O874" s="219"/>
      <c r="P874" s="219"/>
      <c r="Q874" s="257"/>
      <c r="R874" s="109"/>
      <c r="S874" s="109"/>
    </row>
    <row r="875" spans="1:19" s="87" customFormat="1" ht="31.5" hidden="1">
      <c r="A875" s="101" t="s">
        <v>258</v>
      </c>
      <c r="B875" s="148"/>
      <c r="C875" s="148">
        <v>3132</v>
      </c>
      <c r="D875" s="213">
        <f t="shared" si="185"/>
        <v>0</v>
      </c>
      <c r="E875" s="219"/>
      <c r="F875" s="219">
        <f>F876+F877</f>
        <v>0</v>
      </c>
      <c r="G875" s="219">
        <f aca="true" t="shared" si="205" ref="G875:Q875">G876+G877</f>
        <v>0</v>
      </c>
      <c r="H875" s="219">
        <f t="shared" si="205"/>
        <v>0</v>
      </c>
      <c r="I875" s="219">
        <f t="shared" si="205"/>
        <v>0</v>
      </c>
      <c r="J875" s="219">
        <f t="shared" si="205"/>
        <v>0</v>
      </c>
      <c r="K875" s="219">
        <f t="shared" si="205"/>
        <v>0</v>
      </c>
      <c r="L875" s="219">
        <f t="shared" si="205"/>
        <v>0</v>
      </c>
      <c r="M875" s="219">
        <f t="shared" si="205"/>
        <v>0</v>
      </c>
      <c r="N875" s="219">
        <f t="shared" si="205"/>
        <v>0</v>
      </c>
      <c r="O875" s="219">
        <f t="shared" si="205"/>
        <v>0</v>
      </c>
      <c r="P875" s="219">
        <f t="shared" si="205"/>
        <v>0</v>
      </c>
      <c r="Q875" s="219">
        <f t="shared" si="205"/>
        <v>0</v>
      </c>
      <c r="R875" s="109"/>
      <c r="S875" s="109"/>
    </row>
    <row r="876" spans="1:19" s="87" customFormat="1" ht="157.5" hidden="1">
      <c r="A876" s="105" t="s">
        <v>640</v>
      </c>
      <c r="B876" s="187"/>
      <c r="C876" s="187"/>
      <c r="D876" s="213">
        <f t="shared" si="185"/>
        <v>0</v>
      </c>
      <c r="E876" s="219"/>
      <c r="F876" s="219"/>
      <c r="G876" s="243"/>
      <c r="H876" s="95"/>
      <c r="I876" s="95"/>
      <c r="J876" s="95"/>
      <c r="K876" s="95"/>
      <c r="L876" s="95"/>
      <c r="M876" s="219"/>
      <c r="N876" s="219"/>
      <c r="O876" s="219"/>
      <c r="P876" s="219"/>
      <c r="Q876" s="257"/>
      <c r="R876" s="109"/>
      <c r="S876" s="109"/>
    </row>
    <row r="877" spans="1:19" s="87" customFormat="1" ht="157.5" hidden="1">
      <c r="A877" s="105" t="s">
        <v>641</v>
      </c>
      <c r="B877" s="187"/>
      <c r="C877" s="187"/>
      <c r="D877" s="213">
        <f t="shared" si="185"/>
        <v>0</v>
      </c>
      <c r="E877" s="219"/>
      <c r="F877" s="219"/>
      <c r="G877" s="243"/>
      <c r="H877" s="95"/>
      <c r="I877" s="95"/>
      <c r="J877" s="95"/>
      <c r="K877" s="95"/>
      <c r="L877" s="95"/>
      <c r="M877" s="219"/>
      <c r="N877" s="219"/>
      <c r="O877" s="219"/>
      <c r="P877" s="219"/>
      <c r="Q877" s="257"/>
      <c r="R877" s="109"/>
      <c r="S877" s="109"/>
    </row>
    <row r="878" spans="1:19" s="86" customFormat="1" ht="15.75" hidden="1">
      <c r="A878" s="124" t="s">
        <v>345</v>
      </c>
      <c r="B878" s="184">
        <v>70201</v>
      </c>
      <c r="C878" s="184"/>
      <c r="D878" s="213">
        <f t="shared" si="185"/>
        <v>478038</v>
      </c>
      <c r="E878" s="147">
        <f aca="true" t="shared" si="206" ref="E878:Q878">E882+E886+E879</f>
        <v>0</v>
      </c>
      <c r="F878" s="147">
        <f t="shared" si="206"/>
        <v>0</v>
      </c>
      <c r="G878" s="147">
        <f t="shared" si="206"/>
        <v>0</v>
      </c>
      <c r="H878" s="147">
        <f t="shared" si="206"/>
        <v>478038</v>
      </c>
      <c r="I878" s="147">
        <f t="shared" si="206"/>
        <v>0</v>
      </c>
      <c r="J878" s="147">
        <f t="shared" si="206"/>
        <v>0</v>
      </c>
      <c r="K878" s="147">
        <f t="shared" si="206"/>
        <v>0</v>
      </c>
      <c r="L878" s="147">
        <f t="shared" si="206"/>
        <v>0</v>
      </c>
      <c r="M878" s="147">
        <f t="shared" si="206"/>
        <v>0</v>
      </c>
      <c r="N878" s="147">
        <f t="shared" si="206"/>
        <v>0</v>
      </c>
      <c r="O878" s="147">
        <f t="shared" si="206"/>
        <v>0</v>
      </c>
      <c r="P878" s="147">
        <f t="shared" si="206"/>
        <v>0</v>
      </c>
      <c r="Q878" s="147">
        <f t="shared" si="206"/>
        <v>0</v>
      </c>
      <c r="R878" s="97"/>
      <c r="S878" s="97"/>
    </row>
    <row r="879" spans="1:19" s="86" customFormat="1" ht="47.25" hidden="1">
      <c r="A879" s="145" t="s">
        <v>256</v>
      </c>
      <c r="B879" s="184"/>
      <c r="C879" s="184">
        <v>3110</v>
      </c>
      <c r="D879" s="213">
        <f t="shared" si="185"/>
        <v>0</v>
      </c>
      <c r="E879" s="147">
        <f aca="true" t="shared" si="207" ref="E879:Q879">+E880+E881</f>
        <v>0</v>
      </c>
      <c r="F879" s="147">
        <f t="shared" si="207"/>
        <v>0</v>
      </c>
      <c r="G879" s="147">
        <f t="shared" si="207"/>
        <v>0</v>
      </c>
      <c r="H879" s="147">
        <f t="shared" si="207"/>
        <v>0</v>
      </c>
      <c r="I879" s="147">
        <f t="shared" si="207"/>
        <v>0</v>
      </c>
      <c r="J879" s="147">
        <f t="shared" si="207"/>
        <v>0</v>
      </c>
      <c r="K879" s="147">
        <f t="shared" si="207"/>
        <v>0</v>
      </c>
      <c r="L879" s="147">
        <f t="shared" si="207"/>
        <v>0</v>
      </c>
      <c r="M879" s="147">
        <f t="shared" si="207"/>
        <v>0</v>
      </c>
      <c r="N879" s="147">
        <f t="shared" si="207"/>
        <v>0</v>
      </c>
      <c r="O879" s="147">
        <f t="shared" si="207"/>
        <v>0</v>
      </c>
      <c r="P879" s="147">
        <f t="shared" si="207"/>
        <v>0</v>
      </c>
      <c r="Q879" s="147">
        <f t="shared" si="207"/>
        <v>0</v>
      </c>
      <c r="R879" s="97"/>
      <c r="S879" s="97"/>
    </row>
    <row r="880" spans="1:19" s="45" customFormat="1" ht="33" customHeight="1" hidden="1">
      <c r="A880" s="209" t="s">
        <v>590</v>
      </c>
      <c r="B880" s="112"/>
      <c r="C880" s="112"/>
      <c r="D880" s="213">
        <f t="shared" si="185"/>
        <v>0</v>
      </c>
      <c r="E880" s="95"/>
      <c r="F880" s="95"/>
      <c r="G880" s="95"/>
      <c r="H880" s="95"/>
      <c r="I880" s="95"/>
      <c r="J880" s="95"/>
      <c r="K880" s="95"/>
      <c r="L880" s="95"/>
      <c r="M880" s="264"/>
      <c r="N880" s="95"/>
      <c r="O880" s="95"/>
      <c r="P880" s="95"/>
      <c r="Q880" s="95"/>
      <c r="R880" s="98"/>
      <c r="S880" s="98"/>
    </row>
    <row r="881" spans="1:19" s="45" customFormat="1" ht="33" customHeight="1" hidden="1">
      <c r="A881" s="209" t="s">
        <v>591</v>
      </c>
      <c r="B881" s="112"/>
      <c r="C881" s="112"/>
      <c r="D881" s="213">
        <f t="shared" si="185"/>
        <v>0</v>
      </c>
      <c r="E881" s="95"/>
      <c r="F881" s="95"/>
      <c r="G881" s="95"/>
      <c r="H881" s="95"/>
      <c r="I881" s="95"/>
      <c r="J881" s="95"/>
      <c r="K881" s="95"/>
      <c r="L881" s="95"/>
      <c r="M881" s="264"/>
      <c r="N881" s="95"/>
      <c r="O881" s="95"/>
      <c r="P881" s="95"/>
      <c r="Q881" s="95"/>
      <c r="R881" s="98"/>
      <c r="S881" s="98"/>
    </row>
    <row r="882" spans="1:19" s="47" customFormat="1" ht="31.5" hidden="1">
      <c r="A882" s="101" t="s">
        <v>361</v>
      </c>
      <c r="B882" s="148"/>
      <c r="C882" s="148">
        <v>3122</v>
      </c>
      <c r="D882" s="213">
        <f t="shared" si="185"/>
        <v>0</v>
      </c>
      <c r="E882" s="147">
        <f aca="true" t="shared" si="208" ref="E882:Q882">E883+E884</f>
        <v>0</v>
      </c>
      <c r="F882" s="147">
        <f t="shared" si="208"/>
        <v>0</v>
      </c>
      <c r="G882" s="147">
        <f t="shared" si="208"/>
        <v>0</v>
      </c>
      <c r="H882" s="147">
        <f t="shared" si="208"/>
        <v>0</v>
      </c>
      <c r="I882" s="147">
        <f t="shared" si="208"/>
        <v>0</v>
      </c>
      <c r="J882" s="147">
        <f t="shared" si="208"/>
        <v>0</v>
      </c>
      <c r="K882" s="147">
        <f t="shared" si="208"/>
        <v>0</v>
      </c>
      <c r="L882" s="147">
        <f t="shared" si="208"/>
        <v>0</v>
      </c>
      <c r="M882" s="147">
        <f t="shared" si="208"/>
        <v>0</v>
      </c>
      <c r="N882" s="147">
        <f t="shared" si="208"/>
        <v>0</v>
      </c>
      <c r="O882" s="147">
        <f t="shared" si="208"/>
        <v>0</v>
      </c>
      <c r="P882" s="147">
        <f t="shared" si="208"/>
        <v>0</v>
      </c>
      <c r="Q882" s="147">
        <f t="shared" si="208"/>
        <v>0</v>
      </c>
      <c r="R882" s="110"/>
      <c r="S882" s="110"/>
    </row>
    <row r="883" spans="1:19" s="45" customFormat="1" ht="77.25" customHeight="1" hidden="1">
      <c r="A883" s="111" t="s">
        <v>592</v>
      </c>
      <c r="B883" s="112"/>
      <c r="C883" s="112"/>
      <c r="D883" s="213">
        <f t="shared" si="185"/>
        <v>0</v>
      </c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8"/>
      <c r="S883" s="98"/>
    </row>
    <row r="884" spans="1:19" s="93" customFormat="1" ht="60.75" customHeight="1" hidden="1">
      <c r="A884" s="111" t="s">
        <v>593</v>
      </c>
      <c r="B884" s="188"/>
      <c r="C884" s="188"/>
      <c r="D884" s="213">
        <f t="shared" si="185"/>
        <v>0</v>
      </c>
      <c r="E884" s="265"/>
      <c r="F884" s="95"/>
      <c r="G884" s="265"/>
      <c r="H884" s="265"/>
      <c r="I884" s="265"/>
      <c r="J884" s="265"/>
      <c r="K884" s="265"/>
      <c r="L884" s="265"/>
      <c r="M884" s="95"/>
      <c r="N884" s="265"/>
      <c r="O884" s="265"/>
      <c r="P884" s="265"/>
      <c r="Q884" s="265"/>
      <c r="R884" s="114"/>
      <c r="S884" s="114"/>
    </row>
    <row r="885" spans="1:19" s="87" customFormat="1" ht="15.75" hidden="1">
      <c r="A885" s="186"/>
      <c r="B885" s="187"/>
      <c r="C885" s="187"/>
      <c r="D885" s="213">
        <f t="shared" si="185"/>
        <v>0</v>
      </c>
      <c r="E885" s="257"/>
      <c r="F885" s="257"/>
      <c r="G885" s="257"/>
      <c r="H885" s="257"/>
      <c r="I885" s="257"/>
      <c r="J885" s="257"/>
      <c r="K885" s="257"/>
      <c r="L885" s="257"/>
      <c r="M885" s="257"/>
      <c r="N885" s="257"/>
      <c r="O885" s="257"/>
      <c r="P885" s="257"/>
      <c r="Q885" s="257"/>
      <c r="R885" s="109"/>
      <c r="S885" s="109"/>
    </row>
    <row r="886" spans="1:19" s="47" customFormat="1" ht="31.5" hidden="1">
      <c r="A886" s="101" t="s">
        <v>258</v>
      </c>
      <c r="B886" s="148"/>
      <c r="C886" s="148">
        <v>3132</v>
      </c>
      <c r="D886" s="213">
        <f>+F886+G886+H886+I886+J886+K886+L886+M886+N886+O886+Q886+P886</f>
        <v>478038</v>
      </c>
      <c r="E886" s="219">
        <f>SUM(E888:E900)</f>
        <v>0</v>
      </c>
      <c r="F886" s="219">
        <f>SUM(F887:F900)</f>
        <v>0</v>
      </c>
      <c r="G886" s="219">
        <f aca="true" t="shared" si="209" ref="G886:Q886">SUM(G887:G900)</f>
        <v>0</v>
      </c>
      <c r="H886" s="219">
        <f t="shared" si="209"/>
        <v>478038</v>
      </c>
      <c r="I886" s="219">
        <f t="shared" si="209"/>
        <v>0</v>
      </c>
      <c r="J886" s="219">
        <f t="shared" si="209"/>
        <v>0</v>
      </c>
      <c r="K886" s="219">
        <f t="shared" si="209"/>
        <v>0</v>
      </c>
      <c r="L886" s="219">
        <f t="shared" si="209"/>
        <v>0</v>
      </c>
      <c r="M886" s="219">
        <f t="shared" si="209"/>
        <v>0</v>
      </c>
      <c r="N886" s="219">
        <f t="shared" si="209"/>
        <v>0</v>
      </c>
      <c r="O886" s="219">
        <f t="shared" si="209"/>
        <v>0</v>
      </c>
      <c r="P886" s="219">
        <f t="shared" si="209"/>
        <v>0</v>
      </c>
      <c r="Q886" s="219">
        <f t="shared" si="209"/>
        <v>0</v>
      </c>
      <c r="R886" s="110"/>
      <c r="S886" s="110"/>
    </row>
    <row r="887" spans="1:19" s="47" customFormat="1" ht="126" hidden="1">
      <c r="A887" s="325" t="s">
        <v>724</v>
      </c>
      <c r="B887" s="148"/>
      <c r="C887" s="148"/>
      <c r="D887" s="213">
        <f>+F887+G887+H887+I887+J887+K887+L887+M887+N887+O887+Q887+P887</f>
        <v>99999</v>
      </c>
      <c r="E887" s="219"/>
      <c r="F887" s="219"/>
      <c r="G887" s="219"/>
      <c r="H887" s="219">
        <v>99999</v>
      </c>
      <c r="I887" s="219"/>
      <c r="J887" s="219"/>
      <c r="K887" s="219"/>
      <c r="L887" s="219"/>
      <c r="M887" s="219"/>
      <c r="N887" s="219"/>
      <c r="O887" s="219"/>
      <c r="P887" s="219"/>
      <c r="Q887" s="219"/>
      <c r="R887" s="110"/>
      <c r="S887" s="110"/>
    </row>
    <row r="888" spans="1:19" s="85" customFormat="1" ht="110.25" hidden="1">
      <c r="A888" s="325" t="s">
        <v>725</v>
      </c>
      <c r="B888" s="189"/>
      <c r="C888" s="189"/>
      <c r="D888" s="213">
        <f>+F888+G888+H888+I888+J888+K888+L888+M888+N888+O888+Q888+P888</f>
        <v>95793</v>
      </c>
      <c r="E888" s="266"/>
      <c r="F888" s="266"/>
      <c r="G888" s="266"/>
      <c r="H888" s="266">
        <v>95793</v>
      </c>
      <c r="I888" s="266"/>
      <c r="J888" s="266"/>
      <c r="K888" s="266"/>
      <c r="L888" s="266"/>
      <c r="M888" s="264"/>
      <c r="N888" s="266"/>
      <c r="O888" s="266"/>
      <c r="P888" s="266"/>
      <c r="Q888" s="95"/>
      <c r="R888" s="115"/>
      <c r="S888" s="115"/>
    </row>
    <row r="889" spans="1:19" s="45" customFormat="1" ht="119.25" customHeight="1" hidden="1">
      <c r="A889" s="322" t="s">
        <v>726</v>
      </c>
      <c r="B889" s="112"/>
      <c r="C889" s="112"/>
      <c r="D889" s="213">
        <f t="shared" si="185"/>
        <v>99987</v>
      </c>
      <c r="E889" s="95"/>
      <c r="F889" s="95"/>
      <c r="G889" s="95"/>
      <c r="H889" s="95">
        <v>99987</v>
      </c>
      <c r="I889" s="95"/>
      <c r="J889" s="95"/>
      <c r="K889" s="95"/>
      <c r="L889" s="95"/>
      <c r="M889" s="264"/>
      <c r="N889" s="95"/>
      <c r="O889" s="95"/>
      <c r="P889" s="95"/>
      <c r="Q889" s="95"/>
      <c r="R889" s="98"/>
      <c r="S889" s="98"/>
    </row>
    <row r="890" spans="1:19" s="45" customFormat="1" ht="126" hidden="1">
      <c r="A890" s="322" t="s">
        <v>730</v>
      </c>
      <c r="B890" s="112"/>
      <c r="C890" s="112"/>
      <c r="D890" s="213">
        <f t="shared" si="185"/>
        <v>96500</v>
      </c>
      <c r="E890" s="95"/>
      <c r="F890" s="95"/>
      <c r="G890" s="95"/>
      <c r="H890" s="95">
        <v>96500</v>
      </c>
      <c r="I890" s="95"/>
      <c r="J890" s="95"/>
      <c r="K890" s="95"/>
      <c r="L890" s="95"/>
      <c r="M890" s="264"/>
      <c r="N890" s="95"/>
      <c r="O890" s="95"/>
      <c r="P890" s="95"/>
      <c r="Q890" s="95"/>
      <c r="R890" s="98"/>
      <c r="S890" s="98"/>
    </row>
    <row r="891" spans="1:19" s="45" customFormat="1" ht="112.5" customHeight="1" hidden="1">
      <c r="A891" s="322" t="s">
        <v>727</v>
      </c>
      <c r="B891" s="112"/>
      <c r="C891" s="112"/>
      <c r="D891" s="213">
        <f t="shared" si="185"/>
        <v>85759</v>
      </c>
      <c r="E891" s="95"/>
      <c r="F891" s="95"/>
      <c r="G891" s="287"/>
      <c r="H891" s="287">
        <v>85759</v>
      </c>
      <c r="I891" s="95"/>
      <c r="J891" s="95"/>
      <c r="K891" s="95"/>
      <c r="L891" s="95"/>
      <c r="M891" s="264"/>
      <c r="N891" s="95"/>
      <c r="O891" s="95"/>
      <c r="P891" s="95"/>
      <c r="Q891" s="95"/>
      <c r="R891" s="98"/>
      <c r="S891" s="98"/>
    </row>
    <row r="892" spans="1:19" s="45" customFormat="1" ht="209.25" customHeight="1" hidden="1">
      <c r="A892" s="209" t="s">
        <v>654</v>
      </c>
      <c r="B892" s="112"/>
      <c r="C892" s="112"/>
      <c r="D892" s="213">
        <f t="shared" si="185"/>
        <v>0</v>
      </c>
      <c r="E892" s="95"/>
      <c r="F892" s="95"/>
      <c r="G892" s="287"/>
      <c r="H892" s="95"/>
      <c r="I892" s="95"/>
      <c r="J892" s="95"/>
      <c r="K892" s="95"/>
      <c r="L892" s="95"/>
      <c r="M892" s="264"/>
      <c r="N892" s="95"/>
      <c r="O892" s="95"/>
      <c r="P892" s="95"/>
      <c r="Q892" s="95"/>
      <c r="R892" s="98"/>
      <c r="S892" s="98"/>
    </row>
    <row r="893" spans="1:19" s="45" customFormat="1" ht="164.25" customHeight="1" hidden="1">
      <c r="A893" s="209" t="s">
        <v>647</v>
      </c>
      <c r="B893" s="112"/>
      <c r="C893" s="112"/>
      <c r="D893" s="213">
        <f t="shared" si="185"/>
        <v>0</v>
      </c>
      <c r="E893" s="95"/>
      <c r="F893" s="95"/>
      <c r="G893" s="287"/>
      <c r="H893" s="95"/>
      <c r="I893" s="95"/>
      <c r="J893" s="95"/>
      <c r="K893" s="95"/>
      <c r="L893" s="95"/>
      <c r="M893" s="264"/>
      <c r="N893" s="95"/>
      <c r="O893" s="95"/>
      <c r="P893" s="95"/>
      <c r="Q893" s="95"/>
      <c r="R893" s="98"/>
      <c r="S893" s="98"/>
    </row>
    <row r="894" spans="1:19" s="45" customFormat="1" ht="198" customHeight="1" hidden="1">
      <c r="A894" s="209" t="s">
        <v>655</v>
      </c>
      <c r="B894" s="112"/>
      <c r="C894" s="112"/>
      <c r="D894" s="213">
        <f t="shared" si="185"/>
        <v>0</v>
      </c>
      <c r="E894" s="95"/>
      <c r="F894" s="95"/>
      <c r="G894" s="287"/>
      <c r="H894" s="95"/>
      <c r="I894" s="95"/>
      <c r="J894" s="95"/>
      <c r="K894" s="95"/>
      <c r="L894" s="95"/>
      <c r="M894" s="264"/>
      <c r="N894" s="95"/>
      <c r="O894" s="95"/>
      <c r="P894" s="95"/>
      <c r="Q894" s="95"/>
      <c r="R894" s="98"/>
      <c r="S894" s="98"/>
    </row>
    <row r="895" spans="1:19" s="45" customFormat="1" ht="157.5" hidden="1">
      <c r="A895" s="209" t="s">
        <v>648</v>
      </c>
      <c r="B895" s="112"/>
      <c r="C895" s="112"/>
      <c r="D895" s="213">
        <f t="shared" si="185"/>
        <v>0</v>
      </c>
      <c r="E895" s="95"/>
      <c r="F895" s="95"/>
      <c r="G895" s="287"/>
      <c r="H895" s="95"/>
      <c r="I895" s="95"/>
      <c r="J895" s="95"/>
      <c r="K895" s="95"/>
      <c r="L895" s="95"/>
      <c r="M895" s="264"/>
      <c r="N895" s="95"/>
      <c r="O895" s="95"/>
      <c r="P895" s="95"/>
      <c r="Q895" s="95"/>
      <c r="R895" s="98"/>
      <c r="S895" s="98"/>
    </row>
    <row r="896" spans="1:19" s="45" customFormat="1" ht="141.75" hidden="1">
      <c r="A896" s="209" t="s">
        <v>632</v>
      </c>
      <c r="B896" s="112"/>
      <c r="C896" s="112"/>
      <c r="D896" s="213">
        <f t="shared" si="185"/>
        <v>0</v>
      </c>
      <c r="E896" s="95"/>
      <c r="F896" s="95"/>
      <c r="G896" s="287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8"/>
      <c r="S896" s="98"/>
    </row>
    <row r="897" spans="1:19" s="45" customFormat="1" ht="156" customHeight="1" hidden="1">
      <c r="A897" s="209" t="s">
        <v>633</v>
      </c>
      <c r="B897" s="112"/>
      <c r="C897" s="112"/>
      <c r="D897" s="213">
        <f t="shared" si="185"/>
        <v>0</v>
      </c>
      <c r="E897" s="95"/>
      <c r="F897" s="95"/>
      <c r="G897" s="287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8"/>
      <c r="S897" s="98"/>
    </row>
    <row r="898" spans="1:19" s="45" customFormat="1" ht="141.75" customHeight="1" hidden="1">
      <c r="A898" s="209" t="s">
        <v>634</v>
      </c>
      <c r="B898" s="112"/>
      <c r="C898" s="112"/>
      <c r="D898" s="213">
        <f t="shared" si="185"/>
        <v>0</v>
      </c>
      <c r="E898" s="95"/>
      <c r="F898" s="95"/>
      <c r="G898" s="287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8"/>
      <c r="S898" s="98"/>
    </row>
    <row r="899" spans="1:19" s="45" customFormat="1" ht="165" customHeight="1" hidden="1">
      <c r="A899" s="209" t="s">
        <v>653</v>
      </c>
      <c r="B899" s="112"/>
      <c r="C899" s="112"/>
      <c r="D899" s="213">
        <f t="shared" si="185"/>
        <v>0</v>
      </c>
      <c r="E899" s="95"/>
      <c r="F899" s="95"/>
      <c r="G899" s="287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8"/>
      <c r="S899" s="98"/>
    </row>
    <row r="900" spans="1:19" s="45" customFormat="1" ht="179.25" hidden="1">
      <c r="A900" s="209" t="s">
        <v>652</v>
      </c>
      <c r="B900" s="112"/>
      <c r="C900" s="112"/>
      <c r="D900" s="213">
        <f t="shared" si="185"/>
        <v>0</v>
      </c>
      <c r="E900" s="95"/>
      <c r="F900" s="95"/>
      <c r="G900" s="287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210"/>
      <c r="S900" s="98"/>
    </row>
    <row r="901" spans="1:19" s="86" customFormat="1" ht="24.75" customHeight="1" hidden="1">
      <c r="A901" s="105" t="s">
        <v>323</v>
      </c>
      <c r="B901" s="184">
        <v>70101</v>
      </c>
      <c r="C901" s="184"/>
      <c r="D901" s="213">
        <f t="shared" si="185"/>
        <v>0</v>
      </c>
      <c r="E901" s="147">
        <f aca="true" t="shared" si="210" ref="E901:Q901">+E903+E912</f>
        <v>0</v>
      </c>
      <c r="F901" s="147">
        <f t="shared" si="210"/>
        <v>0</v>
      </c>
      <c r="G901" s="147">
        <f t="shared" si="210"/>
        <v>0</v>
      </c>
      <c r="H901" s="147">
        <f t="shared" si="210"/>
        <v>0</v>
      </c>
      <c r="I901" s="147">
        <f t="shared" si="210"/>
        <v>0</v>
      </c>
      <c r="J901" s="147">
        <f t="shared" si="210"/>
        <v>0</v>
      </c>
      <c r="K901" s="147">
        <f t="shared" si="210"/>
        <v>0</v>
      </c>
      <c r="L901" s="147">
        <f t="shared" si="210"/>
        <v>0</v>
      </c>
      <c r="M901" s="147">
        <f t="shared" si="210"/>
        <v>0</v>
      </c>
      <c r="N901" s="147">
        <f t="shared" si="210"/>
        <v>0</v>
      </c>
      <c r="O901" s="147">
        <f t="shared" si="210"/>
        <v>0</v>
      </c>
      <c r="P901" s="147">
        <f t="shared" si="210"/>
        <v>0</v>
      </c>
      <c r="Q901" s="147">
        <f t="shared" si="210"/>
        <v>0</v>
      </c>
      <c r="R901" s="211"/>
      <c r="S901" s="97"/>
    </row>
    <row r="902" spans="1:19" s="86" customFormat="1" ht="34.5" customHeight="1" hidden="1">
      <c r="A902" s="183" t="s">
        <v>43</v>
      </c>
      <c r="B902" s="184"/>
      <c r="C902" s="184">
        <v>3122</v>
      </c>
      <c r="D902" s="213">
        <f t="shared" si="185"/>
        <v>0</v>
      </c>
      <c r="E902" s="147"/>
      <c r="F902" s="147"/>
      <c r="G902" s="147"/>
      <c r="H902" s="147"/>
      <c r="I902" s="147"/>
      <c r="J902" s="147"/>
      <c r="K902" s="219"/>
      <c r="L902" s="147"/>
      <c r="M902" s="147"/>
      <c r="N902" s="147"/>
      <c r="O902" s="147"/>
      <c r="P902" s="147"/>
      <c r="Q902" s="147"/>
      <c r="R902" s="211"/>
      <c r="S902" s="97"/>
    </row>
    <row r="903" spans="1:19" s="47" customFormat="1" ht="33" customHeight="1" hidden="1">
      <c r="A903" s="101" t="s">
        <v>258</v>
      </c>
      <c r="B903" s="148"/>
      <c r="C903" s="148">
        <v>3132</v>
      </c>
      <c r="D903" s="213">
        <f>+F903+G903+H903+I903+J903+K903+L903+M903+N903+O903+Q903+P903</f>
        <v>0</v>
      </c>
      <c r="E903" s="146">
        <f>+E904+E905+E906+E907+E911</f>
        <v>0</v>
      </c>
      <c r="F903" s="146">
        <f>SUM(F904:F910)</f>
        <v>0</v>
      </c>
      <c r="G903" s="146">
        <f aca="true" t="shared" si="211" ref="G903:Q903">SUM(G904:G910)</f>
        <v>0</v>
      </c>
      <c r="H903" s="146">
        <f t="shared" si="211"/>
        <v>0</v>
      </c>
      <c r="I903" s="146">
        <f t="shared" si="211"/>
        <v>0</v>
      </c>
      <c r="J903" s="146">
        <f t="shared" si="211"/>
        <v>0</v>
      </c>
      <c r="K903" s="146">
        <f t="shared" si="211"/>
        <v>0</v>
      </c>
      <c r="L903" s="146">
        <f t="shared" si="211"/>
        <v>0</v>
      </c>
      <c r="M903" s="146">
        <f t="shared" si="211"/>
        <v>0</v>
      </c>
      <c r="N903" s="146">
        <f t="shared" si="211"/>
        <v>0</v>
      </c>
      <c r="O903" s="146">
        <f t="shared" si="211"/>
        <v>0</v>
      </c>
      <c r="P903" s="146">
        <f t="shared" si="211"/>
        <v>0</v>
      </c>
      <c r="Q903" s="146">
        <f t="shared" si="211"/>
        <v>0</v>
      </c>
      <c r="R903" s="212"/>
      <c r="S903" s="110"/>
    </row>
    <row r="904" spans="1:19" s="45" customFormat="1" ht="126" hidden="1">
      <c r="A904" s="209" t="s">
        <v>683</v>
      </c>
      <c r="B904" s="112"/>
      <c r="C904" s="112"/>
      <c r="D904" s="213">
        <f t="shared" si="185"/>
        <v>0</v>
      </c>
      <c r="E904" s="95"/>
      <c r="F904" s="95"/>
      <c r="G904" s="95"/>
      <c r="H904" s="95"/>
      <c r="I904" s="95"/>
      <c r="J904" s="95"/>
      <c r="K904" s="95"/>
      <c r="L904" s="95"/>
      <c r="M904" s="264"/>
      <c r="N904" s="95"/>
      <c r="O904" s="95"/>
      <c r="P904" s="95"/>
      <c r="Q904" s="95"/>
      <c r="R904" s="210"/>
      <c r="S904" s="98"/>
    </row>
    <row r="905" spans="1:19" s="45" customFormat="1" ht="207.75" hidden="1">
      <c r="A905" s="209" t="s">
        <v>684</v>
      </c>
      <c r="B905" s="112"/>
      <c r="C905" s="112"/>
      <c r="D905" s="213">
        <f t="shared" si="185"/>
        <v>0</v>
      </c>
      <c r="E905" s="95"/>
      <c r="F905" s="95"/>
      <c r="G905" s="287"/>
      <c r="H905" s="95"/>
      <c r="I905" s="95"/>
      <c r="J905" s="95"/>
      <c r="K905" s="95"/>
      <c r="L905" s="95"/>
      <c r="M905" s="264"/>
      <c r="N905" s="95"/>
      <c r="O905" s="95"/>
      <c r="P905" s="95"/>
      <c r="Q905" s="95"/>
      <c r="R905" s="210"/>
      <c r="S905" s="98"/>
    </row>
    <row r="906" spans="1:19" s="45" customFormat="1" ht="142.5" customHeight="1" hidden="1">
      <c r="A906" s="209" t="s">
        <v>587</v>
      </c>
      <c r="B906" s="112"/>
      <c r="C906" s="112"/>
      <c r="D906" s="213">
        <f t="shared" si="185"/>
        <v>0</v>
      </c>
      <c r="E906" s="95"/>
      <c r="F906" s="95"/>
      <c r="G906" s="287"/>
      <c r="H906" s="95"/>
      <c r="I906" s="95"/>
      <c r="J906" s="95"/>
      <c r="K906" s="95"/>
      <c r="L906" s="95"/>
      <c r="M906" s="264"/>
      <c r="N906" s="95"/>
      <c r="O906" s="95"/>
      <c r="P906" s="95"/>
      <c r="Q906" s="95"/>
      <c r="R906" s="210"/>
      <c r="S906" s="98"/>
    </row>
    <row r="907" spans="1:19" s="45" customFormat="1" ht="179.25" customHeight="1" hidden="1">
      <c r="A907" s="209" t="s">
        <v>588</v>
      </c>
      <c r="B907" s="112"/>
      <c r="C907" s="112"/>
      <c r="D907" s="213">
        <f t="shared" si="185"/>
        <v>0</v>
      </c>
      <c r="E907" s="95"/>
      <c r="F907" s="95"/>
      <c r="G907" s="287"/>
      <c r="H907" s="95"/>
      <c r="I907" s="95"/>
      <c r="J907" s="95"/>
      <c r="K907" s="95"/>
      <c r="L907" s="95"/>
      <c r="M907" s="264"/>
      <c r="N907" s="95"/>
      <c r="O907" s="95"/>
      <c r="P907" s="95"/>
      <c r="Q907" s="95"/>
      <c r="R907" s="210"/>
      <c r="S907" s="98"/>
    </row>
    <row r="908" spans="1:19" s="45" customFormat="1" ht="166.5" customHeight="1" hidden="1">
      <c r="A908" s="209" t="s">
        <v>586</v>
      </c>
      <c r="B908" s="112"/>
      <c r="C908" s="112"/>
      <c r="D908" s="213">
        <f t="shared" si="185"/>
        <v>0</v>
      </c>
      <c r="E908" s="95"/>
      <c r="F908" s="95"/>
      <c r="G908" s="287"/>
      <c r="H908" s="95"/>
      <c r="I908" s="95"/>
      <c r="J908" s="95"/>
      <c r="K908" s="95"/>
      <c r="L908" s="95"/>
      <c r="M908" s="264"/>
      <c r="N908" s="95"/>
      <c r="O908" s="95"/>
      <c r="P908" s="95"/>
      <c r="Q908" s="95"/>
      <c r="R908" s="210"/>
      <c r="S908" s="98"/>
    </row>
    <row r="909" spans="1:19" s="45" customFormat="1" ht="166.5" customHeight="1" hidden="1">
      <c r="A909" s="209" t="s">
        <v>587</v>
      </c>
      <c r="B909" s="112"/>
      <c r="C909" s="112"/>
      <c r="D909" s="213">
        <f>+F909+G909+H909+I909+J909+K909+L909+M909+N909+O909+Q909+P909</f>
        <v>0</v>
      </c>
      <c r="E909" s="95"/>
      <c r="F909" s="95"/>
      <c r="G909" s="287"/>
      <c r="H909" s="95"/>
      <c r="I909" s="95"/>
      <c r="J909" s="95"/>
      <c r="K909" s="95"/>
      <c r="L909" s="95"/>
      <c r="M909" s="264"/>
      <c r="N909" s="95"/>
      <c r="O909" s="95"/>
      <c r="P909" s="95"/>
      <c r="Q909" s="95"/>
      <c r="R909" s="210"/>
      <c r="S909" s="98"/>
    </row>
    <row r="910" spans="1:19" s="45" customFormat="1" ht="166.5" customHeight="1" hidden="1">
      <c r="A910" s="209" t="s">
        <v>588</v>
      </c>
      <c r="B910" s="112"/>
      <c r="C910" s="112"/>
      <c r="D910" s="213">
        <f t="shared" si="185"/>
        <v>0</v>
      </c>
      <c r="E910" s="95"/>
      <c r="F910" s="95"/>
      <c r="G910" s="287"/>
      <c r="H910" s="95"/>
      <c r="I910" s="95"/>
      <c r="J910" s="95"/>
      <c r="K910" s="95"/>
      <c r="L910" s="95"/>
      <c r="M910" s="264"/>
      <c r="N910" s="95"/>
      <c r="O910" s="95"/>
      <c r="P910" s="95"/>
      <c r="Q910" s="95"/>
      <c r="R910" s="210"/>
      <c r="S910" s="98"/>
    </row>
    <row r="911" spans="1:19" s="45" customFormat="1" ht="47.25" customHeight="1" hidden="1">
      <c r="A911" s="209" t="s">
        <v>589</v>
      </c>
      <c r="B911" s="112"/>
      <c r="C911" s="112"/>
      <c r="D911" s="213">
        <f aca="true" t="shared" si="212" ref="D911:D924">+F911+G911+H911+I911+J911+K911+L911+M911+N911+O911+Q911+P911</f>
        <v>0</v>
      </c>
      <c r="E911" s="95"/>
      <c r="F911" s="95"/>
      <c r="G911" s="287"/>
      <c r="H911" s="95"/>
      <c r="I911" s="95"/>
      <c r="J911" s="95"/>
      <c r="K911" s="95"/>
      <c r="L911" s="95"/>
      <c r="M911" s="264"/>
      <c r="N911" s="95"/>
      <c r="O911" s="95"/>
      <c r="P911" s="95"/>
      <c r="Q911" s="95"/>
      <c r="R911" s="210"/>
      <c r="S911" s="98"/>
    </row>
    <row r="912" spans="1:19" s="47" customFormat="1" ht="47.25" hidden="1">
      <c r="A912" s="145" t="s">
        <v>256</v>
      </c>
      <c r="B912" s="148"/>
      <c r="C912" s="148">
        <v>3110</v>
      </c>
      <c r="D912" s="213">
        <f t="shared" si="212"/>
        <v>0</v>
      </c>
      <c r="E912" s="146">
        <f aca="true" t="shared" si="213" ref="E912:Q912">E913+E914+E915+E916+E917+E918+E920+E921+E922</f>
        <v>0</v>
      </c>
      <c r="F912" s="146">
        <f t="shared" si="213"/>
        <v>0</v>
      </c>
      <c r="G912" s="146">
        <f t="shared" si="213"/>
        <v>0</v>
      </c>
      <c r="H912" s="146">
        <f t="shared" si="213"/>
        <v>0</v>
      </c>
      <c r="I912" s="146">
        <f t="shared" si="213"/>
        <v>0</v>
      </c>
      <c r="J912" s="146">
        <f t="shared" si="213"/>
        <v>0</v>
      </c>
      <c r="K912" s="146">
        <f t="shared" si="213"/>
        <v>0</v>
      </c>
      <c r="L912" s="146">
        <f t="shared" si="213"/>
        <v>0</v>
      </c>
      <c r="M912" s="146">
        <f>M913+M914+M915+M916+M917+M918+M920+M921+M922</f>
        <v>0</v>
      </c>
      <c r="N912" s="146">
        <f t="shared" si="213"/>
        <v>0</v>
      </c>
      <c r="O912" s="146">
        <f t="shared" si="213"/>
        <v>0</v>
      </c>
      <c r="P912" s="146">
        <f t="shared" si="213"/>
        <v>0</v>
      </c>
      <c r="Q912" s="146">
        <f t="shared" si="213"/>
        <v>0</v>
      </c>
      <c r="R912" s="212"/>
      <c r="S912" s="110"/>
    </row>
    <row r="913" spans="1:19" s="45" customFormat="1" ht="51" customHeight="1" hidden="1">
      <c r="A913" s="209" t="s">
        <v>582</v>
      </c>
      <c r="B913" s="112"/>
      <c r="C913" s="112"/>
      <c r="D913" s="213">
        <f t="shared" si="212"/>
        <v>0</v>
      </c>
      <c r="E913" s="95"/>
      <c r="F913" s="95"/>
      <c r="G913" s="95"/>
      <c r="H913" s="95"/>
      <c r="I913" s="95"/>
      <c r="J913" s="95"/>
      <c r="K913" s="95"/>
      <c r="L913" s="95"/>
      <c r="M913" s="264"/>
      <c r="N913" s="95"/>
      <c r="O913" s="95"/>
      <c r="P913" s="95"/>
      <c r="Q913" s="95"/>
      <c r="R913" s="210"/>
      <c r="S913" s="98"/>
    </row>
    <row r="914" spans="1:19" s="45" customFormat="1" ht="51" customHeight="1" hidden="1">
      <c r="A914" s="209" t="s">
        <v>583</v>
      </c>
      <c r="B914" s="112"/>
      <c r="C914" s="112"/>
      <c r="D914" s="213">
        <f t="shared" si="212"/>
        <v>0</v>
      </c>
      <c r="E914" s="95"/>
      <c r="F914" s="95"/>
      <c r="G914" s="95"/>
      <c r="H914" s="95"/>
      <c r="I914" s="95"/>
      <c r="J914" s="95"/>
      <c r="K914" s="95"/>
      <c r="L914" s="95"/>
      <c r="M914" s="264"/>
      <c r="N914" s="95"/>
      <c r="O914" s="95"/>
      <c r="P914" s="95"/>
      <c r="Q914" s="95"/>
      <c r="R914" s="210"/>
      <c r="S914" s="98"/>
    </row>
    <row r="915" spans="1:19" s="45" customFormat="1" ht="55.5" customHeight="1" hidden="1">
      <c r="A915" s="209" t="s">
        <v>584</v>
      </c>
      <c r="B915" s="112"/>
      <c r="C915" s="112"/>
      <c r="D915" s="213">
        <f t="shared" si="212"/>
        <v>0</v>
      </c>
      <c r="E915" s="95"/>
      <c r="F915" s="95"/>
      <c r="G915" s="95"/>
      <c r="H915" s="95"/>
      <c r="I915" s="95"/>
      <c r="J915" s="95"/>
      <c r="K915" s="95"/>
      <c r="L915" s="95"/>
      <c r="M915" s="264"/>
      <c r="N915" s="95"/>
      <c r="O915" s="95"/>
      <c r="P915" s="95"/>
      <c r="Q915" s="95"/>
      <c r="R915" s="210"/>
      <c r="S915" s="98"/>
    </row>
    <row r="916" spans="1:19" s="45" customFormat="1" ht="43.5" customHeight="1" hidden="1">
      <c r="A916" s="267" t="s">
        <v>585</v>
      </c>
      <c r="B916" s="112"/>
      <c r="C916" s="112"/>
      <c r="D916" s="213">
        <f t="shared" si="212"/>
        <v>0</v>
      </c>
      <c r="E916" s="95"/>
      <c r="F916" s="95"/>
      <c r="G916" s="95"/>
      <c r="H916" s="95"/>
      <c r="I916" s="95"/>
      <c r="J916" s="95"/>
      <c r="K916" s="95"/>
      <c r="L916" s="95"/>
      <c r="M916" s="147"/>
      <c r="N916" s="95"/>
      <c r="O916" s="95"/>
      <c r="P916" s="95"/>
      <c r="Q916" s="95"/>
      <c r="R916" s="210"/>
      <c r="S916" s="98"/>
    </row>
    <row r="917" spans="1:19" s="45" customFormat="1" ht="36.75" customHeight="1" hidden="1">
      <c r="A917" s="267"/>
      <c r="B917" s="112"/>
      <c r="C917" s="112"/>
      <c r="D917" s="213">
        <f t="shared" si="212"/>
        <v>0</v>
      </c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210"/>
      <c r="S917" s="98"/>
    </row>
    <row r="918" spans="1:19" s="45" customFormat="1" ht="36" customHeight="1" hidden="1">
      <c r="A918" s="267"/>
      <c r="B918" s="112"/>
      <c r="C918" s="112"/>
      <c r="D918" s="213">
        <f t="shared" si="212"/>
        <v>0</v>
      </c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210"/>
      <c r="S918" s="98"/>
    </row>
    <row r="919" spans="1:19" s="45" customFormat="1" ht="43.5" customHeight="1" hidden="1">
      <c r="A919" s="111"/>
      <c r="B919" s="112"/>
      <c r="C919" s="112"/>
      <c r="D919" s="213">
        <f t="shared" si="212"/>
        <v>0</v>
      </c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210"/>
      <c r="S919" s="98"/>
    </row>
    <row r="920" spans="1:19" s="45" customFormat="1" ht="43.5" customHeight="1" hidden="1">
      <c r="A920" s="111"/>
      <c r="B920" s="112"/>
      <c r="C920" s="112"/>
      <c r="D920" s="213">
        <f t="shared" si="212"/>
        <v>0</v>
      </c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210"/>
      <c r="S920" s="98"/>
    </row>
    <row r="921" spans="1:19" s="45" customFormat="1" ht="43.5" customHeight="1" hidden="1">
      <c r="A921" s="111"/>
      <c r="B921" s="112"/>
      <c r="C921" s="112"/>
      <c r="D921" s="213">
        <f t="shared" si="212"/>
        <v>0</v>
      </c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210"/>
      <c r="S921" s="98"/>
    </row>
    <row r="922" spans="1:19" s="45" customFormat="1" ht="91.5" customHeight="1" hidden="1">
      <c r="A922" s="111"/>
      <c r="B922" s="112"/>
      <c r="C922" s="112"/>
      <c r="D922" s="213">
        <f t="shared" si="212"/>
        <v>0</v>
      </c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210"/>
      <c r="S922" s="98"/>
    </row>
    <row r="923" spans="1:19" s="86" customFormat="1" ht="57.75" customHeight="1" hidden="1">
      <c r="A923" s="105" t="s">
        <v>33</v>
      </c>
      <c r="B923" s="184"/>
      <c r="C923" s="184">
        <v>3142</v>
      </c>
      <c r="D923" s="213">
        <f t="shared" si="212"/>
        <v>0</v>
      </c>
      <c r="E923" s="184"/>
      <c r="F923" s="184">
        <f aca="true" t="shared" si="214" ref="F923:Q923">F924</f>
        <v>0</v>
      </c>
      <c r="G923" s="184">
        <f t="shared" si="214"/>
        <v>0</v>
      </c>
      <c r="H923" s="184">
        <f t="shared" si="214"/>
        <v>0</v>
      </c>
      <c r="I923" s="184">
        <f t="shared" si="214"/>
        <v>0</v>
      </c>
      <c r="J923" s="184">
        <f t="shared" si="214"/>
        <v>0</v>
      </c>
      <c r="K923" s="184">
        <f t="shared" si="214"/>
        <v>0</v>
      </c>
      <c r="L923" s="184">
        <f t="shared" si="214"/>
        <v>0</v>
      </c>
      <c r="M923" s="184">
        <f t="shared" si="214"/>
        <v>0</v>
      </c>
      <c r="N923" s="184">
        <f t="shared" si="214"/>
        <v>0</v>
      </c>
      <c r="O923" s="184">
        <f t="shared" si="214"/>
        <v>0</v>
      </c>
      <c r="P923" s="184">
        <f t="shared" si="214"/>
        <v>0</v>
      </c>
      <c r="Q923" s="184">
        <f t="shared" si="214"/>
        <v>0</v>
      </c>
      <c r="R923" s="211"/>
      <c r="S923" s="97"/>
    </row>
    <row r="924" spans="1:21" s="45" customFormat="1" ht="46.5" customHeight="1" hidden="1">
      <c r="A924" s="105"/>
      <c r="B924" s="184"/>
      <c r="C924" s="184"/>
      <c r="D924" s="213">
        <f t="shared" si="212"/>
        <v>0</v>
      </c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211"/>
      <c r="S924" s="97"/>
      <c r="T924" s="86"/>
      <c r="U924" s="86"/>
    </row>
    <row r="925" spans="1:21" s="45" customFormat="1" ht="1.5" customHeight="1" hidden="1">
      <c r="A925" s="137"/>
      <c r="B925" s="184"/>
      <c r="C925" s="184"/>
      <c r="D925" s="213">
        <f>+F925+G925+H925+I925+J925+K925+L925+M925+N925+O925+Q925+P925</f>
        <v>0</v>
      </c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97"/>
      <c r="S925" s="97"/>
      <c r="T925" s="86"/>
      <c r="U925" s="86"/>
    </row>
    <row r="926" spans="1:19" s="87" customFormat="1" ht="31.5" hidden="1">
      <c r="A926" s="186" t="s">
        <v>321</v>
      </c>
      <c r="B926" s="187"/>
      <c r="C926" s="187"/>
      <c r="D926" s="268">
        <f aca="true" t="shared" si="215" ref="D926:Q926">D927+D980</f>
        <v>0</v>
      </c>
      <c r="E926" s="268">
        <f t="shared" si="215"/>
        <v>0</v>
      </c>
      <c r="F926" s="268">
        <f t="shared" si="215"/>
        <v>0</v>
      </c>
      <c r="G926" s="268">
        <f t="shared" si="215"/>
        <v>0</v>
      </c>
      <c r="H926" s="268">
        <f t="shared" si="215"/>
        <v>0</v>
      </c>
      <c r="I926" s="268">
        <f t="shared" si="215"/>
        <v>0</v>
      </c>
      <c r="J926" s="268">
        <f t="shared" si="215"/>
        <v>0</v>
      </c>
      <c r="K926" s="268">
        <f t="shared" si="215"/>
        <v>0</v>
      </c>
      <c r="L926" s="268">
        <f t="shared" si="215"/>
        <v>0</v>
      </c>
      <c r="M926" s="268">
        <f t="shared" si="215"/>
        <v>0</v>
      </c>
      <c r="N926" s="268">
        <f t="shared" si="215"/>
        <v>0</v>
      </c>
      <c r="O926" s="268">
        <f t="shared" si="215"/>
        <v>0</v>
      </c>
      <c r="P926" s="268">
        <f t="shared" si="215"/>
        <v>0</v>
      </c>
      <c r="Q926" s="268">
        <f t="shared" si="215"/>
        <v>0</v>
      </c>
      <c r="R926" s="109"/>
      <c r="S926" s="109"/>
    </row>
    <row r="927" spans="1:19" s="86" customFormat="1" ht="15.75" hidden="1">
      <c r="A927" s="105" t="s">
        <v>322</v>
      </c>
      <c r="B927" s="184">
        <v>80101</v>
      </c>
      <c r="C927" s="184"/>
      <c r="D927" s="248">
        <f>D931+D955+D977+D928</f>
        <v>0</v>
      </c>
      <c r="E927" s="248">
        <f aca="true" t="shared" si="216" ref="E927:Q927">E931+E955+E977+E928</f>
        <v>0</v>
      </c>
      <c r="F927" s="248">
        <f t="shared" si="216"/>
        <v>0</v>
      </c>
      <c r="G927" s="248">
        <f t="shared" si="216"/>
        <v>0</v>
      </c>
      <c r="H927" s="248">
        <f t="shared" si="216"/>
        <v>0</v>
      </c>
      <c r="I927" s="248">
        <f t="shared" si="216"/>
        <v>0</v>
      </c>
      <c r="J927" s="248">
        <f t="shared" si="216"/>
        <v>0</v>
      </c>
      <c r="K927" s="248">
        <f t="shared" si="216"/>
        <v>0</v>
      </c>
      <c r="L927" s="248">
        <f t="shared" si="216"/>
        <v>0</v>
      </c>
      <c r="M927" s="248">
        <f t="shared" si="216"/>
        <v>0</v>
      </c>
      <c r="N927" s="248">
        <f t="shared" si="216"/>
        <v>0</v>
      </c>
      <c r="O927" s="248">
        <f t="shared" si="216"/>
        <v>0</v>
      </c>
      <c r="P927" s="248">
        <f t="shared" si="216"/>
        <v>0</v>
      </c>
      <c r="Q927" s="248">
        <f t="shared" si="216"/>
        <v>0</v>
      </c>
      <c r="R927" s="97"/>
      <c r="S927" s="97"/>
    </row>
    <row r="928" spans="1:19" s="86" customFormat="1" ht="15.75" hidden="1">
      <c r="A928" s="105"/>
      <c r="B928" s="184"/>
      <c r="C928" s="184">
        <v>3122</v>
      </c>
      <c r="D928" s="248">
        <f>+D929+D930</f>
        <v>0</v>
      </c>
      <c r="E928" s="248">
        <f aca="true" t="shared" si="217" ref="E928:Q928">+E929+E930</f>
        <v>0</v>
      </c>
      <c r="F928" s="248">
        <f t="shared" si="217"/>
        <v>0</v>
      </c>
      <c r="G928" s="248">
        <f t="shared" si="217"/>
        <v>0</v>
      </c>
      <c r="H928" s="248">
        <f t="shared" si="217"/>
        <v>0</v>
      </c>
      <c r="I928" s="248">
        <f t="shared" si="217"/>
        <v>0</v>
      </c>
      <c r="J928" s="248">
        <f t="shared" si="217"/>
        <v>0</v>
      </c>
      <c r="K928" s="248">
        <f t="shared" si="217"/>
        <v>0</v>
      </c>
      <c r="L928" s="248">
        <f t="shared" si="217"/>
        <v>0</v>
      </c>
      <c r="M928" s="248">
        <f t="shared" si="217"/>
        <v>0</v>
      </c>
      <c r="N928" s="248">
        <f t="shared" si="217"/>
        <v>0</v>
      </c>
      <c r="O928" s="248">
        <f t="shared" si="217"/>
        <v>0</v>
      </c>
      <c r="P928" s="248">
        <f t="shared" si="217"/>
        <v>0</v>
      </c>
      <c r="Q928" s="248">
        <f t="shared" si="217"/>
        <v>0</v>
      </c>
      <c r="R928" s="97"/>
      <c r="S928" s="97"/>
    </row>
    <row r="929" spans="1:19" s="86" customFormat="1" ht="141.75" hidden="1">
      <c r="A929" s="269" t="s">
        <v>387</v>
      </c>
      <c r="B929" s="184"/>
      <c r="C929" s="184"/>
      <c r="D929" s="248">
        <f>+F929+G929+H929+I929+J929+K929+L929+M929+N929+O929+P929+Q929</f>
        <v>0</v>
      </c>
      <c r="E929" s="248"/>
      <c r="F929" s="248"/>
      <c r="G929" s="248"/>
      <c r="H929" s="248"/>
      <c r="I929" s="248"/>
      <c r="J929" s="248"/>
      <c r="K929" s="248"/>
      <c r="L929" s="248"/>
      <c r="M929" s="248"/>
      <c r="N929" s="248"/>
      <c r="O929" s="248"/>
      <c r="P929" s="248"/>
      <c r="Q929" s="248"/>
      <c r="R929" s="97"/>
      <c r="S929" s="97"/>
    </row>
    <row r="930" spans="1:19" s="86" customFormat="1" ht="141.75" hidden="1">
      <c r="A930" s="269" t="s">
        <v>388</v>
      </c>
      <c r="B930" s="184"/>
      <c r="C930" s="184"/>
      <c r="D930" s="248">
        <f>+F930+G930+H930+I930+J930+K930+L930+M930+N930+O930+P930+Q930</f>
        <v>0</v>
      </c>
      <c r="E930" s="248"/>
      <c r="F930" s="248"/>
      <c r="G930" s="248"/>
      <c r="H930" s="248"/>
      <c r="I930" s="248"/>
      <c r="J930" s="248"/>
      <c r="K930" s="248"/>
      <c r="L930" s="248"/>
      <c r="M930" s="248"/>
      <c r="N930" s="248"/>
      <c r="O930" s="248"/>
      <c r="P930" s="248"/>
      <c r="Q930" s="248"/>
      <c r="R930" s="97"/>
      <c r="S930" s="97"/>
    </row>
    <row r="931" spans="1:19" s="47" customFormat="1" ht="31.5" hidden="1">
      <c r="A931" s="101" t="s">
        <v>166</v>
      </c>
      <c r="B931" s="148"/>
      <c r="C931" s="148">
        <v>3132</v>
      </c>
      <c r="D931" s="181">
        <f>+D932+D933+D934+D935+D936+D942+D943+D944+D951+D937+D938+D939+D940+D941+D945</f>
        <v>0</v>
      </c>
      <c r="E931" s="181">
        <f>+E932+E933+E934+E935+E936+E942+E943+E944+E951+E937+E938+E939+E940+E941+E945</f>
        <v>0</v>
      </c>
      <c r="F931" s="181">
        <f>+F932+F933+F934+F935+F936+F942+F943+F944+F951+F937+F938+F939+F940+F941+F945</f>
        <v>0</v>
      </c>
      <c r="G931" s="181">
        <f aca="true" t="shared" si="218" ref="G931:Q931">+G932+G933+G934+G935+G936+G942+G943+G944+G951+G937+G938+G939+G940+G941+G945</f>
        <v>0</v>
      </c>
      <c r="H931" s="181">
        <f t="shared" si="218"/>
        <v>0</v>
      </c>
      <c r="I931" s="181">
        <f t="shared" si="218"/>
        <v>0</v>
      </c>
      <c r="J931" s="181">
        <f t="shared" si="218"/>
        <v>0</v>
      </c>
      <c r="K931" s="181">
        <f t="shared" si="218"/>
        <v>0</v>
      </c>
      <c r="L931" s="181">
        <f t="shared" si="218"/>
        <v>0</v>
      </c>
      <c r="M931" s="181">
        <f t="shared" si="218"/>
        <v>0</v>
      </c>
      <c r="N931" s="181">
        <f>+N932+N933+N934+N935+N936+N942+N943+N944+N951+N937+N938+N939+N940+N941+N945</f>
        <v>0</v>
      </c>
      <c r="O931" s="181">
        <f t="shared" si="218"/>
        <v>0</v>
      </c>
      <c r="P931" s="181">
        <f t="shared" si="218"/>
        <v>0</v>
      </c>
      <c r="Q931" s="181">
        <f t="shared" si="218"/>
        <v>0</v>
      </c>
      <c r="R931" s="110"/>
      <c r="S931" s="110"/>
    </row>
    <row r="932" spans="1:19" s="47" customFormat="1" ht="126" hidden="1">
      <c r="A932" s="209" t="s">
        <v>685</v>
      </c>
      <c r="B932" s="190"/>
      <c r="C932" s="190"/>
      <c r="D932" s="181">
        <f aca="true" t="shared" si="219" ref="D932:D1008">+F932+G932+H932+I932+J932+K932+L932+M932+N932+O932+P932+Q932</f>
        <v>0</v>
      </c>
      <c r="E932" s="270"/>
      <c r="F932" s="270"/>
      <c r="G932" s="253"/>
      <c r="H932" s="270"/>
      <c r="I932" s="270"/>
      <c r="J932" s="270"/>
      <c r="K932" s="270"/>
      <c r="L932" s="270"/>
      <c r="M932" s="264"/>
      <c r="N932" s="270"/>
      <c r="O932" s="270"/>
      <c r="P932" s="270"/>
      <c r="Q932" s="270"/>
      <c r="R932" s="110"/>
      <c r="S932" s="110"/>
    </row>
    <row r="933" spans="1:19" s="45" customFormat="1" ht="141.75" hidden="1">
      <c r="A933" s="209" t="s">
        <v>692</v>
      </c>
      <c r="B933" s="191"/>
      <c r="C933" s="191"/>
      <c r="D933" s="271">
        <f t="shared" si="219"/>
        <v>0</v>
      </c>
      <c r="E933" s="272"/>
      <c r="F933" s="272"/>
      <c r="G933" s="253"/>
      <c r="H933" s="272"/>
      <c r="I933" s="272"/>
      <c r="J933" s="272"/>
      <c r="K933" s="272"/>
      <c r="L933" s="272"/>
      <c r="M933" s="264"/>
      <c r="N933" s="272"/>
      <c r="O933" s="272"/>
      <c r="P933" s="272"/>
      <c r="Q933" s="272"/>
      <c r="R933" s="98"/>
      <c r="S933" s="98"/>
    </row>
    <row r="934" spans="1:19" s="45" customFormat="1" ht="150" customHeight="1" hidden="1">
      <c r="A934" s="209" t="s">
        <v>558</v>
      </c>
      <c r="B934" s="191"/>
      <c r="C934" s="191"/>
      <c r="D934" s="271">
        <f t="shared" si="219"/>
        <v>0</v>
      </c>
      <c r="E934" s="272"/>
      <c r="F934" s="272"/>
      <c r="G934" s="253"/>
      <c r="H934" s="272"/>
      <c r="I934" s="272"/>
      <c r="J934" s="272"/>
      <c r="K934" s="272"/>
      <c r="L934" s="272"/>
      <c r="M934" s="264"/>
      <c r="N934" s="272"/>
      <c r="O934" s="272"/>
      <c r="P934" s="272"/>
      <c r="Q934" s="272"/>
      <c r="R934" s="98"/>
      <c r="S934" s="98"/>
    </row>
    <row r="935" spans="1:19" s="47" customFormat="1" ht="150.75" customHeight="1" hidden="1">
      <c r="A935" s="209" t="s">
        <v>559</v>
      </c>
      <c r="B935" s="190"/>
      <c r="C935" s="190"/>
      <c r="D935" s="181">
        <f t="shared" si="219"/>
        <v>0</v>
      </c>
      <c r="E935" s="270"/>
      <c r="F935" s="270"/>
      <c r="G935" s="310"/>
      <c r="H935" s="270"/>
      <c r="I935" s="270"/>
      <c r="J935" s="270"/>
      <c r="K935" s="270"/>
      <c r="L935" s="270"/>
      <c r="M935" s="264"/>
      <c r="N935" s="270"/>
      <c r="O935" s="270"/>
      <c r="P935" s="270"/>
      <c r="Q935" s="270"/>
      <c r="R935" s="110"/>
      <c r="S935" s="110"/>
    </row>
    <row r="936" spans="1:19" s="45" customFormat="1" ht="150" customHeight="1" hidden="1">
      <c r="A936" s="209" t="s">
        <v>560</v>
      </c>
      <c r="B936" s="191"/>
      <c r="C936" s="191"/>
      <c r="D936" s="271">
        <f t="shared" si="219"/>
        <v>0</v>
      </c>
      <c r="E936" s="272"/>
      <c r="F936" s="272"/>
      <c r="G936" s="311"/>
      <c r="H936" s="272"/>
      <c r="I936" s="272"/>
      <c r="J936" s="272"/>
      <c r="K936" s="272"/>
      <c r="L936" s="272"/>
      <c r="M936" s="264"/>
      <c r="N936" s="272"/>
      <c r="O936" s="272"/>
      <c r="P936" s="272"/>
      <c r="Q936" s="272"/>
      <c r="R936" s="98"/>
      <c r="S936" s="98"/>
    </row>
    <row r="937" spans="1:19" s="45" customFormat="1" ht="128.25" customHeight="1" hidden="1">
      <c r="A937" s="209" t="s">
        <v>561</v>
      </c>
      <c r="B937" s="191"/>
      <c r="C937" s="191"/>
      <c r="D937" s="271">
        <f>+F937+G937+H937+I937+J937+K937+L937+M937+N937+O937+P937+Q937</f>
        <v>0</v>
      </c>
      <c r="E937" s="272"/>
      <c r="F937" s="272"/>
      <c r="G937" s="311"/>
      <c r="H937" s="272"/>
      <c r="I937" s="272"/>
      <c r="J937" s="272"/>
      <c r="K937" s="272"/>
      <c r="L937" s="272"/>
      <c r="M937" s="264"/>
      <c r="N937" s="272"/>
      <c r="O937" s="272"/>
      <c r="P937" s="272"/>
      <c r="Q937" s="272"/>
      <c r="R937" s="98"/>
      <c r="S937" s="98"/>
    </row>
    <row r="938" spans="1:19" s="45" customFormat="1" ht="128.25" customHeight="1" hidden="1">
      <c r="A938" s="209" t="s">
        <v>562</v>
      </c>
      <c r="B938" s="191"/>
      <c r="C938" s="191"/>
      <c r="D938" s="271">
        <f>+F938+G938+H938+I938+J938+K938+L938+M938+N938+O938+P938+Q938</f>
        <v>0</v>
      </c>
      <c r="E938" s="272"/>
      <c r="F938" s="272"/>
      <c r="G938" s="311"/>
      <c r="H938" s="272"/>
      <c r="I938" s="272"/>
      <c r="J938" s="272"/>
      <c r="K938" s="272"/>
      <c r="L938" s="272"/>
      <c r="M938" s="264"/>
      <c r="N938" s="272"/>
      <c r="O938" s="272"/>
      <c r="P938" s="272"/>
      <c r="Q938" s="272"/>
      <c r="R938" s="98"/>
      <c r="S938" s="98"/>
    </row>
    <row r="939" spans="1:19" s="45" customFormat="1" ht="181.5" customHeight="1" hidden="1">
      <c r="A939" s="209" t="s">
        <v>563</v>
      </c>
      <c r="B939" s="191"/>
      <c r="C939" s="191"/>
      <c r="D939" s="112">
        <f>+F939+G939+H939+I939+J939+K939+L939+M939+N939+O939+P939+Q939</f>
        <v>0</v>
      </c>
      <c r="E939" s="191"/>
      <c r="F939" s="191"/>
      <c r="G939" s="191"/>
      <c r="H939" s="191"/>
      <c r="I939" s="191"/>
      <c r="J939" s="191"/>
      <c r="K939" s="191"/>
      <c r="L939" s="191"/>
      <c r="M939" s="264"/>
      <c r="N939" s="191"/>
      <c r="O939" s="191"/>
      <c r="P939" s="191"/>
      <c r="Q939" s="191"/>
      <c r="R939" s="98"/>
      <c r="S939" s="98"/>
    </row>
    <row r="940" spans="1:19" s="45" customFormat="1" ht="123.75" customHeight="1" hidden="1">
      <c r="A940" s="209" t="s">
        <v>570</v>
      </c>
      <c r="B940" s="191"/>
      <c r="C940" s="191"/>
      <c r="D940" s="112">
        <f>+F940+G940+H940+I940+J940+K940+L940+M940+N940+O940+P940+Q940</f>
        <v>0</v>
      </c>
      <c r="E940" s="191"/>
      <c r="F940" s="191"/>
      <c r="G940" s="191"/>
      <c r="H940" s="191"/>
      <c r="I940" s="191"/>
      <c r="J940" s="191"/>
      <c r="K940" s="191"/>
      <c r="L940" s="191"/>
      <c r="M940" s="264"/>
      <c r="N940" s="191"/>
      <c r="O940" s="191"/>
      <c r="P940" s="191"/>
      <c r="Q940" s="191"/>
      <c r="R940" s="98"/>
      <c r="S940" s="98"/>
    </row>
    <row r="941" spans="1:19" s="45" customFormat="1" ht="144" customHeight="1" hidden="1">
      <c r="A941" s="209" t="s">
        <v>564</v>
      </c>
      <c r="B941" s="191"/>
      <c r="C941" s="191"/>
      <c r="D941" s="112">
        <f>+F941+G941+H941+I941+J941+K941+L941+M941+N941+O941+P941+Q941</f>
        <v>0</v>
      </c>
      <c r="E941" s="191"/>
      <c r="F941" s="191"/>
      <c r="G941" s="191"/>
      <c r="H941" s="191"/>
      <c r="I941" s="191"/>
      <c r="J941" s="191"/>
      <c r="K941" s="191"/>
      <c r="L941" s="191"/>
      <c r="M941" s="264"/>
      <c r="N941" s="191"/>
      <c r="O941" s="191"/>
      <c r="P941" s="191"/>
      <c r="Q941" s="191"/>
      <c r="R941" s="98"/>
      <c r="S941" s="98"/>
    </row>
    <row r="942" spans="1:19" s="45" customFormat="1" ht="185.25" customHeight="1" hidden="1">
      <c r="A942" s="209" t="s">
        <v>572</v>
      </c>
      <c r="B942" s="191"/>
      <c r="C942" s="191"/>
      <c r="D942" s="271">
        <f t="shared" si="219"/>
        <v>0</v>
      </c>
      <c r="E942" s="272"/>
      <c r="F942" s="272"/>
      <c r="G942" s="311"/>
      <c r="H942" s="272"/>
      <c r="I942" s="272"/>
      <c r="J942" s="272"/>
      <c r="K942" s="272"/>
      <c r="L942" s="272"/>
      <c r="M942" s="264"/>
      <c r="N942" s="272"/>
      <c r="O942" s="272"/>
      <c r="P942" s="272"/>
      <c r="Q942" s="272"/>
      <c r="R942" s="98"/>
      <c r="S942" s="98"/>
    </row>
    <row r="943" spans="1:19" s="45" customFormat="1" ht="185.25" customHeight="1" hidden="1">
      <c r="A943" s="209" t="s">
        <v>571</v>
      </c>
      <c r="B943" s="191"/>
      <c r="C943" s="191"/>
      <c r="D943" s="271">
        <f t="shared" si="219"/>
        <v>0</v>
      </c>
      <c r="E943" s="272"/>
      <c r="F943" s="272"/>
      <c r="G943" s="311"/>
      <c r="H943" s="272"/>
      <c r="I943" s="272"/>
      <c r="J943" s="272"/>
      <c r="K943" s="272"/>
      <c r="L943" s="272"/>
      <c r="M943" s="264"/>
      <c r="N943" s="272"/>
      <c r="O943" s="272"/>
      <c r="P943" s="272"/>
      <c r="Q943" s="272"/>
      <c r="R943" s="98"/>
      <c r="S943" s="98"/>
    </row>
    <row r="944" spans="1:19" s="45" customFormat="1" ht="181.5" customHeight="1" hidden="1">
      <c r="A944" s="209" t="s">
        <v>566</v>
      </c>
      <c r="B944" s="191"/>
      <c r="C944" s="191"/>
      <c r="D944" s="271">
        <f t="shared" si="219"/>
        <v>0</v>
      </c>
      <c r="E944" s="272"/>
      <c r="F944" s="272"/>
      <c r="G944" s="311"/>
      <c r="H944" s="272"/>
      <c r="I944" s="272"/>
      <c r="J944" s="272"/>
      <c r="K944" s="272"/>
      <c r="L944" s="272"/>
      <c r="M944" s="264"/>
      <c r="N944" s="272"/>
      <c r="O944" s="272"/>
      <c r="P944" s="272"/>
      <c r="Q944" s="272"/>
      <c r="R944" s="98"/>
      <c r="S944" s="98"/>
    </row>
    <row r="945" spans="1:19" s="45" customFormat="1" ht="153" customHeight="1" hidden="1">
      <c r="A945" s="209" t="s">
        <v>573</v>
      </c>
      <c r="B945" s="191"/>
      <c r="C945" s="191"/>
      <c r="D945" s="271">
        <f t="shared" si="219"/>
        <v>0</v>
      </c>
      <c r="E945" s="272"/>
      <c r="F945" s="272"/>
      <c r="G945" s="312"/>
      <c r="H945" s="272"/>
      <c r="I945" s="272"/>
      <c r="J945" s="272"/>
      <c r="K945" s="272"/>
      <c r="L945" s="272"/>
      <c r="M945" s="264"/>
      <c r="N945" s="272"/>
      <c r="O945" s="272"/>
      <c r="P945" s="272"/>
      <c r="Q945" s="272"/>
      <c r="R945" s="98"/>
      <c r="S945" s="98"/>
    </row>
    <row r="946" spans="1:19" s="45" customFormat="1" ht="252" hidden="1">
      <c r="A946" s="315" t="s">
        <v>636</v>
      </c>
      <c r="B946" s="191"/>
      <c r="C946" s="191"/>
      <c r="D946" s="271">
        <f t="shared" si="219"/>
        <v>0</v>
      </c>
      <c r="E946" s="272"/>
      <c r="F946" s="272"/>
      <c r="G946" s="31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98"/>
      <c r="S946" s="98"/>
    </row>
    <row r="947" spans="1:19" s="45" customFormat="1" ht="110.25" hidden="1">
      <c r="A947" s="269" t="s">
        <v>637</v>
      </c>
      <c r="B947" s="191"/>
      <c r="C947" s="191"/>
      <c r="D947" s="271">
        <f t="shared" si="219"/>
        <v>0</v>
      </c>
      <c r="E947" s="272"/>
      <c r="F947" s="272"/>
      <c r="G947" s="31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98"/>
      <c r="S947" s="98"/>
    </row>
    <row r="948" spans="1:19" s="45" customFormat="1" ht="63" customHeight="1" hidden="1">
      <c r="A948" s="269"/>
      <c r="B948" s="191"/>
      <c r="C948" s="191"/>
      <c r="D948" s="271">
        <f t="shared" si="219"/>
        <v>0</v>
      </c>
      <c r="E948" s="191"/>
      <c r="F948" s="191"/>
      <c r="G948" s="191"/>
      <c r="H948" s="191"/>
      <c r="I948" s="191"/>
      <c r="J948" s="191"/>
      <c r="K948" s="191"/>
      <c r="L948" s="191"/>
      <c r="M948" s="191"/>
      <c r="N948" s="191"/>
      <c r="O948" s="191"/>
      <c r="P948" s="191"/>
      <c r="Q948" s="191"/>
      <c r="R948" s="98"/>
      <c r="S948" s="98"/>
    </row>
    <row r="949" spans="1:19" s="45" customFormat="1" ht="43.5" customHeight="1" hidden="1">
      <c r="A949" s="273"/>
      <c r="B949" s="191"/>
      <c r="C949" s="191"/>
      <c r="D949" s="112">
        <f>+F949+G949+H949+I949+J949+K949+L949+M949+N949+O949+P949+Q949</f>
        <v>0</v>
      </c>
      <c r="E949" s="191"/>
      <c r="F949" s="191"/>
      <c r="G949" s="191"/>
      <c r="H949" s="191"/>
      <c r="I949" s="191"/>
      <c r="J949" s="191"/>
      <c r="K949" s="191"/>
      <c r="L949" s="191"/>
      <c r="M949" s="191"/>
      <c r="N949" s="191"/>
      <c r="O949" s="191"/>
      <c r="P949" s="191"/>
      <c r="Q949" s="191"/>
      <c r="R949" s="98"/>
      <c r="S949" s="98"/>
    </row>
    <row r="950" spans="1:19" s="45" customFormat="1" ht="43.5" customHeight="1" hidden="1">
      <c r="A950" s="273"/>
      <c r="B950" s="191"/>
      <c r="C950" s="191"/>
      <c r="D950" s="112">
        <f>+F950+G950+H950+I950+J950+K950+L950+M950+N950+O950+P950+Q950</f>
        <v>0</v>
      </c>
      <c r="E950" s="191"/>
      <c r="F950" s="191"/>
      <c r="G950" s="191"/>
      <c r="H950" s="191"/>
      <c r="I950" s="191"/>
      <c r="J950" s="191"/>
      <c r="K950" s="191"/>
      <c r="L950" s="191"/>
      <c r="M950" s="191"/>
      <c r="N950" s="191"/>
      <c r="O950" s="191"/>
      <c r="P950" s="191"/>
      <c r="Q950" s="191"/>
      <c r="R950" s="98"/>
      <c r="S950" s="98"/>
    </row>
    <row r="951" spans="1:19" s="45" customFormat="1" ht="63" customHeight="1" hidden="1">
      <c r="A951" s="269"/>
      <c r="B951" s="191"/>
      <c r="C951" s="191"/>
      <c r="D951" s="112">
        <f t="shared" si="219"/>
        <v>0</v>
      </c>
      <c r="E951" s="191"/>
      <c r="F951" s="191"/>
      <c r="G951" s="191"/>
      <c r="H951" s="191"/>
      <c r="I951" s="191"/>
      <c r="J951" s="191"/>
      <c r="K951" s="191"/>
      <c r="L951" s="191"/>
      <c r="M951" s="191"/>
      <c r="N951" s="191"/>
      <c r="O951" s="191"/>
      <c r="P951" s="191"/>
      <c r="Q951" s="191"/>
      <c r="R951" s="98"/>
      <c r="S951" s="98"/>
    </row>
    <row r="952" spans="1:19" s="45" customFormat="1" ht="43.5" customHeight="1" hidden="1">
      <c r="A952" s="273"/>
      <c r="B952" s="191"/>
      <c r="C952" s="191"/>
      <c r="D952" s="112">
        <f t="shared" si="219"/>
        <v>0</v>
      </c>
      <c r="E952" s="191"/>
      <c r="F952" s="191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  <c r="R952" s="98"/>
      <c r="S952" s="98"/>
    </row>
    <row r="953" spans="1:19" s="45" customFormat="1" ht="43.5" customHeight="1" hidden="1">
      <c r="A953" s="273"/>
      <c r="B953" s="191"/>
      <c r="C953" s="191"/>
      <c r="D953" s="112">
        <f t="shared" si="219"/>
        <v>0</v>
      </c>
      <c r="E953" s="191"/>
      <c r="F953" s="191"/>
      <c r="G953" s="191"/>
      <c r="H953" s="191"/>
      <c r="I953" s="191"/>
      <c r="J953" s="191"/>
      <c r="K953" s="191"/>
      <c r="L953" s="191"/>
      <c r="M953" s="191"/>
      <c r="N953" s="191"/>
      <c r="O953" s="191"/>
      <c r="P953" s="191"/>
      <c r="Q953" s="191"/>
      <c r="R953" s="98"/>
      <c r="S953" s="98"/>
    </row>
    <row r="954" spans="1:19" s="45" customFormat="1" ht="15.75" customHeight="1" hidden="1">
      <c r="A954" s="273"/>
      <c r="B954" s="191"/>
      <c r="C954" s="191"/>
      <c r="D954" s="112">
        <f t="shared" si="219"/>
        <v>0</v>
      </c>
      <c r="E954" s="191"/>
      <c r="F954" s="191"/>
      <c r="G954" s="191"/>
      <c r="H954" s="191"/>
      <c r="I954" s="191"/>
      <c r="J954" s="191"/>
      <c r="K954" s="191"/>
      <c r="L954" s="191"/>
      <c r="M954" s="191"/>
      <c r="N954" s="191"/>
      <c r="O954" s="191"/>
      <c r="P954" s="191"/>
      <c r="Q954" s="191"/>
      <c r="R954" s="98"/>
      <c r="S954" s="98"/>
    </row>
    <row r="955" spans="1:19" s="47" customFormat="1" ht="45" customHeight="1" hidden="1">
      <c r="A955" s="101" t="s">
        <v>172</v>
      </c>
      <c r="B955" s="148"/>
      <c r="C955" s="148">
        <v>3110</v>
      </c>
      <c r="D955" s="148">
        <f>+D956+D957+D958+D959+D960+D961+D962+D963+D964+D965+D966+D967+D968+D969+D970</f>
        <v>0</v>
      </c>
      <c r="E955" s="148">
        <f>+E956+E957+E958+E959+E960+E961+E962+E963+E964+E965+E966+E967+E968+E969</f>
        <v>0</v>
      </c>
      <c r="F955" s="148">
        <f>+F956+F957+F958+F959+F960+F961+F962+F963+F964+F965+F966+F967+F968+F969+F970</f>
        <v>0</v>
      </c>
      <c r="G955" s="148">
        <f aca="true" t="shared" si="220" ref="G955:Q955">+G956+G957+G958+G959+G960+G961+G962+G963+G964+G965+G966+G967+G968+G969+G970</f>
        <v>0</v>
      </c>
      <c r="H955" s="148">
        <f t="shared" si="220"/>
        <v>0</v>
      </c>
      <c r="I955" s="148">
        <f t="shared" si="220"/>
        <v>0</v>
      </c>
      <c r="J955" s="148">
        <f t="shared" si="220"/>
        <v>0</v>
      </c>
      <c r="K955" s="148">
        <f t="shared" si="220"/>
        <v>0</v>
      </c>
      <c r="L955" s="148">
        <f t="shared" si="220"/>
        <v>0</v>
      </c>
      <c r="M955" s="148">
        <f t="shared" si="220"/>
        <v>0</v>
      </c>
      <c r="N955" s="148">
        <f t="shared" si="220"/>
        <v>0</v>
      </c>
      <c r="O955" s="148">
        <f t="shared" si="220"/>
        <v>0</v>
      </c>
      <c r="P955" s="148">
        <f t="shared" si="220"/>
        <v>0</v>
      </c>
      <c r="Q955" s="148">
        <f t="shared" si="220"/>
        <v>0</v>
      </c>
      <c r="R955" s="110"/>
      <c r="S955" s="110"/>
    </row>
    <row r="956" spans="1:21" s="45" customFormat="1" ht="31.5" hidden="1">
      <c r="A956" s="209" t="s">
        <v>658</v>
      </c>
      <c r="B956" s="184"/>
      <c r="C956" s="184"/>
      <c r="D956" s="112">
        <f t="shared" si="219"/>
        <v>0</v>
      </c>
      <c r="E956" s="184"/>
      <c r="F956" s="184"/>
      <c r="G956" s="274"/>
      <c r="H956" s="184"/>
      <c r="I956" s="184"/>
      <c r="J956" s="184"/>
      <c r="K956" s="184"/>
      <c r="L956" s="184"/>
      <c r="M956" s="264"/>
      <c r="N956" s="184"/>
      <c r="O956" s="184"/>
      <c r="P956" s="184"/>
      <c r="Q956" s="184"/>
      <c r="R956" s="97"/>
      <c r="S956" s="97"/>
      <c r="T956" s="86"/>
      <c r="U956" s="86"/>
    </row>
    <row r="957" spans="1:21" s="45" customFormat="1" ht="15.75" hidden="1">
      <c r="A957" s="209" t="s">
        <v>691</v>
      </c>
      <c r="B957" s="184"/>
      <c r="C957" s="184"/>
      <c r="D957" s="112">
        <f t="shared" si="219"/>
        <v>0</v>
      </c>
      <c r="E957" s="184"/>
      <c r="F957" s="184"/>
      <c r="G957" s="274"/>
      <c r="H957" s="184"/>
      <c r="I957" s="184"/>
      <c r="J957" s="184"/>
      <c r="K957" s="184"/>
      <c r="L957" s="184"/>
      <c r="M957" s="264"/>
      <c r="N957" s="184"/>
      <c r="O957" s="184"/>
      <c r="P957" s="184"/>
      <c r="Q957" s="184"/>
      <c r="R957" s="97"/>
      <c r="S957" s="97"/>
      <c r="T957" s="86"/>
      <c r="U957" s="86"/>
    </row>
    <row r="958" spans="1:21" s="45" customFormat="1" ht="33" customHeight="1" hidden="1">
      <c r="A958" s="209" t="s">
        <v>659</v>
      </c>
      <c r="B958" s="184"/>
      <c r="C958" s="184"/>
      <c r="D958" s="112">
        <f t="shared" si="219"/>
        <v>0</v>
      </c>
      <c r="E958" s="184"/>
      <c r="F958" s="184"/>
      <c r="G958" s="274"/>
      <c r="H958" s="184"/>
      <c r="I958" s="184"/>
      <c r="J958" s="184"/>
      <c r="K958" s="184"/>
      <c r="L958" s="184"/>
      <c r="M958" s="264"/>
      <c r="N958" s="184"/>
      <c r="O958" s="184"/>
      <c r="P958" s="184"/>
      <c r="Q958" s="184"/>
      <c r="R958" s="97"/>
      <c r="S958" s="97"/>
      <c r="T958" s="86"/>
      <c r="U958" s="86"/>
    </row>
    <row r="959" spans="1:21" s="45" customFormat="1" ht="37.5" customHeight="1" hidden="1">
      <c r="A959" s="209" t="s">
        <v>660</v>
      </c>
      <c r="B959" s="184"/>
      <c r="C959" s="184"/>
      <c r="D959" s="112">
        <f t="shared" si="219"/>
        <v>0</v>
      </c>
      <c r="E959" s="184"/>
      <c r="F959" s="184"/>
      <c r="G959" s="274"/>
      <c r="H959" s="184"/>
      <c r="I959" s="184"/>
      <c r="J959" s="184"/>
      <c r="K959" s="184"/>
      <c r="L959" s="184"/>
      <c r="M959" s="264"/>
      <c r="N959" s="184"/>
      <c r="O959" s="184"/>
      <c r="P959" s="184"/>
      <c r="Q959" s="184"/>
      <c r="R959" s="97"/>
      <c r="S959" s="97"/>
      <c r="T959" s="86"/>
      <c r="U959" s="86"/>
    </row>
    <row r="960" spans="1:21" s="45" customFormat="1" ht="31.5" hidden="1">
      <c r="A960" s="209" t="s">
        <v>642</v>
      </c>
      <c r="B960" s="184"/>
      <c r="C960" s="184"/>
      <c r="D960" s="112">
        <f t="shared" si="219"/>
        <v>0</v>
      </c>
      <c r="E960" s="184"/>
      <c r="F960" s="184"/>
      <c r="G960" s="274"/>
      <c r="H960" s="184"/>
      <c r="I960" s="184"/>
      <c r="J960" s="184"/>
      <c r="K960" s="184"/>
      <c r="L960" s="184"/>
      <c r="M960" s="264"/>
      <c r="N960" s="184"/>
      <c r="O960" s="184"/>
      <c r="P960" s="184"/>
      <c r="Q960" s="184"/>
      <c r="R960" s="97"/>
      <c r="S960" s="97"/>
      <c r="T960" s="86"/>
      <c r="U960" s="86"/>
    </row>
    <row r="961" spans="1:21" s="45" customFormat="1" ht="15.75" hidden="1">
      <c r="A961" s="209" t="s">
        <v>643</v>
      </c>
      <c r="B961" s="184"/>
      <c r="C961" s="184"/>
      <c r="D961" s="112">
        <f t="shared" si="219"/>
        <v>0</v>
      </c>
      <c r="E961" s="184"/>
      <c r="F961" s="184"/>
      <c r="G961" s="274"/>
      <c r="H961" s="184"/>
      <c r="I961" s="184"/>
      <c r="J961" s="184"/>
      <c r="K961" s="184"/>
      <c r="L961" s="184"/>
      <c r="M961" s="264"/>
      <c r="N961" s="184"/>
      <c r="O961" s="184"/>
      <c r="P961" s="184"/>
      <c r="Q961" s="184"/>
      <c r="R961" s="97"/>
      <c r="S961" s="97"/>
      <c r="T961" s="86"/>
      <c r="U961" s="86"/>
    </row>
    <row r="962" spans="1:21" s="45" customFormat="1" ht="33" customHeight="1" hidden="1">
      <c r="A962" s="137" t="s">
        <v>690</v>
      </c>
      <c r="B962" s="184"/>
      <c r="C962" s="184"/>
      <c r="D962" s="112">
        <f t="shared" si="219"/>
        <v>0</v>
      </c>
      <c r="E962" s="184"/>
      <c r="F962" s="184"/>
      <c r="G962" s="244"/>
      <c r="H962" s="184"/>
      <c r="I962" s="184"/>
      <c r="J962" s="184"/>
      <c r="K962" s="184"/>
      <c r="L962" s="184"/>
      <c r="M962" s="264"/>
      <c r="N962" s="184"/>
      <c r="O962" s="184"/>
      <c r="P962" s="184"/>
      <c r="Q962" s="184"/>
      <c r="R962" s="97"/>
      <c r="S962" s="97"/>
      <c r="T962" s="86"/>
      <c r="U962" s="86"/>
    </row>
    <row r="963" spans="1:21" s="45" customFormat="1" ht="37.5" customHeight="1" hidden="1">
      <c r="A963" s="209" t="s">
        <v>574</v>
      </c>
      <c r="B963" s="184"/>
      <c r="C963" s="184"/>
      <c r="D963" s="112">
        <f t="shared" si="219"/>
        <v>0</v>
      </c>
      <c r="E963" s="184"/>
      <c r="F963" s="184"/>
      <c r="G963" s="244"/>
      <c r="H963" s="184"/>
      <c r="I963" s="184"/>
      <c r="J963" s="184"/>
      <c r="K963" s="184"/>
      <c r="L963" s="184"/>
      <c r="M963" s="264"/>
      <c r="N963" s="184"/>
      <c r="O963" s="184"/>
      <c r="P963" s="184"/>
      <c r="Q963" s="184"/>
      <c r="R963" s="97"/>
      <c r="S963" s="97"/>
      <c r="T963" s="86"/>
      <c r="U963" s="86"/>
    </row>
    <row r="964" spans="1:21" s="45" customFormat="1" ht="36.75" customHeight="1" hidden="1">
      <c r="A964" s="209" t="s">
        <v>575</v>
      </c>
      <c r="B964" s="184"/>
      <c r="C964" s="184"/>
      <c r="D964" s="112">
        <f t="shared" si="219"/>
        <v>0</v>
      </c>
      <c r="E964" s="184"/>
      <c r="F964" s="184"/>
      <c r="G964" s="244"/>
      <c r="H964" s="184"/>
      <c r="I964" s="184"/>
      <c r="J964" s="184"/>
      <c r="K964" s="184"/>
      <c r="L964" s="184"/>
      <c r="M964" s="264"/>
      <c r="N964" s="184"/>
      <c r="O964" s="184"/>
      <c r="P964" s="184"/>
      <c r="Q964" s="184"/>
      <c r="R964" s="97"/>
      <c r="S964" s="97"/>
      <c r="T964" s="86"/>
      <c r="U964" s="86"/>
    </row>
    <row r="965" spans="1:21" s="45" customFormat="1" ht="34.5" customHeight="1" hidden="1">
      <c r="A965" s="209" t="s">
        <v>576</v>
      </c>
      <c r="B965" s="184"/>
      <c r="C965" s="184"/>
      <c r="D965" s="112">
        <f t="shared" si="219"/>
        <v>0</v>
      </c>
      <c r="E965" s="184"/>
      <c r="F965" s="184"/>
      <c r="G965" s="244"/>
      <c r="H965" s="184"/>
      <c r="I965" s="184"/>
      <c r="J965" s="184"/>
      <c r="K965" s="184"/>
      <c r="L965" s="184"/>
      <c r="M965" s="264"/>
      <c r="N965" s="184"/>
      <c r="O965" s="184"/>
      <c r="P965" s="184"/>
      <c r="Q965" s="184"/>
      <c r="R965" s="97"/>
      <c r="S965" s="97"/>
      <c r="T965" s="86"/>
      <c r="U965" s="86"/>
    </row>
    <row r="966" spans="1:21" s="45" customFormat="1" ht="36" customHeight="1" hidden="1">
      <c r="A966" s="209" t="s">
        <v>577</v>
      </c>
      <c r="B966" s="184"/>
      <c r="C966" s="184"/>
      <c r="D966" s="112">
        <f t="shared" si="219"/>
        <v>0</v>
      </c>
      <c r="E966" s="184"/>
      <c r="F966" s="184"/>
      <c r="G966" s="244"/>
      <c r="H966" s="184"/>
      <c r="I966" s="184"/>
      <c r="J966" s="184"/>
      <c r="K966" s="184"/>
      <c r="L966" s="184"/>
      <c r="M966" s="264"/>
      <c r="N966" s="184"/>
      <c r="O966" s="184"/>
      <c r="P966" s="184"/>
      <c r="Q966" s="184"/>
      <c r="R966" s="97"/>
      <c r="S966" s="97"/>
      <c r="T966" s="86"/>
      <c r="U966" s="86"/>
    </row>
    <row r="967" spans="1:21" s="45" customFormat="1" ht="37.5" customHeight="1" hidden="1">
      <c r="A967" s="209" t="s">
        <v>578</v>
      </c>
      <c r="B967" s="184"/>
      <c r="C967" s="184"/>
      <c r="D967" s="112">
        <f t="shared" si="219"/>
        <v>0</v>
      </c>
      <c r="E967" s="184"/>
      <c r="F967" s="184"/>
      <c r="G967" s="244"/>
      <c r="H967" s="184"/>
      <c r="I967" s="184"/>
      <c r="J967" s="184"/>
      <c r="K967" s="184"/>
      <c r="L967" s="184"/>
      <c r="M967" s="264"/>
      <c r="N967" s="184"/>
      <c r="O967" s="184"/>
      <c r="P967" s="184"/>
      <c r="Q967" s="184"/>
      <c r="R967" s="97"/>
      <c r="S967" s="97"/>
      <c r="T967" s="86"/>
      <c r="U967" s="86"/>
    </row>
    <row r="968" spans="1:21" s="45" customFormat="1" ht="22.5" customHeight="1" hidden="1">
      <c r="A968" s="209" t="s">
        <v>579</v>
      </c>
      <c r="B968" s="184"/>
      <c r="C968" s="184"/>
      <c r="D968" s="112">
        <f t="shared" si="219"/>
        <v>0</v>
      </c>
      <c r="E968" s="184"/>
      <c r="F968" s="184"/>
      <c r="G968" s="244"/>
      <c r="H968" s="184"/>
      <c r="I968" s="184"/>
      <c r="J968" s="184"/>
      <c r="K968" s="184"/>
      <c r="L968" s="184"/>
      <c r="M968" s="264"/>
      <c r="N968" s="184"/>
      <c r="O968" s="184"/>
      <c r="P968" s="184"/>
      <c r="Q968" s="184"/>
      <c r="R968" s="97"/>
      <c r="S968" s="97"/>
      <c r="T968" s="86"/>
      <c r="U968" s="86"/>
    </row>
    <row r="969" spans="1:21" s="45" customFormat="1" ht="21.75" customHeight="1" hidden="1">
      <c r="A969" s="209" t="s">
        <v>580</v>
      </c>
      <c r="B969" s="184"/>
      <c r="C969" s="184"/>
      <c r="D969" s="112">
        <f t="shared" si="219"/>
        <v>0</v>
      </c>
      <c r="E969" s="184"/>
      <c r="F969" s="184"/>
      <c r="G969" s="148"/>
      <c r="H969" s="184"/>
      <c r="I969" s="184"/>
      <c r="J969" s="184"/>
      <c r="K969" s="184"/>
      <c r="L969" s="184"/>
      <c r="M969" s="264"/>
      <c r="N969" s="184"/>
      <c r="O969" s="184"/>
      <c r="P969" s="184"/>
      <c r="Q969" s="184"/>
      <c r="R969" s="97"/>
      <c r="S969" s="97"/>
      <c r="T969" s="86"/>
      <c r="U969" s="86"/>
    </row>
    <row r="970" spans="1:21" s="45" customFormat="1" ht="236.25" hidden="1">
      <c r="A970" s="137" t="s">
        <v>686</v>
      </c>
      <c r="B970" s="184"/>
      <c r="C970" s="184"/>
      <c r="D970" s="112">
        <f t="shared" si="219"/>
        <v>0</v>
      </c>
      <c r="E970" s="184"/>
      <c r="F970" s="184"/>
      <c r="G970" s="24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97"/>
      <c r="S970" s="97"/>
      <c r="T970" s="86"/>
      <c r="U970" s="86"/>
    </row>
    <row r="971" spans="1:21" s="45" customFormat="1" ht="33" customHeight="1" hidden="1">
      <c r="A971" s="137" t="s">
        <v>493</v>
      </c>
      <c r="B971" s="184"/>
      <c r="C971" s="184"/>
      <c r="D971" s="112">
        <f t="shared" si="219"/>
        <v>0</v>
      </c>
      <c r="E971" s="184"/>
      <c r="F971" s="184"/>
      <c r="G971" s="24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97"/>
      <c r="S971" s="97"/>
      <c r="T971" s="86"/>
      <c r="U971" s="86"/>
    </row>
    <row r="972" spans="1:21" s="45" customFormat="1" ht="60.75" customHeight="1" hidden="1">
      <c r="A972" s="137" t="s">
        <v>385</v>
      </c>
      <c r="B972" s="184"/>
      <c r="C972" s="184"/>
      <c r="D972" s="112">
        <f t="shared" si="219"/>
        <v>0</v>
      </c>
      <c r="E972" s="184"/>
      <c r="F972" s="184"/>
      <c r="G972" s="244">
        <v>0</v>
      </c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97"/>
      <c r="S972" s="97"/>
      <c r="T972" s="86"/>
      <c r="U972" s="86"/>
    </row>
    <row r="973" spans="1:21" s="45" customFormat="1" ht="57.75" customHeight="1" hidden="1">
      <c r="A973" s="137" t="s">
        <v>386</v>
      </c>
      <c r="B973" s="184"/>
      <c r="C973" s="184"/>
      <c r="D973" s="112">
        <f t="shared" si="219"/>
        <v>0</v>
      </c>
      <c r="E973" s="184"/>
      <c r="F973" s="184"/>
      <c r="G973" s="24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97"/>
      <c r="S973" s="97"/>
      <c r="T973" s="86"/>
      <c r="U973" s="86"/>
    </row>
    <row r="974" spans="1:21" s="45" customFormat="1" ht="19.5" customHeight="1" hidden="1">
      <c r="A974" s="137" t="s">
        <v>495</v>
      </c>
      <c r="B974" s="184"/>
      <c r="C974" s="184"/>
      <c r="D974" s="112">
        <f t="shared" si="219"/>
        <v>0</v>
      </c>
      <c r="E974" s="184"/>
      <c r="F974" s="184"/>
      <c r="G974" s="24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97"/>
      <c r="S974" s="97"/>
      <c r="T974" s="86"/>
      <c r="U974" s="86"/>
    </row>
    <row r="975" spans="1:21" s="45" customFormat="1" ht="36.75" customHeight="1" hidden="1">
      <c r="A975" s="137" t="s">
        <v>384</v>
      </c>
      <c r="B975" s="184"/>
      <c r="C975" s="184"/>
      <c r="D975" s="112">
        <f t="shared" si="219"/>
        <v>0</v>
      </c>
      <c r="E975" s="184"/>
      <c r="F975" s="184"/>
      <c r="G975" s="244">
        <v>0</v>
      </c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97"/>
      <c r="S975" s="97"/>
      <c r="T975" s="86"/>
      <c r="U975" s="86"/>
    </row>
    <row r="976" spans="1:21" s="45" customFormat="1" ht="37.5" customHeight="1" hidden="1">
      <c r="A976" s="137" t="s">
        <v>383</v>
      </c>
      <c r="B976" s="184"/>
      <c r="C976" s="184"/>
      <c r="D976" s="112">
        <f t="shared" si="219"/>
        <v>0</v>
      </c>
      <c r="E976" s="184"/>
      <c r="F976" s="184"/>
      <c r="G976" s="244">
        <v>0</v>
      </c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97"/>
      <c r="S976" s="97"/>
      <c r="T976" s="86"/>
      <c r="U976" s="86"/>
    </row>
    <row r="977" spans="1:19" s="47" customFormat="1" ht="31.5" hidden="1">
      <c r="A977" s="101" t="s">
        <v>33</v>
      </c>
      <c r="B977" s="148"/>
      <c r="C977" s="148">
        <v>3142</v>
      </c>
      <c r="D977" s="112">
        <f t="shared" si="219"/>
        <v>0</v>
      </c>
      <c r="E977" s="148"/>
      <c r="F977" s="148">
        <f>+F978</f>
        <v>0</v>
      </c>
      <c r="G977" s="148">
        <f aca="true" t="shared" si="221" ref="G977:Q977">+G978</f>
        <v>0</v>
      </c>
      <c r="H977" s="148">
        <f t="shared" si="221"/>
        <v>0</v>
      </c>
      <c r="I977" s="148">
        <f t="shared" si="221"/>
        <v>0</v>
      </c>
      <c r="J977" s="148">
        <f t="shared" si="221"/>
        <v>0</v>
      </c>
      <c r="K977" s="148">
        <f t="shared" si="221"/>
        <v>0</v>
      </c>
      <c r="L977" s="148">
        <f t="shared" si="221"/>
        <v>0</v>
      </c>
      <c r="M977" s="148">
        <f t="shared" si="221"/>
        <v>0</v>
      </c>
      <c r="N977" s="148">
        <f t="shared" si="221"/>
        <v>0</v>
      </c>
      <c r="O977" s="148">
        <f t="shared" si="221"/>
        <v>0</v>
      </c>
      <c r="P977" s="148">
        <f t="shared" si="221"/>
        <v>0</v>
      </c>
      <c r="Q977" s="148">
        <f t="shared" si="221"/>
        <v>0</v>
      </c>
      <c r="R977" s="110"/>
      <c r="S977" s="110"/>
    </row>
    <row r="978" spans="1:19" s="47" customFormat="1" ht="47.25" customHeight="1" hidden="1">
      <c r="A978" s="105" t="s">
        <v>34</v>
      </c>
      <c r="B978" s="148"/>
      <c r="C978" s="148"/>
      <c r="D978" s="112">
        <f t="shared" si="219"/>
        <v>0</v>
      </c>
      <c r="E978" s="148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Q978" s="190"/>
      <c r="R978" s="110"/>
      <c r="S978" s="110"/>
    </row>
    <row r="979" spans="1:21" s="45" customFormat="1" ht="30.75" customHeight="1" hidden="1">
      <c r="A979" s="137" t="s">
        <v>494</v>
      </c>
      <c r="B979" s="184"/>
      <c r="C979" s="184"/>
      <c r="D979" s="112">
        <f t="shared" si="219"/>
        <v>0</v>
      </c>
      <c r="E979" s="184"/>
      <c r="F979" s="184"/>
      <c r="G979" s="24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97"/>
      <c r="S979" s="97"/>
      <c r="T979" s="86"/>
      <c r="U979" s="86"/>
    </row>
    <row r="980" spans="1:19" s="47" customFormat="1" ht="50.25" customHeight="1" hidden="1">
      <c r="A980" s="105" t="s">
        <v>358</v>
      </c>
      <c r="B980" s="148">
        <v>80800</v>
      </c>
      <c r="C980" s="148"/>
      <c r="D980" s="112">
        <f t="shared" si="219"/>
        <v>0</v>
      </c>
      <c r="E980" s="190">
        <f aca="true" t="shared" si="222" ref="E980:Q980">+E981</f>
        <v>0</v>
      </c>
      <c r="F980" s="190">
        <f t="shared" si="222"/>
        <v>0</v>
      </c>
      <c r="G980" s="190">
        <f t="shared" si="222"/>
        <v>0</v>
      </c>
      <c r="H980" s="190">
        <f t="shared" si="222"/>
        <v>0</v>
      </c>
      <c r="I980" s="190">
        <f t="shared" si="222"/>
        <v>0</v>
      </c>
      <c r="J980" s="190">
        <f t="shared" si="222"/>
        <v>0</v>
      </c>
      <c r="K980" s="190">
        <f t="shared" si="222"/>
        <v>0</v>
      </c>
      <c r="L980" s="190">
        <f t="shared" si="222"/>
        <v>0</v>
      </c>
      <c r="M980" s="190">
        <f t="shared" si="222"/>
        <v>0</v>
      </c>
      <c r="N980" s="190">
        <f t="shared" si="222"/>
        <v>0</v>
      </c>
      <c r="O980" s="190">
        <f t="shared" si="222"/>
        <v>0</v>
      </c>
      <c r="P980" s="190">
        <f t="shared" si="222"/>
        <v>0</v>
      </c>
      <c r="Q980" s="190">
        <f t="shared" si="222"/>
        <v>0</v>
      </c>
      <c r="R980" s="110"/>
      <c r="S980" s="110"/>
    </row>
    <row r="981" spans="1:19" s="47" customFormat="1" ht="30" customHeight="1" hidden="1">
      <c r="A981" s="101" t="s">
        <v>166</v>
      </c>
      <c r="B981" s="148"/>
      <c r="C981" s="148">
        <v>3132</v>
      </c>
      <c r="D981" s="112">
        <f t="shared" si="219"/>
        <v>0</v>
      </c>
      <c r="E981" s="190">
        <f>+E987+E988</f>
        <v>0</v>
      </c>
      <c r="F981" s="190">
        <f>+F982+F983+F984+F985</f>
        <v>0</v>
      </c>
      <c r="G981" s="190">
        <f aca="true" t="shared" si="223" ref="G981:Q981">+G982+G983+G984+G985</f>
        <v>0</v>
      </c>
      <c r="H981" s="190">
        <f t="shared" si="223"/>
        <v>0</v>
      </c>
      <c r="I981" s="190">
        <f t="shared" si="223"/>
        <v>0</v>
      </c>
      <c r="J981" s="190">
        <f t="shared" si="223"/>
        <v>0</v>
      </c>
      <c r="K981" s="190">
        <f t="shared" si="223"/>
        <v>0</v>
      </c>
      <c r="L981" s="190">
        <f t="shared" si="223"/>
        <v>0</v>
      </c>
      <c r="M981" s="190">
        <f t="shared" si="223"/>
        <v>0</v>
      </c>
      <c r="N981" s="190">
        <f t="shared" si="223"/>
        <v>0</v>
      </c>
      <c r="O981" s="190">
        <f t="shared" si="223"/>
        <v>0</v>
      </c>
      <c r="P981" s="190">
        <f t="shared" si="223"/>
        <v>0</v>
      </c>
      <c r="Q981" s="190">
        <f t="shared" si="223"/>
        <v>0</v>
      </c>
      <c r="R981" s="110"/>
      <c r="S981" s="110"/>
    </row>
    <row r="982" spans="1:19" s="47" customFormat="1" ht="130.5" customHeight="1" hidden="1">
      <c r="A982" s="209" t="s">
        <v>567</v>
      </c>
      <c r="B982" s="148"/>
      <c r="C982" s="148"/>
      <c r="D982" s="112">
        <f t="shared" si="219"/>
        <v>0</v>
      </c>
      <c r="E982" s="190"/>
      <c r="F982" s="190"/>
      <c r="G982" s="190"/>
      <c r="H982" s="190"/>
      <c r="I982" s="190"/>
      <c r="J982" s="190"/>
      <c r="K982" s="190"/>
      <c r="L982" s="190"/>
      <c r="M982" s="264"/>
      <c r="N982" s="190"/>
      <c r="O982" s="190"/>
      <c r="P982" s="190"/>
      <c r="Q982" s="190"/>
      <c r="R982" s="110"/>
      <c r="S982" s="110"/>
    </row>
    <row r="983" spans="1:19" s="47" customFormat="1" ht="135.75" customHeight="1" hidden="1">
      <c r="A983" s="209" t="s">
        <v>568</v>
      </c>
      <c r="B983" s="148"/>
      <c r="C983" s="148"/>
      <c r="D983" s="112">
        <f t="shared" si="219"/>
        <v>0</v>
      </c>
      <c r="E983" s="148"/>
      <c r="F983" s="190"/>
      <c r="G983" s="190"/>
      <c r="H983" s="190"/>
      <c r="I983" s="190"/>
      <c r="J983" s="190"/>
      <c r="K983" s="190"/>
      <c r="L983" s="190"/>
      <c r="M983" s="264"/>
      <c r="N983" s="190"/>
      <c r="O983" s="190"/>
      <c r="P983" s="190"/>
      <c r="Q983" s="190"/>
      <c r="R983" s="110"/>
      <c r="S983" s="110"/>
    </row>
    <row r="984" spans="1:19" s="47" customFormat="1" ht="132.75" customHeight="1" hidden="1">
      <c r="A984" s="209" t="s">
        <v>569</v>
      </c>
      <c r="B984" s="148"/>
      <c r="C984" s="148"/>
      <c r="D984" s="112">
        <f t="shared" si="219"/>
        <v>0</v>
      </c>
      <c r="E984" s="190"/>
      <c r="F984" s="190"/>
      <c r="G984" s="190"/>
      <c r="H984" s="190"/>
      <c r="I984" s="190"/>
      <c r="J984" s="190"/>
      <c r="K984" s="190"/>
      <c r="L984" s="190"/>
      <c r="M984" s="264"/>
      <c r="N984" s="190"/>
      <c r="O984" s="190"/>
      <c r="P984" s="190"/>
      <c r="Q984" s="190"/>
      <c r="R984" s="110"/>
      <c r="S984" s="110"/>
    </row>
    <row r="985" spans="1:19" s="47" customFormat="1" ht="122.25" customHeight="1" hidden="1">
      <c r="A985" s="209" t="s">
        <v>565</v>
      </c>
      <c r="B985" s="148"/>
      <c r="C985" s="148"/>
      <c r="D985" s="112">
        <f t="shared" si="219"/>
        <v>0</v>
      </c>
      <c r="E985" s="190"/>
      <c r="F985" s="190"/>
      <c r="G985" s="190"/>
      <c r="H985" s="190"/>
      <c r="I985" s="190"/>
      <c r="J985" s="190"/>
      <c r="K985" s="190"/>
      <c r="L985" s="190"/>
      <c r="M985" s="264"/>
      <c r="N985" s="190"/>
      <c r="O985" s="190"/>
      <c r="P985" s="190"/>
      <c r="Q985" s="190"/>
      <c r="R985" s="110"/>
      <c r="S985" s="110"/>
    </row>
    <row r="986" spans="1:19" s="47" customFormat="1" ht="42.75" customHeight="1" hidden="1">
      <c r="A986" s="111"/>
      <c r="B986" s="148"/>
      <c r="C986" s="148"/>
      <c r="D986" s="112">
        <f t="shared" si="219"/>
        <v>0</v>
      </c>
      <c r="E986" s="148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Q986" s="190"/>
      <c r="R986" s="110"/>
      <c r="S986" s="110"/>
    </row>
    <row r="987" spans="1:19" s="47" customFormat="1" ht="157.5" customHeight="1" hidden="1">
      <c r="A987" s="101" t="s">
        <v>31</v>
      </c>
      <c r="B987" s="148"/>
      <c r="C987" s="148"/>
      <c r="D987" s="112">
        <f t="shared" si="219"/>
        <v>0</v>
      </c>
      <c r="E987" s="190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Q987" s="190"/>
      <c r="R987" s="110"/>
      <c r="S987" s="110"/>
    </row>
    <row r="988" spans="1:19" s="47" customFormat="1" ht="30" customHeight="1" hidden="1">
      <c r="A988" s="111"/>
      <c r="B988" s="148"/>
      <c r="C988" s="148"/>
      <c r="D988" s="112">
        <f t="shared" si="219"/>
        <v>0</v>
      </c>
      <c r="E988" s="148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10"/>
      <c r="S988" s="110"/>
    </row>
    <row r="989" spans="1:19" s="87" customFormat="1" ht="15.75" hidden="1">
      <c r="A989" s="186" t="s">
        <v>3</v>
      </c>
      <c r="B989" s="187"/>
      <c r="C989" s="187"/>
      <c r="D989" s="112">
        <f t="shared" si="219"/>
        <v>0</v>
      </c>
      <c r="E989" s="187"/>
      <c r="F989" s="192">
        <f>F1000+F990+F994</f>
        <v>0</v>
      </c>
      <c r="G989" s="192">
        <f aca="true" t="shared" si="224" ref="G989:Q989">G1000+G990+G994</f>
        <v>0</v>
      </c>
      <c r="H989" s="192">
        <f t="shared" si="224"/>
        <v>0</v>
      </c>
      <c r="I989" s="192">
        <f t="shared" si="224"/>
        <v>0</v>
      </c>
      <c r="J989" s="192">
        <f t="shared" si="224"/>
        <v>0</v>
      </c>
      <c r="K989" s="192">
        <f t="shared" si="224"/>
        <v>0</v>
      </c>
      <c r="L989" s="192">
        <f t="shared" si="224"/>
        <v>0</v>
      </c>
      <c r="M989" s="192">
        <f t="shared" si="224"/>
        <v>0</v>
      </c>
      <c r="N989" s="192">
        <f t="shared" si="224"/>
        <v>0</v>
      </c>
      <c r="O989" s="192">
        <f t="shared" si="224"/>
        <v>0</v>
      </c>
      <c r="P989" s="192">
        <f t="shared" si="224"/>
        <v>0</v>
      </c>
      <c r="Q989" s="192">
        <f t="shared" si="224"/>
        <v>0</v>
      </c>
      <c r="R989" s="109"/>
      <c r="S989" s="109"/>
    </row>
    <row r="990" spans="1:19" s="87" customFormat="1" ht="15.75" hidden="1">
      <c r="A990" s="105" t="s">
        <v>130</v>
      </c>
      <c r="B990" s="184">
        <v>110201</v>
      </c>
      <c r="C990" s="187"/>
      <c r="D990" s="112">
        <f t="shared" si="219"/>
        <v>0</v>
      </c>
      <c r="E990" s="112">
        <f aca="true" t="shared" si="225" ref="E990:Q990">+E991+E998</f>
        <v>0</v>
      </c>
      <c r="F990" s="112">
        <f t="shared" si="225"/>
        <v>0</v>
      </c>
      <c r="G990" s="112">
        <f t="shared" si="225"/>
        <v>0</v>
      </c>
      <c r="H990" s="112">
        <f t="shared" si="225"/>
        <v>0</v>
      </c>
      <c r="I990" s="112">
        <f t="shared" si="225"/>
        <v>0</v>
      </c>
      <c r="J990" s="112">
        <f t="shared" si="225"/>
        <v>0</v>
      </c>
      <c r="K990" s="112">
        <f t="shared" si="225"/>
        <v>0</v>
      </c>
      <c r="L990" s="112">
        <f t="shared" si="225"/>
        <v>0</v>
      </c>
      <c r="M990" s="112">
        <f t="shared" si="225"/>
        <v>0</v>
      </c>
      <c r="N990" s="112">
        <f t="shared" si="225"/>
        <v>0</v>
      </c>
      <c r="O990" s="112">
        <f t="shared" si="225"/>
        <v>0</v>
      </c>
      <c r="P990" s="112">
        <f t="shared" si="225"/>
        <v>0</v>
      </c>
      <c r="Q990" s="112">
        <f t="shared" si="225"/>
        <v>0</v>
      </c>
      <c r="R990" s="109"/>
      <c r="S990" s="109"/>
    </row>
    <row r="991" spans="1:19" s="87" customFormat="1" ht="47.25" hidden="1">
      <c r="A991" s="101" t="s">
        <v>172</v>
      </c>
      <c r="B991" s="148"/>
      <c r="C991" s="148">
        <v>3110</v>
      </c>
      <c r="D991" s="112">
        <f t="shared" si="219"/>
        <v>0</v>
      </c>
      <c r="E991" s="112">
        <f aca="true" t="shared" si="226" ref="E991:Q991">+E992+E993</f>
        <v>0</v>
      </c>
      <c r="F991" s="112">
        <f t="shared" si="226"/>
        <v>0</v>
      </c>
      <c r="G991" s="112">
        <f t="shared" si="226"/>
        <v>0</v>
      </c>
      <c r="H991" s="112">
        <f t="shared" si="226"/>
        <v>0</v>
      </c>
      <c r="I991" s="112">
        <f t="shared" si="226"/>
        <v>0</v>
      </c>
      <c r="J991" s="112">
        <f t="shared" si="226"/>
        <v>0</v>
      </c>
      <c r="K991" s="112">
        <f t="shared" si="226"/>
        <v>0</v>
      </c>
      <c r="L991" s="112">
        <f t="shared" si="226"/>
        <v>0</v>
      </c>
      <c r="M991" s="112">
        <f t="shared" si="226"/>
        <v>0</v>
      </c>
      <c r="N991" s="112">
        <f t="shared" si="226"/>
        <v>0</v>
      </c>
      <c r="O991" s="112">
        <f t="shared" si="226"/>
        <v>0</v>
      </c>
      <c r="P991" s="112">
        <f t="shared" si="226"/>
        <v>0</v>
      </c>
      <c r="Q991" s="112">
        <f t="shared" si="226"/>
        <v>0</v>
      </c>
      <c r="R991" s="109"/>
      <c r="S991" s="109"/>
    </row>
    <row r="992" spans="1:19" s="87" customFormat="1" ht="15.75" hidden="1">
      <c r="A992" s="113" t="s">
        <v>656</v>
      </c>
      <c r="B992" s="187"/>
      <c r="C992" s="187"/>
      <c r="D992" s="112">
        <f t="shared" si="219"/>
        <v>0</v>
      </c>
      <c r="E992" s="187"/>
      <c r="F992" s="192"/>
      <c r="G992" s="190"/>
      <c r="H992" s="192"/>
      <c r="I992" s="192"/>
      <c r="J992" s="192"/>
      <c r="K992" s="192"/>
      <c r="L992" s="192"/>
      <c r="M992" s="192"/>
      <c r="N992" s="192"/>
      <c r="O992" s="192"/>
      <c r="P992" s="192"/>
      <c r="Q992" s="192"/>
      <c r="R992" s="109"/>
      <c r="S992" s="109"/>
    </row>
    <row r="993" spans="1:19" s="87" customFormat="1" ht="47.25" hidden="1">
      <c r="A993" s="113" t="s">
        <v>511</v>
      </c>
      <c r="B993" s="187"/>
      <c r="C993" s="187"/>
      <c r="D993" s="112">
        <f t="shared" si="219"/>
        <v>0</v>
      </c>
      <c r="E993" s="187"/>
      <c r="F993" s="192"/>
      <c r="G993" s="190"/>
      <c r="H993" s="192"/>
      <c r="I993" s="192"/>
      <c r="J993" s="192"/>
      <c r="K993" s="192"/>
      <c r="L993" s="192"/>
      <c r="M993" s="192"/>
      <c r="N993" s="192"/>
      <c r="O993" s="192"/>
      <c r="P993" s="192"/>
      <c r="Q993" s="192"/>
      <c r="R993" s="109"/>
      <c r="S993" s="109"/>
    </row>
    <row r="994" spans="1:19" s="87" customFormat="1" ht="31.5" hidden="1">
      <c r="A994" s="105" t="s">
        <v>379</v>
      </c>
      <c r="B994" s="184">
        <v>110205</v>
      </c>
      <c r="C994" s="187"/>
      <c r="D994" s="112">
        <f t="shared" si="219"/>
        <v>0</v>
      </c>
      <c r="E994" s="112">
        <f aca="true" t="shared" si="227" ref="E994:Q994">+E995</f>
        <v>0</v>
      </c>
      <c r="F994" s="112">
        <f t="shared" si="227"/>
        <v>0</v>
      </c>
      <c r="G994" s="112">
        <f t="shared" si="227"/>
        <v>0</v>
      </c>
      <c r="H994" s="112">
        <f t="shared" si="227"/>
        <v>0</v>
      </c>
      <c r="I994" s="112">
        <f t="shared" si="227"/>
        <v>0</v>
      </c>
      <c r="J994" s="112">
        <f t="shared" si="227"/>
        <v>0</v>
      </c>
      <c r="K994" s="112">
        <f t="shared" si="227"/>
        <v>0</v>
      </c>
      <c r="L994" s="112">
        <f t="shared" si="227"/>
        <v>0</v>
      </c>
      <c r="M994" s="112">
        <f t="shared" si="227"/>
        <v>0</v>
      </c>
      <c r="N994" s="112">
        <f t="shared" si="227"/>
        <v>0</v>
      </c>
      <c r="O994" s="112">
        <f t="shared" si="227"/>
        <v>0</v>
      </c>
      <c r="P994" s="112">
        <f t="shared" si="227"/>
        <v>0</v>
      </c>
      <c r="Q994" s="112">
        <f t="shared" si="227"/>
        <v>0</v>
      </c>
      <c r="R994" s="109"/>
      <c r="S994" s="109"/>
    </row>
    <row r="995" spans="1:19" s="87" customFormat="1" ht="47.25" hidden="1">
      <c r="A995" s="101" t="s">
        <v>172</v>
      </c>
      <c r="B995" s="148"/>
      <c r="C995" s="148">
        <v>3110</v>
      </c>
      <c r="D995" s="112">
        <f t="shared" si="219"/>
        <v>0</v>
      </c>
      <c r="E995" s="112">
        <f aca="true" t="shared" si="228" ref="E995:Q995">+E996+E997</f>
        <v>0</v>
      </c>
      <c r="F995" s="112">
        <f t="shared" si="228"/>
        <v>0</v>
      </c>
      <c r="G995" s="112">
        <f t="shared" si="228"/>
        <v>0</v>
      </c>
      <c r="H995" s="112">
        <f t="shared" si="228"/>
        <v>0</v>
      </c>
      <c r="I995" s="112">
        <f t="shared" si="228"/>
        <v>0</v>
      </c>
      <c r="J995" s="112">
        <f t="shared" si="228"/>
        <v>0</v>
      </c>
      <c r="K995" s="112">
        <f t="shared" si="228"/>
        <v>0</v>
      </c>
      <c r="L995" s="112">
        <f t="shared" si="228"/>
        <v>0</v>
      </c>
      <c r="M995" s="112">
        <f t="shared" si="228"/>
        <v>0</v>
      </c>
      <c r="N995" s="112">
        <f t="shared" si="228"/>
        <v>0</v>
      </c>
      <c r="O995" s="112">
        <f t="shared" si="228"/>
        <v>0</v>
      </c>
      <c r="P995" s="112">
        <f t="shared" si="228"/>
        <v>0</v>
      </c>
      <c r="Q995" s="112">
        <f t="shared" si="228"/>
        <v>0</v>
      </c>
      <c r="R995" s="109"/>
      <c r="S995" s="109"/>
    </row>
    <row r="996" spans="1:19" s="87" customFormat="1" ht="39.75" customHeight="1" hidden="1">
      <c r="A996" s="137" t="s">
        <v>377</v>
      </c>
      <c r="B996" s="187"/>
      <c r="C996" s="187"/>
      <c r="D996" s="112">
        <f t="shared" si="219"/>
        <v>0</v>
      </c>
      <c r="E996" s="187"/>
      <c r="F996" s="192"/>
      <c r="G996" s="308"/>
      <c r="H996" s="192"/>
      <c r="I996" s="192"/>
      <c r="J996" s="192"/>
      <c r="K996" s="192"/>
      <c r="L996" s="192"/>
      <c r="M996" s="192"/>
      <c r="N996" s="192"/>
      <c r="O996" s="192"/>
      <c r="P996" s="192"/>
      <c r="Q996" s="192"/>
      <c r="R996" s="109"/>
      <c r="S996" s="109"/>
    </row>
    <row r="997" spans="1:19" s="87" customFormat="1" ht="33.75" customHeight="1" hidden="1">
      <c r="A997" s="137" t="s">
        <v>378</v>
      </c>
      <c r="B997" s="187"/>
      <c r="C997" s="187"/>
      <c r="D997" s="112">
        <f t="shared" si="219"/>
        <v>0</v>
      </c>
      <c r="E997" s="187"/>
      <c r="F997" s="192"/>
      <c r="G997" s="308"/>
      <c r="H997" s="192"/>
      <c r="I997" s="192"/>
      <c r="J997" s="192"/>
      <c r="K997" s="192"/>
      <c r="L997" s="192"/>
      <c r="M997" s="192"/>
      <c r="N997" s="192"/>
      <c r="O997" s="192"/>
      <c r="P997" s="192"/>
      <c r="Q997" s="192"/>
      <c r="R997" s="109"/>
      <c r="S997" s="109"/>
    </row>
    <row r="998" spans="1:19" s="87" customFormat="1" ht="33.75" customHeight="1" hidden="1">
      <c r="A998" s="101" t="s">
        <v>166</v>
      </c>
      <c r="B998" s="148"/>
      <c r="C998" s="148">
        <v>3132</v>
      </c>
      <c r="D998" s="112">
        <f t="shared" si="219"/>
        <v>0</v>
      </c>
      <c r="E998" s="112">
        <f aca="true" t="shared" si="229" ref="E998:Q998">+E999</f>
        <v>0</v>
      </c>
      <c r="F998" s="112">
        <f t="shared" si="229"/>
        <v>0</v>
      </c>
      <c r="G998" s="112">
        <f t="shared" si="229"/>
        <v>0</v>
      </c>
      <c r="H998" s="112">
        <f t="shared" si="229"/>
        <v>0</v>
      </c>
      <c r="I998" s="112">
        <f t="shared" si="229"/>
        <v>0</v>
      </c>
      <c r="J998" s="112">
        <f t="shared" si="229"/>
        <v>0</v>
      </c>
      <c r="K998" s="112">
        <f t="shared" si="229"/>
        <v>0</v>
      </c>
      <c r="L998" s="112">
        <f t="shared" si="229"/>
        <v>0</v>
      </c>
      <c r="M998" s="112">
        <f t="shared" si="229"/>
        <v>0</v>
      </c>
      <c r="N998" s="112">
        <f t="shared" si="229"/>
        <v>0</v>
      </c>
      <c r="O998" s="112">
        <f t="shared" si="229"/>
        <v>0</v>
      </c>
      <c r="P998" s="112">
        <f t="shared" si="229"/>
        <v>0</v>
      </c>
      <c r="Q998" s="112">
        <f t="shared" si="229"/>
        <v>0</v>
      </c>
      <c r="R998" s="109"/>
      <c r="S998" s="109"/>
    </row>
    <row r="999" spans="1:19" s="87" customFormat="1" ht="72" customHeight="1" hidden="1">
      <c r="A999" s="137" t="s">
        <v>500</v>
      </c>
      <c r="B999" s="187"/>
      <c r="C999" s="187"/>
      <c r="D999" s="112">
        <f t="shared" si="219"/>
        <v>0</v>
      </c>
      <c r="E999" s="187"/>
      <c r="F999" s="192"/>
      <c r="G999" s="313"/>
      <c r="H999" s="192"/>
      <c r="I999" s="192"/>
      <c r="J999" s="192"/>
      <c r="K999" s="192"/>
      <c r="L999" s="192"/>
      <c r="M999" s="192"/>
      <c r="N999" s="192"/>
      <c r="O999" s="192"/>
      <c r="P999" s="192"/>
      <c r="Q999" s="192"/>
      <c r="R999" s="109"/>
      <c r="S999" s="109"/>
    </row>
    <row r="1000" spans="1:19" s="86" customFormat="1" ht="24.75" customHeight="1" hidden="1">
      <c r="A1000" s="122" t="s">
        <v>132</v>
      </c>
      <c r="B1000" s="184">
        <v>110204</v>
      </c>
      <c r="C1000" s="184"/>
      <c r="D1000" s="112">
        <f t="shared" si="219"/>
        <v>0</v>
      </c>
      <c r="E1000" s="184"/>
      <c r="F1000" s="185">
        <f>F1001+F1006</f>
        <v>0</v>
      </c>
      <c r="G1000" s="185">
        <f aca="true" t="shared" si="230" ref="G1000:Q1000">G1001+G1006</f>
        <v>0</v>
      </c>
      <c r="H1000" s="185">
        <f t="shared" si="230"/>
        <v>0</v>
      </c>
      <c r="I1000" s="185">
        <f t="shared" si="230"/>
        <v>0</v>
      </c>
      <c r="J1000" s="185">
        <f t="shared" si="230"/>
        <v>0</v>
      </c>
      <c r="K1000" s="185">
        <f t="shared" si="230"/>
        <v>0</v>
      </c>
      <c r="L1000" s="185">
        <f t="shared" si="230"/>
        <v>0</v>
      </c>
      <c r="M1000" s="185">
        <f t="shared" si="230"/>
        <v>0</v>
      </c>
      <c r="N1000" s="185">
        <f t="shared" si="230"/>
        <v>0</v>
      </c>
      <c r="O1000" s="185">
        <f t="shared" si="230"/>
        <v>0</v>
      </c>
      <c r="P1000" s="185">
        <f t="shared" si="230"/>
        <v>0</v>
      </c>
      <c r="Q1000" s="185">
        <f t="shared" si="230"/>
        <v>0</v>
      </c>
      <c r="R1000" s="97"/>
      <c r="S1000" s="97"/>
    </row>
    <row r="1001" spans="1:19" s="47" customFormat="1" ht="47.25" hidden="1">
      <c r="A1001" s="101" t="s">
        <v>172</v>
      </c>
      <c r="B1001" s="148"/>
      <c r="C1001" s="148">
        <v>3110</v>
      </c>
      <c r="D1001" s="112">
        <f t="shared" si="219"/>
        <v>0</v>
      </c>
      <c r="E1001" s="112">
        <f aca="true" t="shared" si="231" ref="E1001:Q1001">+E1002+E1004+E1005+E1003</f>
        <v>0</v>
      </c>
      <c r="F1001" s="112">
        <f t="shared" si="231"/>
        <v>0</v>
      </c>
      <c r="G1001" s="112">
        <f t="shared" si="231"/>
        <v>0</v>
      </c>
      <c r="H1001" s="112">
        <f t="shared" si="231"/>
        <v>0</v>
      </c>
      <c r="I1001" s="112">
        <f t="shared" si="231"/>
        <v>0</v>
      </c>
      <c r="J1001" s="112">
        <f t="shared" si="231"/>
        <v>0</v>
      </c>
      <c r="K1001" s="112">
        <f t="shared" si="231"/>
        <v>0</v>
      </c>
      <c r="L1001" s="112">
        <f t="shared" si="231"/>
        <v>0</v>
      </c>
      <c r="M1001" s="112">
        <f t="shared" si="231"/>
        <v>0</v>
      </c>
      <c r="N1001" s="112">
        <f t="shared" si="231"/>
        <v>0</v>
      </c>
      <c r="O1001" s="112">
        <f t="shared" si="231"/>
        <v>0</v>
      </c>
      <c r="P1001" s="112">
        <f t="shared" si="231"/>
        <v>0</v>
      </c>
      <c r="Q1001" s="112">
        <f t="shared" si="231"/>
        <v>0</v>
      </c>
      <c r="R1001" s="110"/>
      <c r="S1001" s="110"/>
    </row>
    <row r="1002" spans="1:19" s="85" customFormat="1" ht="48" customHeight="1" hidden="1">
      <c r="A1002" s="105" t="s">
        <v>512</v>
      </c>
      <c r="B1002" s="189"/>
      <c r="C1002" s="189"/>
      <c r="D1002" s="112">
        <f t="shared" si="219"/>
        <v>0</v>
      </c>
      <c r="E1002" s="189"/>
      <c r="F1002" s="193"/>
      <c r="G1002" s="193"/>
      <c r="H1002" s="193"/>
      <c r="I1002" s="193"/>
      <c r="J1002" s="193"/>
      <c r="K1002" s="193"/>
      <c r="L1002" s="193"/>
      <c r="M1002" s="193"/>
      <c r="N1002" s="193"/>
      <c r="O1002" s="193"/>
      <c r="P1002" s="193"/>
      <c r="Q1002" s="193"/>
      <c r="R1002" s="115"/>
      <c r="S1002" s="115"/>
    </row>
    <row r="1003" spans="1:19" s="85" customFormat="1" ht="63.75" customHeight="1" hidden="1">
      <c r="A1003" s="105" t="s">
        <v>510</v>
      </c>
      <c r="B1003" s="189"/>
      <c r="C1003" s="189"/>
      <c r="D1003" s="112">
        <f t="shared" si="219"/>
        <v>0</v>
      </c>
      <c r="E1003" s="189"/>
      <c r="F1003" s="193"/>
      <c r="G1003" s="193"/>
      <c r="H1003" s="193"/>
      <c r="I1003" s="193"/>
      <c r="J1003" s="193"/>
      <c r="K1003" s="193"/>
      <c r="L1003" s="193"/>
      <c r="M1003" s="193"/>
      <c r="N1003" s="193"/>
      <c r="O1003" s="193"/>
      <c r="P1003" s="193"/>
      <c r="Q1003" s="193"/>
      <c r="R1003" s="115"/>
      <c r="S1003" s="115"/>
    </row>
    <row r="1004" spans="1:19" s="85" customFormat="1" ht="56.25" customHeight="1" hidden="1">
      <c r="A1004" s="137" t="s">
        <v>374</v>
      </c>
      <c r="B1004" s="189"/>
      <c r="C1004" s="189"/>
      <c r="D1004" s="112">
        <f t="shared" si="219"/>
        <v>0</v>
      </c>
      <c r="E1004" s="189"/>
      <c r="F1004" s="193"/>
      <c r="G1004" s="253"/>
      <c r="H1004" s="189"/>
      <c r="I1004" s="193"/>
      <c r="J1004" s="193"/>
      <c r="K1004" s="193"/>
      <c r="L1004" s="193"/>
      <c r="M1004" s="193"/>
      <c r="N1004" s="193"/>
      <c r="O1004" s="193"/>
      <c r="P1004" s="193"/>
      <c r="Q1004" s="193"/>
      <c r="R1004" s="115"/>
      <c r="S1004" s="115"/>
    </row>
    <row r="1005" spans="1:19" s="85" customFormat="1" ht="69.75" customHeight="1" hidden="1">
      <c r="A1005" s="137" t="s">
        <v>375</v>
      </c>
      <c r="B1005" s="189"/>
      <c r="C1005" s="189"/>
      <c r="D1005" s="112">
        <f t="shared" si="219"/>
        <v>0</v>
      </c>
      <c r="E1005" s="189"/>
      <c r="F1005" s="193"/>
      <c r="G1005" s="253"/>
      <c r="H1005" s="189"/>
      <c r="I1005" s="193"/>
      <c r="J1005" s="193"/>
      <c r="K1005" s="193"/>
      <c r="L1005" s="193"/>
      <c r="M1005" s="193"/>
      <c r="N1005" s="193"/>
      <c r="O1005" s="193"/>
      <c r="P1005" s="193"/>
      <c r="Q1005" s="193"/>
      <c r="R1005" s="115"/>
      <c r="S1005" s="115"/>
    </row>
    <row r="1006" spans="1:19" s="47" customFormat="1" ht="36.75" customHeight="1" hidden="1">
      <c r="A1006" s="101" t="s">
        <v>166</v>
      </c>
      <c r="B1006" s="148"/>
      <c r="C1006" s="148">
        <v>3132</v>
      </c>
      <c r="D1006" s="112">
        <f t="shared" si="219"/>
        <v>0</v>
      </c>
      <c r="E1006" s="148"/>
      <c r="F1006" s="190">
        <f>F1007+F1008</f>
        <v>0</v>
      </c>
      <c r="G1006" s="190">
        <f aca="true" t="shared" si="232" ref="G1006:Q1006">G1007+G1008</f>
        <v>0</v>
      </c>
      <c r="H1006" s="190">
        <f t="shared" si="232"/>
        <v>0</v>
      </c>
      <c r="I1006" s="190">
        <f t="shared" si="232"/>
        <v>0</v>
      </c>
      <c r="J1006" s="190">
        <f t="shared" si="232"/>
        <v>0</v>
      </c>
      <c r="K1006" s="190">
        <f t="shared" si="232"/>
        <v>0</v>
      </c>
      <c r="L1006" s="190">
        <f t="shared" si="232"/>
        <v>0</v>
      </c>
      <c r="M1006" s="190">
        <f t="shared" si="232"/>
        <v>0</v>
      </c>
      <c r="N1006" s="190">
        <f t="shared" si="232"/>
        <v>0</v>
      </c>
      <c r="O1006" s="190">
        <f t="shared" si="232"/>
        <v>0</v>
      </c>
      <c r="P1006" s="190">
        <f t="shared" si="232"/>
        <v>0</v>
      </c>
      <c r="Q1006" s="190">
        <f t="shared" si="232"/>
        <v>0</v>
      </c>
      <c r="R1006" s="110"/>
      <c r="S1006" s="110"/>
    </row>
    <row r="1007" spans="1:19" s="45" customFormat="1" ht="59.25" customHeight="1" hidden="1">
      <c r="A1007" s="111" t="s">
        <v>498</v>
      </c>
      <c r="B1007" s="112"/>
      <c r="C1007" s="112"/>
      <c r="D1007" s="112">
        <f t="shared" si="219"/>
        <v>0</v>
      </c>
      <c r="E1007" s="112"/>
      <c r="F1007" s="191"/>
      <c r="G1007" s="191"/>
      <c r="H1007" s="191"/>
      <c r="I1007" s="191"/>
      <c r="J1007" s="191"/>
      <c r="K1007" s="191"/>
      <c r="L1007" s="191"/>
      <c r="M1007" s="191"/>
      <c r="N1007" s="191"/>
      <c r="O1007" s="191"/>
      <c r="P1007" s="191"/>
      <c r="Q1007" s="191"/>
      <c r="R1007" s="98"/>
      <c r="S1007" s="98"/>
    </row>
    <row r="1008" spans="1:19" s="45" customFormat="1" ht="79.5" customHeight="1" hidden="1">
      <c r="A1008" s="137" t="s">
        <v>376</v>
      </c>
      <c r="B1008" s="112"/>
      <c r="C1008" s="112"/>
      <c r="D1008" s="112">
        <f t="shared" si="219"/>
        <v>0</v>
      </c>
      <c r="E1008" s="112"/>
      <c r="F1008" s="191"/>
      <c r="G1008" s="191"/>
      <c r="H1008" s="191"/>
      <c r="I1008" s="191"/>
      <c r="J1008" s="191"/>
      <c r="K1008" s="191"/>
      <c r="L1008" s="191"/>
      <c r="M1008" s="191"/>
      <c r="N1008" s="191"/>
      <c r="O1008" s="191"/>
      <c r="P1008" s="191"/>
      <c r="Q1008" s="191"/>
      <c r="R1008" s="98"/>
      <c r="S1008" s="98"/>
    </row>
    <row r="1009" spans="1:19" s="87" customFormat="1" ht="15.75" hidden="1">
      <c r="A1009" s="186" t="s">
        <v>312</v>
      </c>
      <c r="B1009" s="187"/>
      <c r="C1009" s="187"/>
      <c r="D1009" s="112">
        <f>+F1009+G1009+H1009+I1009+J1009+K1009+L1009+M1009+N1009+O1009+P1009+Q1009</f>
        <v>0</v>
      </c>
      <c r="E1009" s="187"/>
      <c r="F1009" s="192">
        <f>F1010</f>
        <v>0</v>
      </c>
      <c r="G1009" s="192">
        <f aca="true" t="shared" si="233" ref="G1009:Q1009">G1010</f>
        <v>0</v>
      </c>
      <c r="H1009" s="192">
        <f t="shared" si="233"/>
        <v>0</v>
      </c>
      <c r="I1009" s="192">
        <f t="shared" si="233"/>
        <v>0</v>
      </c>
      <c r="J1009" s="192">
        <f t="shared" si="233"/>
        <v>0</v>
      </c>
      <c r="K1009" s="192">
        <f t="shared" si="233"/>
        <v>0</v>
      </c>
      <c r="L1009" s="192">
        <f t="shared" si="233"/>
        <v>0</v>
      </c>
      <c r="M1009" s="192">
        <f t="shared" si="233"/>
        <v>0</v>
      </c>
      <c r="N1009" s="192">
        <f t="shared" si="233"/>
        <v>0</v>
      </c>
      <c r="O1009" s="192">
        <f t="shared" si="233"/>
        <v>0</v>
      </c>
      <c r="P1009" s="192">
        <f t="shared" si="233"/>
        <v>0</v>
      </c>
      <c r="Q1009" s="192">
        <f t="shared" si="233"/>
        <v>0</v>
      </c>
      <c r="R1009" s="109"/>
      <c r="S1009" s="109"/>
    </row>
    <row r="1010" spans="1:19" s="87" customFormat="1" ht="30" customHeight="1" hidden="1">
      <c r="A1010" s="124" t="s">
        <v>243</v>
      </c>
      <c r="B1010" s="184">
        <v>250404</v>
      </c>
      <c r="C1010" s="187"/>
      <c r="D1010" s="112">
        <f aca="true" t="shared" si="234" ref="D1010:D1015">+F1010+G1010+H1010+I1010+J1010+K1010+L1010+M1010+N1010+O1010+P1010+Q1010</f>
        <v>0</v>
      </c>
      <c r="E1010" s="112">
        <f aca="true" t="shared" si="235" ref="E1010:Q1010">+E1011</f>
        <v>0</v>
      </c>
      <c r="F1010" s="112">
        <f>+F1011</f>
        <v>0</v>
      </c>
      <c r="G1010" s="112">
        <f t="shared" si="235"/>
        <v>0</v>
      </c>
      <c r="H1010" s="112">
        <f t="shared" si="235"/>
        <v>0</v>
      </c>
      <c r="I1010" s="112">
        <f t="shared" si="235"/>
        <v>0</v>
      </c>
      <c r="J1010" s="112">
        <f t="shared" si="235"/>
        <v>0</v>
      </c>
      <c r="K1010" s="112">
        <f t="shared" si="235"/>
        <v>0</v>
      </c>
      <c r="L1010" s="112">
        <f t="shared" si="235"/>
        <v>0</v>
      </c>
      <c r="M1010" s="112">
        <f t="shared" si="235"/>
        <v>0</v>
      </c>
      <c r="N1010" s="112">
        <f t="shared" si="235"/>
        <v>0</v>
      </c>
      <c r="O1010" s="112">
        <f t="shared" si="235"/>
        <v>0</v>
      </c>
      <c r="P1010" s="112">
        <f t="shared" si="235"/>
        <v>0</v>
      </c>
      <c r="Q1010" s="112">
        <f t="shared" si="235"/>
        <v>0</v>
      </c>
      <c r="R1010" s="109"/>
      <c r="S1010" s="109"/>
    </row>
    <row r="1011" spans="1:19" s="87" customFormat="1" ht="47.25" hidden="1">
      <c r="A1011" s="101" t="s">
        <v>256</v>
      </c>
      <c r="B1011" s="148"/>
      <c r="C1011" s="148">
        <v>3110</v>
      </c>
      <c r="D1011" s="112">
        <f t="shared" si="234"/>
        <v>0</v>
      </c>
      <c r="E1011" s="112">
        <f aca="true" t="shared" si="236" ref="E1011:Q1011">+E1012+E1013</f>
        <v>0</v>
      </c>
      <c r="F1011" s="112">
        <f>+F1012+F1013</f>
        <v>0</v>
      </c>
      <c r="G1011" s="112">
        <f t="shared" si="236"/>
        <v>0</v>
      </c>
      <c r="H1011" s="112">
        <f t="shared" si="236"/>
        <v>0</v>
      </c>
      <c r="I1011" s="112">
        <f t="shared" si="236"/>
        <v>0</v>
      </c>
      <c r="J1011" s="112">
        <f t="shared" si="236"/>
        <v>0</v>
      </c>
      <c r="K1011" s="112">
        <f t="shared" si="236"/>
        <v>0</v>
      </c>
      <c r="L1011" s="112">
        <f t="shared" si="236"/>
        <v>0</v>
      </c>
      <c r="M1011" s="112">
        <f t="shared" si="236"/>
        <v>0</v>
      </c>
      <c r="N1011" s="112">
        <f t="shared" si="236"/>
        <v>0</v>
      </c>
      <c r="O1011" s="112">
        <f t="shared" si="236"/>
        <v>0</v>
      </c>
      <c r="P1011" s="112">
        <f t="shared" si="236"/>
        <v>0</v>
      </c>
      <c r="Q1011" s="112">
        <f t="shared" si="236"/>
        <v>0</v>
      </c>
      <c r="R1011" s="109"/>
      <c r="S1011" s="109"/>
    </row>
    <row r="1012" spans="1:19" s="218" customFormat="1" ht="48" customHeight="1" hidden="1">
      <c r="A1012" s="214" t="s">
        <v>594</v>
      </c>
      <c r="B1012" s="215"/>
      <c r="C1012" s="215"/>
      <c r="D1012" s="112">
        <f t="shared" si="234"/>
        <v>0</v>
      </c>
      <c r="E1012" s="215"/>
      <c r="F1012" s="191"/>
      <c r="G1012" s="191"/>
      <c r="H1012" s="216"/>
      <c r="I1012" s="216"/>
      <c r="J1012" s="216"/>
      <c r="K1012" s="216"/>
      <c r="L1012" s="216"/>
      <c r="M1012" s="216"/>
      <c r="N1012" s="216"/>
      <c r="O1012" s="216"/>
      <c r="P1012" s="216"/>
      <c r="Q1012" s="216"/>
      <c r="R1012" s="217"/>
      <c r="S1012" s="217"/>
    </row>
    <row r="1013" spans="1:19" s="87" customFormat="1" ht="31.5" hidden="1">
      <c r="A1013" s="113" t="s">
        <v>373</v>
      </c>
      <c r="B1013" s="187"/>
      <c r="C1013" s="187"/>
      <c r="D1013" s="112">
        <f t="shared" si="234"/>
        <v>0</v>
      </c>
      <c r="E1013" s="187"/>
      <c r="F1013" s="185"/>
      <c r="G1013" s="190"/>
      <c r="H1013" s="190"/>
      <c r="I1013" s="192"/>
      <c r="J1013" s="192"/>
      <c r="K1013" s="192"/>
      <c r="L1013" s="192"/>
      <c r="M1013" s="192"/>
      <c r="N1013" s="192"/>
      <c r="O1013" s="192"/>
      <c r="P1013" s="192"/>
      <c r="Q1013" s="192"/>
      <c r="R1013" s="109"/>
      <c r="S1013" s="109"/>
    </row>
    <row r="1014" spans="1:19" s="87" customFormat="1" ht="15.75" hidden="1">
      <c r="A1014" s="186" t="s">
        <v>144</v>
      </c>
      <c r="B1014" s="187"/>
      <c r="C1014" s="187"/>
      <c r="D1014" s="112">
        <f t="shared" si="234"/>
        <v>0</v>
      </c>
      <c r="E1014" s="187"/>
      <c r="F1014" s="185">
        <f>F1016</f>
        <v>0</v>
      </c>
      <c r="G1014" s="185">
        <f aca="true" t="shared" si="237" ref="G1014:Q1014">G1016</f>
        <v>0</v>
      </c>
      <c r="H1014" s="185">
        <f t="shared" si="237"/>
        <v>0</v>
      </c>
      <c r="I1014" s="185">
        <f t="shared" si="237"/>
        <v>0</v>
      </c>
      <c r="J1014" s="185">
        <f t="shared" si="237"/>
        <v>0</v>
      </c>
      <c r="K1014" s="185">
        <f t="shared" si="237"/>
        <v>0</v>
      </c>
      <c r="L1014" s="185">
        <f t="shared" si="237"/>
        <v>0</v>
      </c>
      <c r="M1014" s="185">
        <f t="shared" si="237"/>
        <v>0</v>
      </c>
      <c r="N1014" s="185">
        <f t="shared" si="237"/>
        <v>0</v>
      </c>
      <c r="O1014" s="185">
        <f t="shared" si="237"/>
        <v>0</v>
      </c>
      <c r="P1014" s="185">
        <f t="shared" si="237"/>
        <v>0</v>
      </c>
      <c r="Q1014" s="185">
        <f t="shared" si="237"/>
        <v>0</v>
      </c>
      <c r="R1014" s="109"/>
      <c r="S1014" s="109"/>
    </row>
    <row r="1015" spans="1:19" s="87" customFormat="1" ht="31.5" hidden="1">
      <c r="A1015" s="124" t="s">
        <v>145</v>
      </c>
      <c r="B1015" s="184">
        <v>10116</v>
      </c>
      <c r="C1015" s="187"/>
      <c r="D1015" s="112">
        <f t="shared" si="234"/>
        <v>0</v>
      </c>
      <c r="E1015" s="187"/>
      <c r="F1015" s="185"/>
      <c r="G1015" s="190"/>
      <c r="H1015" s="190"/>
      <c r="I1015" s="192"/>
      <c r="J1015" s="192"/>
      <c r="K1015" s="192"/>
      <c r="L1015" s="192"/>
      <c r="M1015" s="192"/>
      <c r="N1015" s="192"/>
      <c r="O1015" s="192"/>
      <c r="P1015" s="192"/>
      <c r="Q1015" s="192"/>
      <c r="R1015" s="109"/>
      <c r="S1015" s="109"/>
    </row>
    <row r="1016" spans="1:19" s="86" customFormat="1" ht="22.5" customHeight="1" hidden="1">
      <c r="A1016" s="105" t="s">
        <v>363</v>
      </c>
      <c r="B1016" s="184">
        <v>250380</v>
      </c>
      <c r="C1016" s="184"/>
      <c r="D1016" s="112">
        <f aca="true" t="shared" si="238" ref="D1016:D1022">+F1016+G1016+H1016+I1016+J1016+K1016+L1016+M1016+N1016+O1016+P1016+Q1016</f>
        <v>0</v>
      </c>
      <c r="E1016" s="184"/>
      <c r="F1016" s="185">
        <f>F1017</f>
        <v>0</v>
      </c>
      <c r="G1016" s="185">
        <f aca="true" t="shared" si="239" ref="G1016:Q1016">G1017</f>
        <v>0</v>
      </c>
      <c r="H1016" s="185">
        <f t="shared" si="239"/>
        <v>0</v>
      </c>
      <c r="I1016" s="185">
        <f t="shared" si="239"/>
        <v>0</v>
      </c>
      <c r="J1016" s="185">
        <f t="shared" si="239"/>
        <v>0</v>
      </c>
      <c r="K1016" s="185">
        <f t="shared" si="239"/>
        <v>0</v>
      </c>
      <c r="L1016" s="185">
        <f t="shared" si="239"/>
        <v>0</v>
      </c>
      <c r="M1016" s="185">
        <f t="shared" si="239"/>
        <v>0</v>
      </c>
      <c r="N1016" s="185">
        <f t="shared" si="239"/>
        <v>0</v>
      </c>
      <c r="O1016" s="185">
        <f t="shared" si="239"/>
        <v>0</v>
      </c>
      <c r="P1016" s="185">
        <f t="shared" si="239"/>
        <v>0</v>
      </c>
      <c r="Q1016" s="185">
        <f t="shared" si="239"/>
        <v>0</v>
      </c>
      <c r="R1016" s="97"/>
      <c r="S1016" s="97"/>
    </row>
    <row r="1017" spans="1:19" s="83" customFormat="1" ht="47.25" hidden="1">
      <c r="A1017" s="194" t="s">
        <v>364</v>
      </c>
      <c r="B1017" s="195"/>
      <c r="C1017" s="195">
        <v>3220</v>
      </c>
      <c r="D1017" s="112">
        <f t="shared" si="238"/>
        <v>0</v>
      </c>
      <c r="E1017" s="190">
        <f aca="true" t="shared" si="240" ref="E1017:Q1017">+E1018</f>
        <v>0</v>
      </c>
      <c r="F1017" s="190">
        <f>+F1018</f>
        <v>0</v>
      </c>
      <c r="G1017" s="190">
        <f t="shared" si="240"/>
        <v>0</v>
      </c>
      <c r="H1017" s="190">
        <f t="shared" si="240"/>
        <v>0</v>
      </c>
      <c r="I1017" s="190">
        <f t="shared" si="240"/>
        <v>0</v>
      </c>
      <c r="J1017" s="190">
        <f t="shared" si="240"/>
        <v>0</v>
      </c>
      <c r="K1017" s="190">
        <f t="shared" si="240"/>
        <v>0</v>
      </c>
      <c r="L1017" s="190">
        <f t="shared" si="240"/>
        <v>0</v>
      </c>
      <c r="M1017" s="190">
        <f t="shared" si="240"/>
        <v>0</v>
      </c>
      <c r="N1017" s="190">
        <f t="shared" si="240"/>
        <v>0</v>
      </c>
      <c r="O1017" s="190">
        <f t="shared" si="240"/>
        <v>0</v>
      </c>
      <c r="P1017" s="190">
        <f t="shared" si="240"/>
        <v>0</v>
      </c>
      <c r="Q1017" s="190">
        <f t="shared" si="240"/>
        <v>0</v>
      </c>
      <c r="R1017" s="196"/>
      <c r="S1017" s="196"/>
    </row>
    <row r="1018" spans="1:19" s="85" customFormat="1" ht="78.75" hidden="1">
      <c r="A1018" s="317" t="s">
        <v>650</v>
      </c>
      <c r="B1018" s="189"/>
      <c r="C1018" s="189"/>
      <c r="D1018" s="112">
        <f t="shared" si="238"/>
        <v>0</v>
      </c>
      <c r="E1018" s="189"/>
      <c r="F1018" s="189"/>
      <c r="G1018" s="189"/>
      <c r="H1018" s="189"/>
      <c r="I1018" s="189"/>
      <c r="J1018" s="189"/>
      <c r="K1018" s="189"/>
      <c r="L1018" s="189"/>
      <c r="M1018" s="189"/>
      <c r="N1018" s="189"/>
      <c r="O1018" s="189"/>
      <c r="P1018" s="189"/>
      <c r="Q1018" s="189"/>
      <c r="R1018" s="115"/>
      <c r="S1018" s="115"/>
    </row>
    <row r="1019" spans="1:19" s="85" customFormat="1" ht="161.25" customHeight="1" hidden="1">
      <c r="A1019" s="111" t="s">
        <v>0</v>
      </c>
      <c r="B1019" s="189"/>
      <c r="C1019" s="189"/>
      <c r="D1019" s="112">
        <f t="shared" si="238"/>
        <v>0</v>
      </c>
      <c r="E1019" s="189"/>
      <c r="F1019" s="189"/>
      <c r="G1019" s="189"/>
      <c r="H1019" s="189"/>
      <c r="I1019" s="189"/>
      <c r="J1019" s="189"/>
      <c r="K1019" s="189"/>
      <c r="L1019" s="189"/>
      <c r="M1019" s="189"/>
      <c r="N1019" s="189"/>
      <c r="O1019" s="189"/>
      <c r="P1019" s="189"/>
      <c r="Q1019" s="189"/>
      <c r="R1019" s="115"/>
      <c r="S1019" s="115"/>
    </row>
    <row r="1020" spans="1:19" s="85" customFormat="1" ht="152.25" customHeight="1" hidden="1">
      <c r="A1020" s="111" t="s">
        <v>2</v>
      </c>
      <c r="B1020" s="189"/>
      <c r="C1020" s="189"/>
      <c r="D1020" s="112">
        <f t="shared" si="238"/>
        <v>0</v>
      </c>
      <c r="E1020" s="189"/>
      <c r="F1020" s="189"/>
      <c r="G1020" s="189"/>
      <c r="H1020" s="189"/>
      <c r="I1020" s="189"/>
      <c r="J1020" s="189"/>
      <c r="K1020" s="189"/>
      <c r="L1020" s="189"/>
      <c r="M1020" s="189"/>
      <c r="N1020" s="189"/>
      <c r="O1020" s="189"/>
      <c r="P1020" s="189"/>
      <c r="Q1020" s="189"/>
      <c r="R1020" s="115"/>
      <c r="S1020" s="115"/>
    </row>
    <row r="1021" spans="1:19" s="85" customFormat="1" ht="157.5" customHeight="1" hidden="1">
      <c r="A1021" s="111" t="s">
        <v>0</v>
      </c>
      <c r="B1021" s="189"/>
      <c r="C1021" s="189"/>
      <c r="D1021" s="112">
        <f t="shared" si="238"/>
        <v>0</v>
      </c>
      <c r="E1021" s="189"/>
      <c r="F1021" s="189"/>
      <c r="G1021" s="189"/>
      <c r="H1021" s="189"/>
      <c r="I1021" s="189"/>
      <c r="J1021" s="189"/>
      <c r="K1021" s="189"/>
      <c r="L1021" s="189"/>
      <c r="M1021" s="189"/>
      <c r="N1021" s="189"/>
      <c r="O1021" s="189"/>
      <c r="P1021" s="189"/>
      <c r="Q1021" s="189"/>
      <c r="R1021" s="115"/>
      <c r="S1021" s="115"/>
    </row>
    <row r="1022" spans="1:19" s="85" customFormat="1" ht="157.5" customHeight="1" hidden="1">
      <c r="A1022" s="111" t="s">
        <v>2</v>
      </c>
      <c r="B1022" s="189"/>
      <c r="C1022" s="189"/>
      <c r="D1022" s="112">
        <f t="shared" si="238"/>
        <v>0</v>
      </c>
      <c r="E1022" s="189"/>
      <c r="F1022" s="189"/>
      <c r="G1022" s="189"/>
      <c r="H1022" s="189"/>
      <c r="I1022" s="189"/>
      <c r="J1022" s="189"/>
      <c r="K1022" s="189"/>
      <c r="L1022" s="189"/>
      <c r="M1022" s="189"/>
      <c r="N1022" s="189"/>
      <c r="O1022" s="189"/>
      <c r="P1022" s="189"/>
      <c r="Q1022" s="189"/>
      <c r="R1022" s="115"/>
      <c r="S1022" s="115"/>
    </row>
    <row r="1023" spans="1:19" s="85" customFormat="1" ht="18" customHeight="1" hidden="1">
      <c r="A1023" s="275" t="s">
        <v>169</v>
      </c>
      <c r="B1023" s="189"/>
      <c r="C1023" s="189"/>
      <c r="D1023" s="188">
        <f>+D1024</f>
        <v>0</v>
      </c>
      <c r="E1023" s="188">
        <f aca="true" t="shared" si="241" ref="E1023:Q1024">+E1024</f>
        <v>0</v>
      </c>
      <c r="F1023" s="188">
        <f t="shared" si="241"/>
        <v>0</v>
      </c>
      <c r="G1023" s="188">
        <f t="shared" si="241"/>
        <v>0</v>
      </c>
      <c r="H1023" s="188">
        <f t="shared" si="241"/>
        <v>0</v>
      </c>
      <c r="I1023" s="188">
        <f t="shared" si="241"/>
        <v>0</v>
      </c>
      <c r="J1023" s="188">
        <f t="shared" si="241"/>
        <v>0</v>
      </c>
      <c r="K1023" s="188">
        <f t="shared" si="241"/>
        <v>0</v>
      </c>
      <c r="L1023" s="188">
        <f t="shared" si="241"/>
        <v>0</v>
      </c>
      <c r="M1023" s="188">
        <f t="shared" si="241"/>
        <v>0</v>
      </c>
      <c r="N1023" s="188">
        <f t="shared" si="241"/>
        <v>0</v>
      </c>
      <c r="O1023" s="188">
        <f t="shared" si="241"/>
        <v>0</v>
      </c>
      <c r="P1023" s="188">
        <f t="shared" si="241"/>
        <v>0</v>
      </c>
      <c r="Q1023" s="188">
        <f t="shared" si="241"/>
        <v>0</v>
      </c>
      <c r="R1023" s="115"/>
      <c r="S1023" s="115"/>
    </row>
    <row r="1024" spans="1:19" s="85" customFormat="1" ht="33" customHeight="1" hidden="1">
      <c r="A1024" s="124" t="s">
        <v>145</v>
      </c>
      <c r="B1024" s="184">
        <v>10116</v>
      </c>
      <c r="C1024" s="189"/>
      <c r="D1024" s="112">
        <f>+D1025</f>
        <v>0</v>
      </c>
      <c r="E1024" s="112">
        <f t="shared" si="241"/>
        <v>0</v>
      </c>
      <c r="F1024" s="112">
        <f t="shared" si="241"/>
        <v>0</v>
      </c>
      <c r="G1024" s="112">
        <f t="shared" si="241"/>
        <v>0</v>
      </c>
      <c r="H1024" s="112">
        <f t="shared" si="241"/>
        <v>0</v>
      </c>
      <c r="I1024" s="112">
        <f t="shared" si="241"/>
        <v>0</v>
      </c>
      <c r="J1024" s="112">
        <f t="shared" si="241"/>
        <v>0</v>
      </c>
      <c r="K1024" s="112">
        <f t="shared" si="241"/>
        <v>0</v>
      </c>
      <c r="L1024" s="112">
        <f t="shared" si="241"/>
        <v>0</v>
      </c>
      <c r="M1024" s="112">
        <f t="shared" si="241"/>
        <v>0</v>
      </c>
      <c r="N1024" s="112">
        <f t="shared" si="241"/>
        <v>0</v>
      </c>
      <c r="O1024" s="112">
        <f t="shared" si="241"/>
        <v>0</v>
      </c>
      <c r="P1024" s="112">
        <f t="shared" si="241"/>
        <v>0</v>
      </c>
      <c r="Q1024" s="112">
        <f t="shared" si="241"/>
        <v>0</v>
      </c>
      <c r="R1024" s="115"/>
      <c r="S1024" s="115"/>
    </row>
    <row r="1025" spans="1:19" s="85" customFormat="1" ht="49.5" customHeight="1" hidden="1">
      <c r="A1025" s="101" t="s">
        <v>172</v>
      </c>
      <c r="B1025" s="148"/>
      <c r="C1025" s="148">
        <v>3110</v>
      </c>
      <c r="D1025" s="112">
        <f>+D1026+D1027+D1028+D1029+D1030</f>
        <v>0</v>
      </c>
      <c r="E1025" s="112">
        <f aca="true" t="shared" si="242" ref="E1025:P1025">+E1026+E1027+E1028+E1029+E1030</f>
        <v>0</v>
      </c>
      <c r="F1025" s="112">
        <f t="shared" si="242"/>
        <v>0</v>
      </c>
      <c r="G1025" s="112">
        <f t="shared" si="242"/>
        <v>0</v>
      </c>
      <c r="H1025" s="112">
        <f t="shared" si="242"/>
        <v>0</v>
      </c>
      <c r="I1025" s="112">
        <f t="shared" si="242"/>
        <v>0</v>
      </c>
      <c r="J1025" s="112">
        <f t="shared" si="242"/>
        <v>0</v>
      </c>
      <c r="K1025" s="112">
        <f t="shared" si="242"/>
        <v>0</v>
      </c>
      <c r="L1025" s="112">
        <f t="shared" si="242"/>
        <v>0</v>
      </c>
      <c r="M1025" s="112">
        <f t="shared" si="242"/>
        <v>0</v>
      </c>
      <c r="N1025" s="112">
        <f t="shared" si="242"/>
        <v>0</v>
      </c>
      <c r="O1025" s="112">
        <f t="shared" si="242"/>
        <v>0</v>
      </c>
      <c r="P1025" s="112">
        <f t="shared" si="242"/>
        <v>0</v>
      </c>
      <c r="Q1025" s="112">
        <f>+Q1026+Q1027+Q1028+Q1029+Q1030</f>
        <v>0</v>
      </c>
      <c r="R1025" s="115"/>
      <c r="S1025" s="115"/>
    </row>
    <row r="1026" spans="1:19" s="85" customFormat="1" ht="21" customHeight="1" hidden="1">
      <c r="A1026" s="149" t="s">
        <v>556</v>
      </c>
      <c r="B1026" s="184"/>
      <c r="C1026" s="189"/>
      <c r="D1026" s="112">
        <f>+F1026+G1026+H1026+I1026+J1026+K1026+L1026+M1026+N1026+O1026+P1026+Q1026</f>
        <v>0</v>
      </c>
      <c r="E1026" s="189"/>
      <c r="F1026" s="189"/>
      <c r="G1026" s="309"/>
      <c r="H1026" s="189"/>
      <c r="I1026" s="189"/>
      <c r="J1026" s="189"/>
      <c r="K1026" s="189"/>
      <c r="L1026" s="189"/>
      <c r="M1026" s="189"/>
      <c r="N1026" s="189"/>
      <c r="O1026" s="189"/>
      <c r="P1026" s="189"/>
      <c r="Q1026" s="189"/>
      <c r="R1026" s="115"/>
      <c r="S1026" s="115"/>
    </row>
    <row r="1027" spans="1:19" s="85" customFormat="1" ht="31.5" customHeight="1" hidden="1">
      <c r="A1027" s="149" t="s">
        <v>557</v>
      </c>
      <c r="B1027" s="184"/>
      <c r="C1027" s="189"/>
      <c r="D1027" s="112">
        <f>+F1027+G1027+H1027+I1027+J1027+K1027+L1027+M1027+N1027+O1027+P1027+Q1027</f>
        <v>0</v>
      </c>
      <c r="E1027" s="189"/>
      <c r="F1027" s="189"/>
      <c r="G1027" s="309"/>
      <c r="H1027" s="189"/>
      <c r="I1027" s="189"/>
      <c r="J1027" s="189"/>
      <c r="K1027" s="189"/>
      <c r="L1027" s="189"/>
      <c r="M1027" s="189"/>
      <c r="N1027" s="189"/>
      <c r="O1027" s="189"/>
      <c r="P1027" s="189"/>
      <c r="Q1027" s="189"/>
      <c r="R1027" s="115"/>
      <c r="S1027" s="115"/>
    </row>
    <row r="1028" spans="1:19" s="85" customFormat="1" ht="29.25" customHeight="1" hidden="1">
      <c r="A1028" s="149" t="s">
        <v>380</v>
      </c>
      <c r="B1028" s="184"/>
      <c r="C1028" s="189"/>
      <c r="D1028" s="112">
        <f>+F1028+G1028+H1028+I1028+J1028+K1028+L1028+M1028+N1028+O1028+P1028+Q1028</f>
        <v>0</v>
      </c>
      <c r="E1028" s="189"/>
      <c r="F1028" s="189"/>
      <c r="G1028" s="309"/>
      <c r="H1028" s="189"/>
      <c r="I1028" s="189"/>
      <c r="J1028" s="189"/>
      <c r="K1028" s="189"/>
      <c r="L1028" s="189"/>
      <c r="M1028" s="189"/>
      <c r="N1028" s="189"/>
      <c r="O1028" s="189"/>
      <c r="P1028" s="189"/>
      <c r="Q1028" s="189"/>
      <c r="R1028" s="115"/>
      <c r="S1028" s="115"/>
    </row>
    <row r="1029" spans="1:19" s="85" customFormat="1" ht="32.25" customHeight="1" hidden="1">
      <c r="A1029" s="149" t="s">
        <v>381</v>
      </c>
      <c r="B1029" s="184"/>
      <c r="C1029" s="189"/>
      <c r="D1029" s="112">
        <f>+F1029+G1029+H1029+I1029+J1029+K1029+L1029+M1029+N1029+O1029+P1029+Q1029</f>
        <v>0</v>
      </c>
      <c r="E1029" s="189"/>
      <c r="F1029" s="189"/>
      <c r="G1029" s="309"/>
      <c r="H1029" s="189"/>
      <c r="I1029" s="189"/>
      <c r="J1029" s="189"/>
      <c r="K1029" s="189"/>
      <c r="L1029" s="189"/>
      <c r="M1029" s="189"/>
      <c r="N1029" s="189"/>
      <c r="O1029" s="189"/>
      <c r="P1029" s="189"/>
      <c r="Q1029" s="189"/>
      <c r="R1029" s="115"/>
      <c r="S1029" s="115"/>
    </row>
    <row r="1030" spans="1:19" s="85" customFormat="1" ht="35.25" customHeight="1" hidden="1">
      <c r="A1030" s="149" t="s">
        <v>382</v>
      </c>
      <c r="B1030" s="184"/>
      <c r="C1030" s="189"/>
      <c r="D1030" s="112">
        <f>+F1030+G1030+H1030+I1030+J1030+K1030+L1030+M1030+N1030+O1030+P1030+Q1030</f>
        <v>0</v>
      </c>
      <c r="E1030" s="189"/>
      <c r="F1030" s="189"/>
      <c r="G1030" s="309"/>
      <c r="H1030" s="189"/>
      <c r="I1030" s="189"/>
      <c r="J1030" s="189"/>
      <c r="K1030" s="189"/>
      <c r="L1030" s="189"/>
      <c r="M1030" s="189"/>
      <c r="N1030" s="189"/>
      <c r="O1030" s="189"/>
      <c r="P1030" s="189"/>
      <c r="Q1030" s="189"/>
      <c r="R1030" s="115"/>
      <c r="S1030" s="115"/>
    </row>
    <row r="1031" spans="1:19" s="87" customFormat="1" ht="31.5" hidden="1">
      <c r="A1031" s="186" t="s">
        <v>333</v>
      </c>
      <c r="B1031" s="187"/>
      <c r="C1031" s="187"/>
      <c r="D1031" s="188">
        <f>+D419+D710+D817+D866+D926+D989+D1009+D1023+D844+D1014</f>
        <v>14203864</v>
      </c>
      <c r="E1031" s="188">
        <f>+E419+E710+E817+E866+E926+E989+E1009+E1023+E844</f>
        <v>0</v>
      </c>
      <c r="F1031" s="188">
        <f aca="true" t="shared" si="243" ref="F1031:Q1031">+F419+F710+F817+F866+F926+F989+F1009+F1023+F844+F1014</f>
        <v>0</v>
      </c>
      <c r="G1031" s="188">
        <f t="shared" si="243"/>
        <v>0</v>
      </c>
      <c r="H1031" s="188">
        <f>+H419+H710+H817+H866+H926+H989+H1009+H1023+H844+H1014</f>
        <v>14203864</v>
      </c>
      <c r="I1031" s="188">
        <f t="shared" si="243"/>
        <v>0</v>
      </c>
      <c r="J1031" s="188">
        <f t="shared" si="243"/>
        <v>0</v>
      </c>
      <c r="K1031" s="188">
        <f t="shared" si="243"/>
        <v>0</v>
      </c>
      <c r="L1031" s="188">
        <f t="shared" si="243"/>
        <v>0</v>
      </c>
      <c r="M1031" s="188">
        <f t="shared" si="243"/>
        <v>0</v>
      </c>
      <c r="N1031" s="188">
        <f t="shared" si="243"/>
        <v>0</v>
      </c>
      <c r="O1031" s="188">
        <f t="shared" si="243"/>
        <v>0</v>
      </c>
      <c r="P1031" s="188">
        <f t="shared" si="243"/>
        <v>0</v>
      </c>
      <c r="Q1031" s="188">
        <f t="shared" si="243"/>
        <v>0</v>
      </c>
      <c r="R1031" s="109"/>
      <c r="S1031" s="109"/>
    </row>
    <row r="1032" spans="1:19" s="81" customFormat="1" ht="15.75">
      <c r="A1032" s="276"/>
      <c r="B1032" s="277"/>
      <c r="C1032" s="277"/>
      <c r="D1032" s="278"/>
      <c r="E1032" s="277"/>
      <c r="F1032" s="278"/>
      <c r="G1032" s="278"/>
      <c r="H1032" s="278"/>
      <c r="I1032" s="278"/>
      <c r="J1032" s="278"/>
      <c r="K1032" s="278"/>
      <c r="L1032" s="279"/>
      <c r="M1032" s="279"/>
      <c r="N1032" s="279"/>
      <c r="O1032" s="278"/>
      <c r="P1032" s="278"/>
      <c r="Q1032" s="278"/>
      <c r="R1032" s="280"/>
      <c r="S1032" s="280"/>
    </row>
    <row r="1033" spans="1:19" s="81" customFormat="1" ht="15.75">
      <c r="A1033" s="276"/>
      <c r="B1033" s="277"/>
      <c r="C1033" s="277"/>
      <c r="D1033" s="278"/>
      <c r="E1033" s="277"/>
      <c r="F1033" s="278"/>
      <c r="G1033" s="279"/>
      <c r="H1033" s="278"/>
      <c r="I1033" s="278"/>
      <c r="J1033" s="278"/>
      <c r="K1033" s="278"/>
      <c r="L1033" s="279"/>
      <c r="M1033" s="279"/>
      <c r="N1033" s="279"/>
      <c r="O1033" s="278"/>
      <c r="P1033" s="278"/>
      <c r="Q1033" s="278"/>
      <c r="R1033" s="280"/>
      <c r="S1033" s="280"/>
    </row>
    <row r="1034" spans="1:19" s="81" customFormat="1" ht="15.75">
      <c r="A1034" s="333" t="s">
        <v>735</v>
      </c>
      <c r="B1034" s="334"/>
      <c r="C1034" s="334"/>
      <c r="D1034" s="334"/>
      <c r="E1034" s="281"/>
      <c r="F1034" s="281"/>
      <c r="G1034" s="281"/>
      <c r="H1034" s="281"/>
      <c r="I1034" s="282"/>
      <c r="J1034" s="281"/>
      <c r="K1034" s="281"/>
      <c r="L1034" s="281"/>
      <c r="M1034" s="281"/>
      <c r="N1034" s="281" t="s">
        <v>736</v>
      </c>
      <c r="O1034" s="281"/>
      <c r="P1034" s="278"/>
      <c r="Q1034" s="278"/>
      <c r="R1034" s="280"/>
      <c r="S1034" s="280"/>
    </row>
    <row r="1035" spans="1:19" s="81" customFormat="1" ht="15.75">
      <c r="A1035" s="280"/>
      <c r="B1035" s="280"/>
      <c r="C1035" s="280"/>
      <c r="D1035" s="280"/>
      <c r="E1035" s="280"/>
      <c r="F1035" s="280"/>
      <c r="G1035" s="280"/>
      <c r="H1035" s="280"/>
      <c r="I1035" s="280"/>
      <c r="J1035" s="280"/>
      <c r="K1035" s="280"/>
      <c r="L1035" s="280"/>
      <c r="M1035" s="280"/>
      <c r="N1035" s="280"/>
      <c r="O1035" s="280"/>
      <c r="P1035" s="278"/>
      <c r="Q1035" s="278"/>
      <c r="R1035" s="280"/>
      <c r="S1035" s="280"/>
    </row>
    <row r="1036" spans="1:19" s="81" customFormat="1" ht="15.75">
      <c r="A1036" s="276"/>
      <c r="B1036" s="277"/>
      <c r="C1036" s="277"/>
      <c r="D1036" s="278"/>
      <c r="E1036" s="277"/>
      <c r="F1036" s="278"/>
      <c r="G1036" s="278"/>
      <c r="H1036" s="278"/>
      <c r="I1036" s="278"/>
      <c r="J1036" s="278"/>
      <c r="K1036" s="278"/>
      <c r="L1036" s="279"/>
      <c r="M1036" s="279"/>
      <c r="N1036" s="279"/>
      <c r="O1036" s="278"/>
      <c r="P1036" s="278"/>
      <c r="Q1036" s="278"/>
      <c r="R1036" s="280"/>
      <c r="S1036" s="280"/>
    </row>
    <row r="1037" spans="1:19" s="81" customFormat="1" ht="15.75">
      <c r="A1037" s="276"/>
      <c r="B1037" s="277"/>
      <c r="C1037" s="277"/>
      <c r="D1037" s="278"/>
      <c r="E1037" s="277"/>
      <c r="F1037" s="278"/>
      <c r="G1037" s="278"/>
      <c r="H1037" s="278"/>
      <c r="I1037" s="278"/>
      <c r="J1037" s="278"/>
      <c r="K1037" s="278"/>
      <c r="L1037" s="279"/>
      <c r="M1037" s="279"/>
      <c r="N1037" s="279"/>
      <c r="O1037" s="278"/>
      <c r="P1037" s="278"/>
      <c r="Q1037" s="278"/>
      <c r="R1037" s="280"/>
      <c r="S1037" s="280"/>
    </row>
    <row r="1038" spans="1:21" s="88" customFormat="1" ht="18.75">
      <c r="A1038" s="283"/>
      <c r="B1038" s="284"/>
      <c r="C1038" s="284"/>
      <c r="D1038" s="284"/>
      <c r="E1038" s="284"/>
      <c r="F1038" s="284"/>
      <c r="G1038" s="284"/>
      <c r="H1038" s="284"/>
      <c r="I1038" s="284"/>
      <c r="J1038" s="284"/>
      <c r="K1038" s="284"/>
      <c r="L1038" s="284"/>
      <c r="M1038" s="284"/>
      <c r="N1038" s="284"/>
      <c r="O1038" s="284"/>
      <c r="P1038" s="281"/>
      <c r="Q1038" s="281"/>
      <c r="R1038" s="281"/>
      <c r="S1038" s="281"/>
      <c r="T1038" s="90"/>
      <c r="U1038" s="90"/>
    </row>
    <row r="1039" spans="1:19" ht="15.75">
      <c r="A1039" s="230"/>
      <c r="B1039" s="285"/>
      <c r="C1039" s="285"/>
      <c r="D1039" s="285"/>
      <c r="E1039" s="285"/>
      <c r="F1039" s="285"/>
      <c r="G1039" s="285"/>
      <c r="H1039" s="196"/>
      <c r="I1039" s="285"/>
      <c r="J1039" s="285"/>
      <c r="K1039" s="285"/>
      <c r="L1039" s="285"/>
      <c r="M1039" s="285"/>
      <c r="N1039" s="285"/>
      <c r="O1039" s="285"/>
      <c r="P1039" s="285"/>
      <c r="Q1039" s="285"/>
      <c r="R1039" s="285"/>
      <c r="S1039" s="285"/>
    </row>
    <row r="1041" spans="4:17" ht="15.75" hidden="1">
      <c r="D1041" s="89">
        <f>D414+D1031</f>
        <v>14203864</v>
      </c>
      <c r="F1041" s="89">
        <f aca="true" t="shared" si="244" ref="F1041:L1041">F414+F1031</f>
        <v>0</v>
      </c>
      <c r="G1041" s="89">
        <f t="shared" si="244"/>
        <v>0</v>
      </c>
      <c r="H1041" s="89">
        <f t="shared" si="244"/>
        <v>14203864</v>
      </c>
      <c r="I1041" s="89">
        <f t="shared" si="244"/>
        <v>0</v>
      </c>
      <c r="J1041" s="89">
        <f t="shared" si="244"/>
        <v>0</v>
      </c>
      <c r="K1041" s="89">
        <f t="shared" si="244"/>
        <v>0</v>
      </c>
      <c r="L1041" s="83">
        <f t="shared" si="244"/>
        <v>0</v>
      </c>
      <c r="M1041" s="83"/>
      <c r="N1041" s="83"/>
      <c r="O1041" s="83">
        <f>O414+O1031</f>
        <v>0</v>
      </c>
      <c r="P1041" s="83">
        <f>P414+P1031</f>
        <v>0</v>
      </c>
      <c r="Q1041" s="83">
        <f>Q414+Q1031</f>
        <v>0</v>
      </c>
    </row>
    <row r="1042" ht="15.75">
      <c r="O1042" s="83"/>
    </row>
    <row r="1043" ht="15.75">
      <c r="M1043" s="83"/>
    </row>
    <row r="1047" ht="15.75">
      <c r="M1047" s="83"/>
    </row>
    <row r="1052" ht="15.75">
      <c r="M1052" s="83"/>
    </row>
    <row r="1053" ht="15.75">
      <c r="M1053" s="83"/>
    </row>
  </sheetData>
  <sheetProtection/>
  <mergeCells count="3">
    <mergeCell ref="A12:Q12"/>
    <mergeCell ref="B417:I417"/>
    <mergeCell ref="A1034:D1034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206">
      <selection activeCell="A230" sqref="A230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5"/>
      <c r="B1" s="6"/>
      <c r="C1" s="6"/>
      <c r="D1" s="6"/>
      <c r="E1" s="6"/>
      <c r="F1" s="6"/>
      <c r="N1" s="6" t="s">
        <v>267</v>
      </c>
      <c r="O1" s="6"/>
      <c r="P1" s="6"/>
    </row>
    <row r="2" spans="1:16" s="3" customFormat="1" ht="15.75">
      <c r="A2" s="5"/>
      <c r="B2" s="6"/>
      <c r="C2" s="6"/>
      <c r="D2" s="6"/>
      <c r="E2" s="6"/>
      <c r="F2" s="6"/>
      <c r="N2" s="6" t="s">
        <v>313</v>
      </c>
      <c r="O2" s="6"/>
      <c r="P2" s="6"/>
    </row>
    <row r="3" s="3" customFormat="1" ht="15.75">
      <c r="A3" s="4"/>
    </row>
    <row r="4" spans="1:6" s="3" customFormat="1" ht="15.75">
      <c r="A4" s="9"/>
      <c r="B4" s="10" t="s">
        <v>254</v>
      </c>
      <c r="C4" s="10"/>
      <c r="D4" s="10"/>
      <c r="E4" s="10"/>
      <c r="F4" s="10"/>
    </row>
    <row r="5" spans="1:15" s="3" customFormat="1" ht="15.75" customHeight="1">
      <c r="A5" s="7"/>
      <c r="B5" s="8"/>
      <c r="C5" s="8"/>
      <c r="D5" s="8"/>
      <c r="E5" s="8"/>
      <c r="F5" s="8"/>
      <c r="O5" s="3" t="s">
        <v>117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5" t="s">
        <v>73</v>
      </c>
      <c r="B8" s="15" t="s">
        <v>74</v>
      </c>
      <c r="C8" s="15" t="s">
        <v>75</v>
      </c>
      <c r="D8" s="15" t="s">
        <v>76</v>
      </c>
      <c r="E8" s="15" t="s">
        <v>77</v>
      </c>
      <c r="F8" s="15" t="s">
        <v>99</v>
      </c>
      <c r="G8" s="1" t="s">
        <v>114</v>
      </c>
      <c r="H8" s="1" t="s">
        <v>101</v>
      </c>
      <c r="I8" s="1" t="s">
        <v>102</v>
      </c>
      <c r="J8" s="1" t="s">
        <v>103</v>
      </c>
      <c r="K8" s="1" t="s">
        <v>104</v>
      </c>
      <c r="L8" s="1" t="s">
        <v>105</v>
      </c>
      <c r="M8" s="1" t="s">
        <v>106</v>
      </c>
      <c r="N8" s="1" t="s">
        <v>107</v>
      </c>
      <c r="O8" s="1" t="s">
        <v>108</v>
      </c>
      <c r="P8" s="22" t="s">
        <v>77</v>
      </c>
      <c r="Q8" s="1" t="s">
        <v>83</v>
      </c>
      <c r="R8" s="16"/>
    </row>
    <row r="9" spans="1:17" s="3" customFormat="1" ht="15.75">
      <c r="A9" s="335" t="s">
        <v>78</v>
      </c>
      <c r="B9" s="336"/>
      <c r="C9" s="336"/>
      <c r="D9" s="336"/>
      <c r="E9" s="336"/>
      <c r="F9" s="336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8"/>
    </row>
    <row r="10" spans="1:17" s="3" customFormat="1" ht="31.5">
      <c r="A10" s="11" t="s">
        <v>157</v>
      </c>
      <c r="B10" s="12"/>
      <c r="C10" s="12"/>
      <c r="D10" s="12">
        <f>D11+D19+D29+D33+D37+D41+D44</f>
        <v>0</v>
      </c>
      <c r="E10" s="12">
        <v>193.8</v>
      </c>
      <c r="F10" s="12">
        <f aca="true" t="shared" si="0" ref="F10:Q10">F11+F19+F29+F33+F37+F41+F44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</row>
    <row r="11" spans="1:17" s="19" customFormat="1" ht="30.75" customHeight="1">
      <c r="A11" s="21" t="s">
        <v>304</v>
      </c>
      <c r="B11" s="17">
        <v>13110</v>
      </c>
      <c r="C11" s="17"/>
      <c r="D11" s="17">
        <f>D13+D17+D14+D12+D15+D16+D18</f>
        <v>0</v>
      </c>
      <c r="E11" s="17">
        <v>22.9</v>
      </c>
      <c r="F11" s="17">
        <f aca="true" t="shared" si="1" ref="F11:Q11">F13+F17+F14+F12+F15+F16+F18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29" customFormat="1" ht="15.75" customHeight="1">
      <c r="A12" s="27" t="s">
        <v>179</v>
      </c>
      <c r="B12" s="28"/>
      <c r="C12" s="28">
        <v>1111</v>
      </c>
      <c r="D12" s="2">
        <f aca="true" t="shared" si="2" ref="D12:D18">F12+G12+H12+I12+J12+K12+L12+M12+N12+O12+P12+Q12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" customFormat="1" ht="15.75">
      <c r="A13" s="1" t="s">
        <v>86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172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27" t="s">
        <v>307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27" t="s">
        <v>86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177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180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26" customFormat="1" ht="68.25" customHeight="1">
      <c r="A19" s="21" t="s">
        <v>252</v>
      </c>
      <c r="B19" s="24">
        <v>130107</v>
      </c>
      <c r="C19" s="24"/>
      <c r="D19" s="24">
        <f>D20+D21+D22+D23+D24+D25+D27+D26+D28</f>
        <v>0</v>
      </c>
      <c r="E19" s="24"/>
      <c r="F19" s="24">
        <f aca="true" t="shared" si="3" ref="F19:Q19">F20+F21+F22+F23+F24+F25+F27+F26+F28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</row>
    <row r="20" spans="1:17" s="29" customFormat="1" ht="20.25" customHeight="1">
      <c r="A20" s="27" t="s">
        <v>179</v>
      </c>
      <c r="B20" s="28"/>
      <c r="C20" s="28">
        <v>1111</v>
      </c>
      <c r="D20" s="2">
        <f aca="true" t="shared" si="4" ref="D20:D28">F20+G20+H20+I20+J20+K20+L20+M20+N20+O20+P20+Q20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" customFormat="1" ht="21.75" customHeight="1">
      <c r="A21" s="1" t="s">
        <v>86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29" customFormat="1" ht="61.5" customHeight="1">
      <c r="A22" s="27" t="s">
        <v>269</v>
      </c>
      <c r="B22" s="28"/>
      <c r="C22" s="28">
        <v>1131</v>
      </c>
      <c r="D22" s="2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" customFormat="1" ht="29.25" customHeight="1">
      <c r="A23" s="1" t="s">
        <v>248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29" customFormat="1" ht="15.75" customHeight="1">
      <c r="A24" s="27" t="s">
        <v>175</v>
      </c>
      <c r="B24" s="28"/>
      <c r="C24" s="28">
        <v>1140</v>
      </c>
      <c r="D24" s="2">
        <f t="shared" si="4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" customFormat="1" ht="63">
      <c r="A25" s="27" t="s">
        <v>225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87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125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218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6" customFormat="1" ht="47.25">
      <c r="A29" s="23" t="s">
        <v>232</v>
      </c>
      <c r="B29" s="24">
        <v>91101</v>
      </c>
      <c r="C29" s="24"/>
      <c r="D29" s="24">
        <f>D30+D31+D32</f>
        <v>0</v>
      </c>
      <c r="E29" s="24"/>
      <c r="F29" s="24">
        <f aca="true" t="shared" si="5" ref="F29:Q29">F30+F31+F32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29" customFormat="1" ht="31.5">
      <c r="A30" s="27" t="s">
        <v>248</v>
      </c>
      <c r="B30" s="28"/>
      <c r="C30" s="28">
        <v>1134</v>
      </c>
      <c r="D30" s="2">
        <f>F30+G30+H30+I30+J30+K30+L30+M30+N30+O30+P30+Q30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21.75" customHeight="1">
      <c r="A31" s="27" t="s">
        <v>86</v>
      </c>
      <c r="B31" s="28"/>
      <c r="C31" s="28">
        <v>1120</v>
      </c>
      <c r="D31" s="2">
        <f>F31+G31+H31+I31+J31+K31+L31+M31+N31+O31+P31+Q31</f>
        <v>0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29" customFormat="1" ht="31.5">
      <c r="A32" s="27" t="s">
        <v>176</v>
      </c>
      <c r="B32" s="28"/>
      <c r="C32" s="28">
        <v>1139</v>
      </c>
      <c r="D32" s="2">
        <f>F32+G32+H32+I32+J32+K32+L32+M32+N32+O32+P32+Q32</f>
        <v>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26" customFormat="1" ht="63">
      <c r="A33" s="21" t="s">
        <v>220</v>
      </c>
      <c r="B33" s="24">
        <v>130106</v>
      </c>
      <c r="C33" s="24"/>
      <c r="D33" s="24">
        <f>D34+D36+D35</f>
        <v>0</v>
      </c>
      <c r="E33" s="24"/>
      <c r="F33" s="24">
        <f aca="true" t="shared" si="6" ref="F33:Q33">F34+F36+F35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35">
        <f t="shared" si="6"/>
        <v>0</v>
      </c>
      <c r="N33" s="35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</row>
    <row r="34" spans="1:17" s="29" customFormat="1" ht="19.5" customHeight="1">
      <c r="A34" s="27" t="s">
        <v>205</v>
      </c>
      <c r="B34" s="28"/>
      <c r="C34" s="28">
        <v>1133</v>
      </c>
      <c r="D34" s="2">
        <f>F34+G34+H34+I34+J34+K34+L34+M34+N34+O34+P34+Q34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5.75">
      <c r="A35" s="27" t="s">
        <v>175</v>
      </c>
      <c r="B35" s="28"/>
      <c r="C35" s="28">
        <v>1140</v>
      </c>
      <c r="D35" s="2">
        <f>F35+G35+H35+I35+J35+K35+L35+M35+N35+O35+P35+Q35</f>
        <v>0</v>
      </c>
      <c r="E35" s="28"/>
      <c r="F35" s="28"/>
      <c r="G35" s="28"/>
      <c r="H35" s="28"/>
      <c r="I35" s="28"/>
      <c r="J35" s="28"/>
      <c r="K35" s="28"/>
      <c r="L35" s="28"/>
      <c r="M35" s="34"/>
      <c r="N35" s="34"/>
      <c r="O35" s="28"/>
      <c r="P35" s="28"/>
      <c r="Q35" s="28"/>
    </row>
    <row r="36" spans="1:17" s="29" customFormat="1" ht="45.75" customHeight="1">
      <c r="A36" s="27" t="s">
        <v>172</v>
      </c>
      <c r="B36" s="28"/>
      <c r="C36" s="28">
        <v>2110</v>
      </c>
      <c r="D36" s="2">
        <f>F36+G36+H36+I36+J36+K36+L36+M36+N36+O36+P36+Q36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19" customFormat="1" ht="35.25" customHeight="1">
      <c r="A37" s="18" t="s">
        <v>159</v>
      </c>
      <c r="B37" s="17">
        <v>130113</v>
      </c>
      <c r="C37" s="17"/>
      <c r="D37" s="17">
        <f>D38+D39+D40</f>
        <v>0</v>
      </c>
      <c r="E37" s="17"/>
      <c r="F37" s="17">
        <f aca="true" t="shared" si="7" ref="F37:Q37">F38+F39+F40</f>
        <v>0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</row>
    <row r="38" spans="1:17" s="3" customFormat="1" ht="20.25" customHeight="1">
      <c r="A38" s="1" t="s">
        <v>179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86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27" t="s">
        <v>248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26" customFormat="1" ht="27.75" customHeight="1">
      <c r="A41" s="23" t="s">
        <v>145</v>
      </c>
      <c r="B41" s="24">
        <v>10116</v>
      </c>
      <c r="C41" s="24"/>
      <c r="D41" s="24">
        <f>D42+D43</f>
        <v>0</v>
      </c>
      <c r="E41" s="24"/>
      <c r="F41" s="24">
        <f aca="true" t="shared" si="8" ref="F41:Q41">F42+F43</f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</row>
    <row r="42" spans="1:17" s="3" customFormat="1" ht="28.5" customHeight="1">
      <c r="A42" s="1" t="s">
        <v>250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29" customFormat="1" ht="19.5" customHeight="1">
      <c r="A43" s="27" t="s">
        <v>179</v>
      </c>
      <c r="B43" s="28"/>
      <c r="C43" s="28">
        <v>1111</v>
      </c>
      <c r="D43" s="2">
        <f>F43+G43+H43+I43+J43+K43+L43+M43+N43+O43+P43+Q43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6" customFormat="1" ht="53.25" customHeight="1">
      <c r="A44" s="18" t="s">
        <v>292</v>
      </c>
      <c r="B44" s="24">
        <v>91103</v>
      </c>
      <c r="C44" s="24"/>
      <c r="D44" s="24">
        <f>D45+D46+D47</f>
        <v>0</v>
      </c>
      <c r="E44" s="24"/>
      <c r="F44" s="24">
        <f aca="true" t="shared" si="9" ref="F44:Q44">F45+F46+F47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Q44" s="24">
        <f t="shared" si="9"/>
        <v>0</v>
      </c>
    </row>
    <row r="45" spans="1:17" s="29" customFormat="1" ht="67.5" customHeight="1">
      <c r="A45" s="27" t="s">
        <v>269</v>
      </c>
      <c r="B45" s="28"/>
      <c r="C45" s="2">
        <v>1131</v>
      </c>
      <c r="D45" s="2">
        <f>F45+G45+H45+I45+J45+K45+L45+M45+N45+O45+P45+Q45</f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29" customFormat="1" ht="21.75" customHeight="1">
      <c r="A46" s="27" t="s">
        <v>205</v>
      </c>
      <c r="B46" s="28"/>
      <c r="C46" s="2">
        <v>1133</v>
      </c>
      <c r="D46" s="2">
        <f>F46+G46+H46+I46+J46+K46+L46+M46+N46+O46+P46+Q46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9" customFormat="1" ht="19.5" customHeight="1">
      <c r="A47" s="27" t="s">
        <v>84</v>
      </c>
      <c r="B47" s="28"/>
      <c r="C47" s="2">
        <v>1140</v>
      </c>
      <c r="D47" s="2">
        <f>F47+G47+H47+I47+J47+K47+L47+M47+N47+O47+P47+Q47</f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32" customFormat="1" ht="19.5" customHeight="1">
      <c r="A48" s="30" t="s">
        <v>143</v>
      </c>
      <c r="B48" s="31"/>
      <c r="C48" s="31"/>
      <c r="D48" s="31">
        <f>D62+D67+D49</f>
        <v>0</v>
      </c>
      <c r="E48" s="31"/>
      <c r="F48" s="31">
        <f aca="true" t="shared" si="10" ref="F48:Q48">F62+F67+F49</f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10"/>
        <v>0</v>
      </c>
      <c r="O48" s="31">
        <f t="shared" si="10"/>
        <v>0</v>
      </c>
      <c r="P48" s="31">
        <f t="shared" si="10"/>
        <v>0</v>
      </c>
      <c r="Q48" s="31">
        <f t="shared" si="10"/>
        <v>0</v>
      </c>
    </row>
    <row r="49" spans="1:17" s="26" customFormat="1" ht="28.5" customHeight="1">
      <c r="A49" s="23" t="s">
        <v>145</v>
      </c>
      <c r="B49" s="24">
        <v>10116</v>
      </c>
      <c r="C49" s="24"/>
      <c r="D49" s="24">
        <f>D53+D57+D58+D51+D59+D60+D61+D56+D50+D52+D54+D55</f>
        <v>0</v>
      </c>
      <c r="E49" s="24"/>
      <c r="F49" s="24">
        <f aca="true" t="shared" si="11" ref="F49:Q49">F53+F57+F58+F51+F59+F60+F61+F56+F50+F52+F54+F55</f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</row>
    <row r="50" spans="1:17" s="29" customFormat="1" ht="18" customHeight="1">
      <c r="A50" s="27" t="s">
        <v>179</v>
      </c>
      <c r="B50" s="28"/>
      <c r="C50" s="28">
        <v>1111</v>
      </c>
      <c r="D50" s="28">
        <f aca="true" t="shared" si="12" ref="D50:D61">F50+G50+H50+I50+J50+K50+L50+M50+N50+O50+P50+Q50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68.25" customHeight="1">
      <c r="A51" s="27" t="s">
        <v>305</v>
      </c>
      <c r="B51" s="28"/>
      <c r="C51" s="28">
        <v>1131</v>
      </c>
      <c r="D51" s="2">
        <f t="shared" si="12"/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20.25" customHeight="1">
      <c r="A52" s="27" t="s">
        <v>86</v>
      </c>
      <c r="B52" s="28"/>
      <c r="C52" s="28">
        <v>1120</v>
      </c>
      <c r="D52" s="2">
        <f t="shared" si="12"/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19.5" customHeight="1">
      <c r="A53" s="27" t="s">
        <v>249</v>
      </c>
      <c r="B53" s="28"/>
      <c r="C53" s="28">
        <v>1135</v>
      </c>
      <c r="D53" s="2">
        <f t="shared" si="12"/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29" customFormat="1" ht="29.25" customHeight="1">
      <c r="A54" s="27" t="s">
        <v>251</v>
      </c>
      <c r="B54" s="28"/>
      <c r="C54" s="28">
        <v>1162</v>
      </c>
      <c r="D54" s="2">
        <f t="shared" si="12"/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 ht="18" customHeight="1">
      <c r="A55" s="27" t="s">
        <v>182</v>
      </c>
      <c r="B55" s="28"/>
      <c r="C55" s="28">
        <v>1161</v>
      </c>
      <c r="D55" s="2">
        <f t="shared" si="12"/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20.25" customHeight="1">
      <c r="A56" s="27" t="s">
        <v>175</v>
      </c>
      <c r="B56" s="28"/>
      <c r="C56" s="28">
        <v>1140</v>
      </c>
      <c r="D56" s="2">
        <f t="shared" si="12"/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 ht="15" customHeight="1">
      <c r="A57" s="27" t="s">
        <v>175</v>
      </c>
      <c r="B57" s="28"/>
      <c r="C57" s="28">
        <v>1140</v>
      </c>
      <c r="D57" s="2">
        <f t="shared" si="12"/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 ht="15.75" customHeight="1">
      <c r="A58" s="27" t="s">
        <v>125</v>
      </c>
      <c r="B58" s="28"/>
      <c r="C58" s="28">
        <v>1165</v>
      </c>
      <c r="D58" s="2">
        <f t="shared" si="12"/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29" customFormat="1" ht="28.5" customHeight="1">
      <c r="A59" s="27" t="s">
        <v>177</v>
      </c>
      <c r="B59" s="28"/>
      <c r="C59" s="28">
        <v>1162</v>
      </c>
      <c r="D59" s="2">
        <f t="shared" si="12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29" customFormat="1" ht="29.25" customHeight="1">
      <c r="A60" s="27" t="s">
        <v>187</v>
      </c>
      <c r="B60" s="28"/>
      <c r="C60" s="28">
        <v>1343</v>
      </c>
      <c r="D60" s="2">
        <f t="shared" si="12"/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9" customFormat="1" ht="15" customHeight="1">
      <c r="A61" s="27" t="s">
        <v>178</v>
      </c>
      <c r="B61" s="28"/>
      <c r="C61" s="28">
        <v>1163</v>
      </c>
      <c r="D61" s="2">
        <f t="shared" si="12"/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26" customFormat="1" ht="31.5" customHeight="1">
      <c r="A62" s="23" t="s">
        <v>308</v>
      </c>
      <c r="B62" s="24">
        <v>120100</v>
      </c>
      <c r="C62" s="24"/>
      <c r="D62" s="24">
        <f>D65+D66+D64+D63</f>
        <v>0</v>
      </c>
      <c r="E62" s="24"/>
      <c r="F62" s="24">
        <f aca="true" t="shared" si="13" ref="F62:Q62">F65+F66+F64+F63</f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  <c r="Q62" s="24">
        <f t="shared" si="13"/>
        <v>0</v>
      </c>
    </row>
    <row r="63" spans="1:17" s="29" customFormat="1" ht="47.25">
      <c r="A63" s="27" t="s">
        <v>181</v>
      </c>
      <c r="B63" s="28"/>
      <c r="C63" s="28">
        <v>1310</v>
      </c>
      <c r="D63" s="2">
        <f>F63+G63+H63+I63+J63+K63+L63+M63+N63+O63+P63+Q63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 ht="21" customHeight="1">
      <c r="A64" s="27" t="s">
        <v>113</v>
      </c>
      <c r="B64" s="28"/>
      <c r="C64" s="28">
        <v>1172</v>
      </c>
      <c r="D64" s="2">
        <f>F64+G64+H64+I64+J64+K64+L64+M64+N64+O64+P64+Q64</f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 ht="15.75">
      <c r="A65" s="27" t="s">
        <v>112</v>
      </c>
      <c r="B65" s="28"/>
      <c r="C65" s="28">
        <v>1139</v>
      </c>
      <c r="D65" s="2">
        <f>F65+G65+H65+I65+J65+K65+L65+M65+N65+O65+P65+Q65</f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3" customFormat="1" ht="15.75">
      <c r="A66" s="1" t="s">
        <v>94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.75">
      <c r="A67" s="23" t="s">
        <v>243</v>
      </c>
      <c r="B67" s="24">
        <v>250404</v>
      </c>
      <c r="C67" s="24"/>
      <c r="D67" s="24">
        <f>D68</f>
        <v>0</v>
      </c>
      <c r="E67" s="24"/>
      <c r="F67" s="24">
        <f aca="true" t="shared" si="14" ref="F67:Q67">F68</f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P67" s="24">
        <f t="shared" si="14"/>
        <v>0</v>
      </c>
      <c r="Q67" s="24">
        <f t="shared" si="14"/>
        <v>0</v>
      </c>
    </row>
    <row r="68" spans="1:17" s="3" customFormat="1" ht="44.25" customHeight="1">
      <c r="A68" s="1" t="s">
        <v>181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2" customFormat="1" ht="28.5" customHeight="1">
      <c r="A69" s="30" t="s">
        <v>109</v>
      </c>
      <c r="B69" s="31"/>
      <c r="C69" s="31"/>
      <c r="D69" s="31">
        <f>D70+D81+D88</f>
        <v>0</v>
      </c>
      <c r="E69" s="31"/>
      <c r="F69" s="31">
        <f aca="true" t="shared" si="15" ref="F69:Q69">F70+F81+F88</f>
        <v>0</v>
      </c>
      <c r="G69" s="31">
        <f t="shared" si="15"/>
        <v>0</v>
      </c>
      <c r="H69" s="31">
        <f t="shared" si="15"/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</row>
    <row r="70" spans="1:17" s="19" customFormat="1" ht="15.75">
      <c r="A70" s="18" t="s">
        <v>118</v>
      </c>
      <c r="B70" s="17">
        <v>80101</v>
      </c>
      <c r="C70" s="17"/>
      <c r="D70" s="17">
        <f>D71+D72+D73+D74+D75+D76+D77+D78+D79+D80</f>
        <v>0</v>
      </c>
      <c r="E70" s="17"/>
      <c r="F70" s="17">
        <f aca="true" t="shared" si="16" ref="F70:Q70">F71+F72+F73+F74+F75+F76+F77+F78+F79+F80</f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17">
        <f t="shared" si="16"/>
        <v>0</v>
      </c>
      <c r="L70" s="17">
        <f t="shared" si="16"/>
        <v>0</v>
      </c>
      <c r="M70" s="17">
        <f t="shared" si="16"/>
        <v>0</v>
      </c>
      <c r="N70" s="17">
        <f t="shared" si="16"/>
        <v>0</v>
      </c>
      <c r="O70" s="17">
        <f t="shared" si="16"/>
        <v>0</v>
      </c>
      <c r="P70" s="17">
        <f t="shared" si="16"/>
        <v>0</v>
      </c>
      <c r="Q70" s="17">
        <f t="shared" si="16"/>
        <v>0</v>
      </c>
    </row>
    <row r="71" spans="1:17" s="3" customFormat="1" ht="15.75">
      <c r="A71" s="1" t="s">
        <v>179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86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27" t="s">
        <v>291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175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9" customFormat="1" ht="29.25" customHeight="1">
      <c r="A75" s="27" t="s">
        <v>182</v>
      </c>
      <c r="B75" s="28"/>
      <c r="C75" s="28">
        <v>1161</v>
      </c>
      <c r="D75" s="2">
        <f t="shared" si="17"/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29" customFormat="1" ht="52.5" customHeight="1">
      <c r="A76" s="27" t="s">
        <v>172</v>
      </c>
      <c r="B76" s="28"/>
      <c r="C76" s="28">
        <v>2110</v>
      </c>
      <c r="D76" s="28">
        <f t="shared" si="17"/>
        <v>0</v>
      </c>
      <c r="E76" s="28">
        <v>30.1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29" customFormat="1" ht="31.5" customHeight="1">
      <c r="A77" s="27" t="s">
        <v>218</v>
      </c>
      <c r="B77" s="28"/>
      <c r="C77" s="28">
        <v>2143</v>
      </c>
      <c r="D77" s="28">
        <f t="shared" si="17"/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29" customFormat="1" ht="19.5" customHeight="1">
      <c r="A78" s="27" t="s">
        <v>205</v>
      </c>
      <c r="B78" s="28"/>
      <c r="C78" s="28">
        <v>1133</v>
      </c>
      <c r="D78" s="28">
        <f t="shared" si="17"/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29" customFormat="1" ht="78" customHeight="1">
      <c r="A79" s="27" t="s">
        <v>225</v>
      </c>
      <c r="B79" s="28"/>
      <c r="C79" s="28">
        <v>1172</v>
      </c>
      <c r="D79" s="28">
        <f t="shared" si="17"/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29" customFormat="1" ht="15.75" customHeight="1">
      <c r="A80" s="27" t="s">
        <v>185</v>
      </c>
      <c r="B80" s="28"/>
      <c r="C80" s="28">
        <v>1163</v>
      </c>
      <c r="D80" s="28">
        <f t="shared" si="17"/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26" customFormat="1" ht="31.5">
      <c r="A81" s="23" t="s">
        <v>145</v>
      </c>
      <c r="B81" s="24">
        <v>10116</v>
      </c>
      <c r="C81" s="24"/>
      <c r="D81" s="24">
        <f>D82+D83+D84+D85+D86</f>
        <v>0</v>
      </c>
      <c r="E81" s="24"/>
      <c r="F81" s="24">
        <f aca="true" t="shared" si="18" ref="F81:Q81">F82+F83+F84+F85+F86</f>
        <v>0</v>
      </c>
      <c r="G81" s="24">
        <f t="shared" si="18"/>
        <v>0</v>
      </c>
      <c r="H81" s="24">
        <f t="shared" si="18"/>
        <v>0</v>
      </c>
      <c r="I81" s="24">
        <f t="shared" si="18"/>
        <v>0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24">
        <f t="shared" si="18"/>
        <v>0</v>
      </c>
      <c r="Q81" s="24">
        <f t="shared" si="18"/>
        <v>0</v>
      </c>
    </row>
    <row r="82" spans="1:17" s="29" customFormat="1" ht="15.75">
      <c r="A82" s="27" t="s">
        <v>179</v>
      </c>
      <c r="B82" s="28"/>
      <c r="C82" s="28">
        <v>1120</v>
      </c>
      <c r="D82" s="28">
        <f t="shared" si="17"/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29" customFormat="1" ht="19.5" customHeight="1">
      <c r="A83" s="27" t="s">
        <v>86</v>
      </c>
      <c r="B83" s="28"/>
      <c r="C83" s="28">
        <v>1120</v>
      </c>
      <c r="D83" s="28">
        <f t="shared" si="17"/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29" customFormat="1" ht="21.75" customHeight="1">
      <c r="A84" s="27" t="s">
        <v>175</v>
      </c>
      <c r="B84" s="28"/>
      <c r="C84" s="28">
        <v>1140</v>
      </c>
      <c r="D84" s="28">
        <f t="shared" si="17"/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s="29" customFormat="1" ht="63">
      <c r="A85" s="27" t="s">
        <v>269</v>
      </c>
      <c r="B85" s="28"/>
      <c r="C85" s="28">
        <v>1131</v>
      </c>
      <c r="D85" s="28">
        <f t="shared" si="17"/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29" customFormat="1" ht="15.75">
      <c r="A86" s="27" t="s">
        <v>205</v>
      </c>
      <c r="B86" s="28"/>
      <c r="C86" s="28">
        <v>1133</v>
      </c>
      <c r="D86" s="28">
        <f t="shared" si="17"/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s="29" customFormat="1" ht="15.75">
      <c r="A87" s="27"/>
      <c r="B87" s="28"/>
      <c r="C87" s="28"/>
      <c r="D87" s="28">
        <f t="shared" si="17"/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26" customFormat="1" ht="15.75">
      <c r="A88" s="23" t="s">
        <v>160</v>
      </c>
      <c r="B88" s="24">
        <v>81004</v>
      </c>
      <c r="C88" s="24"/>
      <c r="D88" s="24">
        <f>D90+D89</f>
        <v>0</v>
      </c>
      <c r="E88" s="24"/>
      <c r="F88" s="24">
        <f aca="true" t="shared" si="19" ref="F88:Q88">F90+F89</f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</row>
    <row r="89" spans="1:17" s="29" customFormat="1" ht="15.75">
      <c r="A89" s="27" t="s">
        <v>179</v>
      </c>
      <c r="B89" s="28"/>
      <c r="C89" s="28">
        <v>1111</v>
      </c>
      <c r="D89" s="28">
        <f t="shared" si="17"/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18" customHeight="1">
      <c r="A90" s="27" t="s">
        <v>86</v>
      </c>
      <c r="B90" s="28"/>
      <c r="C90" s="28">
        <v>1120</v>
      </c>
      <c r="D90" s="28">
        <f t="shared" si="17"/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s="32" customFormat="1" ht="15.75">
      <c r="A91" s="30" t="s">
        <v>144</v>
      </c>
      <c r="B91" s="31"/>
      <c r="C91" s="31"/>
      <c r="D91" s="31">
        <f>D92+D98</f>
        <v>0</v>
      </c>
      <c r="E91" s="31"/>
      <c r="F91" s="31">
        <f aca="true" t="shared" si="20" ref="F91:Q91">F92+F98</f>
        <v>0</v>
      </c>
      <c r="G91" s="31">
        <f t="shared" si="20"/>
        <v>0</v>
      </c>
      <c r="H91" s="31">
        <f t="shared" si="20"/>
        <v>0</v>
      </c>
      <c r="I91" s="31">
        <f t="shared" si="20"/>
        <v>0</v>
      </c>
      <c r="J91" s="31">
        <f t="shared" si="20"/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31">
        <f t="shared" si="20"/>
        <v>0</v>
      </c>
      <c r="Q91" s="31">
        <f t="shared" si="20"/>
        <v>0</v>
      </c>
    </row>
    <row r="92" spans="1:17" s="26" customFormat="1" ht="31.5">
      <c r="A92" s="23" t="s">
        <v>89</v>
      </c>
      <c r="B92" s="24">
        <v>10116</v>
      </c>
      <c r="C92" s="24"/>
      <c r="D92" s="24">
        <f>D93+D94+D95+D96+D97</f>
        <v>0</v>
      </c>
      <c r="E92" s="24"/>
      <c r="F92" s="24">
        <f aca="true" t="shared" si="21" ref="F92:Q92">F93+F94+F95+F96+F97</f>
        <v>0</v>
      </c>
      <c r="G92" s="24">
        <f t="shared" si="21"/>
        <v>0</v>
      </c>
      <c r="H92" s="24">
        <f t="shared" si="21"/>
        <v>0</v>
      </c>
      <c r="I92" s="24">
        <f t="shared" si="21"/>
        <v>0</v>
      </c>
      <c r="J92" s="24">
        <f t="shared" si="21"/>
        <v>0</v>
      </c>
      <c r="K92" s="24">
        <f t="shared" si="21"/>
        <v>0</v>
      </c>
      <c r="L92" s="24">
        <f t="shared" si="21"/>
        <v>0</v>
      </c>
      <c r="M92" s="24">
        <f t="shared" si="21"/>
        <v>0</v>
      </c>
      <c r="N92" s="24">
        <f t="shared" si="21"/>
        <v>0</v>
      </c>
      <c r="O92" s="24">
        <f t="shared" si="21"/>
        <v>0</v>
      </c>
      <c r="P92" s="24">
        <f t="shared" si="21"/>
        <v>0</v>
      </c>
      <c r="Q92" s="24">
        <f t="shared" si="21"/>
        <v>0</v>
      </c>
    </row>
    <row r="93" spans="1:17" s="29" customFormat="1" ht="15.75">
      <c r="A93" s="27" t="s">
        <v>179</v>
      </c>
      <c r="B93" s="28"/>
      <c r="C93" s="28">
        <v>1111</v>
      </c>
      <c r="D93" s="2">
        <f>F93+G93+H93+I93+J93+K93+L93+M93+N93+O93+P93+Q93</f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" customFormat="1" ht="16.5" customHeight="1">
      <c r="A94" s="1" t="s">
        <v>86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185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248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27" t="s">
        <v>172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26" customFormat="1" ht="30" customHeight="1">
      <c r="A98" s="23" t="s">
        <v>233</v>
      </c>
      <c r="B98" s="24">
        <v>250315</v>
      </c>
      <c r="C98" s="24"/>
      <c r="D98" s="24">
        <f>D99</f>
        <v>0</v>
      </c>
      <c r="E98" s="24"/>
      <c r="F98" s="24">
        <f aca="true" t="shared" si="22" ref="F98:Q98">F99</f>
        <v>0</v>
      </c>
      <c r="G98" s="24">
        <f t="shared" si="22"/>
        <v>0</v>
      </c>
      <c r="H98" s="24">
        <f t="shared" si="22"/>
        <v>0</v>
      </c>
      <c r="I98" s="24">
        <f t="shared" si="22"/>
        <v>0</v>
      </c>
      <c r="J98" s="24">
        <f t="shared" si="22"/>
        <v>0</v>
      </c>
      <c r="K98" s="24">
        <f t="shared" si="22"/>
        <v>0</v>
      </c>
      <c r="L98" s="24">
        <f t="shared" si="22"/>
        <v>0</v>
      </c>
      <c r="M98" s="24">
        <f t="shared" si="22"/>
        <v>0</v>
      </c>
      <c r="N98" s="24">
        <f t="shared" si="22"/>
        <v>0</v>
      </c>
      <c r="O98" s="24">
        <f t="shared" si="22"/>
        <v>0</v>
      </c>
      <c r="P98" s="24">
        <f t="shared" si="22"/>
        <v>0</v>
      </c>
      <c r="Q98" s="24">
        <f t="shared" si="22"/>
        <v>0</v>
      </c>
    </row>
    <row r="99" spans="1:17" s="3" customFormat="1" ht="48.75" customHeight="1">
      <c r="A99" s="1" t="s">
        <v>234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2" customFormat="1" ht="15.75">
      <c r="A100" s="30" t="s">
        <v>120</v>
      </c>
      <c r="B100" s="31"/>
      <c r="C100" s="31"/>
      <c r="D100" s="31">
        <f>D101+D127+D132+D106+D108+D113+D122+D119</f>
        <v>0</v>
      </c>
      <c r="E100" s="31"/>
      <c r="F100" s="31">
        <f aca="true" t="shared" si="23" ref="F100:Q100">F101+F127+F132+F106+F108+F113+F122+F119</f>
        <v>0</v>
      </c>
      <c r="G100" s="31">
        <f t="shared" si="23"/>
        <v>0</v>
      </c>
      <c r="H100" s="31">
        <f t="shared" si="23"/>
        <v>0</v>
      </c>
      <c r="I100" s="31">
        <f t="shared" si="23"/>
        <v>0</v>
      </c>
      <c r="J100" s="31">
        <f t="shared" si="23"/>
        <v>0</v>
      </c>
      <c r="K100" s="31">
        <f t="shared" si="23"/>
        <v>0</v>
      </c>
      <c r="L100" s="31">
        <f t="shared" si="23"/>
        <v>0</v>
      </c>
      <c r="M100" s="31">
        <f t="shared" si="23"/>
        <v>0</v>
      </c>
      <c r="N100" s="31">
        <f t="shared" si="23"/>
        <v>0</v>
      </c>
      <c r="O100" s="31">
        <f t="shared" si="23"/>
        <v>0</v>
      </c>
      <c r="P100" s="31">
        <f t="shared" si="23"/>
        <v>0</v>
      </c>
      <c r="Q100" s="31">
        <f t="shared" si="23"/>
        <v>0</v>
      </c>
    </row>
    <row r="101" spans="1:17" s="19" customFormat="1" ht="31.5">
      <c r="A101" s="18" t="s">
        <v>89</v>
      </c>
      <c r="B101" s="17">
        <v>10116</v>
      </c>
      <c r="C101" s="17"/>
      <c r="D101" s="17">
        <f>D102+D103+D104+D105</f>
        <v>0</v>
      </c>
      <c r="E101" s="17"/>
      <c r="F101" s="17">
        <f aca="true" t="shared" si="24" ref="F101:Q101">F102+F103+F104+F105</f>
        <v>0</v>
      </c>
      <c r="G101" s="17">
        <f t="shared" si="24"/>
        <v>0</v>
      </c>
      <c r="H101" s="17">
        <f t="shared" si="24"/>
        <v>0</v>
      </c>
      <c r="I101" s="17">
        <f t="shared" si="24"/>
        <v>0</v>
      </c>
      <c r="J101" s="17">
        <f t="shared" si="24"/>
        <v>0</v>
      </c>
      <c r="K101" s="17">
        <f t="shared" si="24"/>
        <v>0</v>
      </c>
      <c r="L101" s="17">
        <f t="shared" si="24"/>
        <v>0</v>
      </c>
      <c r="M101" s="17">
        <f t="shared" si="24"/>
        <v>0</v>
      </c>
      <c r="N101" s="17">
        <f t="shared" si="24"/>
        <v>0</v>
      </c>
      <c r="O101" s="17">
        <f t="shared" si="24"/>
        <v>0</v>
      </c>
      <c r="P101" s="17">
        <f t="shared" si="24"/>
        <v>0</v>
      </c>
      <c r="Q101" s="17">
        <f t="shared" si="24"/>
        <v>0</v>
      </c>
    </row>
    <row r="102" spans="1:17" s="3" customFormat="1" ht="21.75" customHeight="1">
      <c r="A102" s="27" t="s">
        <v>179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86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27" t="s">
        <v>269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248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26" customFormat="1" ht="15" customHeight="1">
      <c r="A106" s="23" t="s">
        <v>255</v>
      </c>
      <c r="B106" s="24">
        <v>110202</v>
      </c>
      <c r="C106" s="24"/>
      <c r="D106" s="24">
        <f>D107</f>
        <v>0</v>
      </c>
      <c r="E106" s="24"/>
      <c r="F106" s="24">
        <f aca="true" t="shared" si="25" ref="F106:Q106">F107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</row>
    <row r="107" spans="1:17" s="3" customFormat="1" ht="28.5" customHeight="1">
      <c r="A107" s="1" t="s">
        <v>250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26" customFormat="1" ht="20.25" customHeight="1">
      <c r="A108" s="23" t="s">
        <v>146</v>
      </c>
      <c r="B108" s="24">
        <v>110103</v>
      </c>
      <c r="C108" s="24"/>
      <c r="D108" s="24">
        <f>D109+D112+D110+D111</f>
        <v>0</v>
      </c>
      <c r="E108" s="24"/>
      <c r="F108" s="24">
        <f aca="true" t="shared" si="26" ref="F108:Q108">F109+F112+F110+F111</f>
        <v>0</v>
      </c>
      <c r="G108" s="24">
        <f t="shared" si="26"/>
        <v>0</v>
      </c>
      <c r="H108" s="24">
        <f t="shared" si="26"/>
        <v>0</v>
      </c>
      <c r="I108" s="24">
        <f t="shared" si="26"/>
        <v>0</v>
      </c>
      <c r="J108" s="24">
        <f t="shared" si="26"/>
        <v>0</v>
      </c>
      <c r="K108" s="24">
        <f t="shared" si="26"/>
        <v>0</v>
      </c>
      <c r="L108" s="24">
        <f t="shared" si="26"/>
        <v>0</v>
      </c>
      <c r="M108" s="24">
        <f t="shared" si="26"/>
        <v>0</v>
      </c>
      <c r="N108" s="24">
        <f t="shared" si="26"/>
        <v>0</v>
      </c>
      <c r="O108" s="24">
        <f t="shared" si="26"/>
        <v>0</v>
      </c>
      <c r="P108" s="24">
        <f t="shared" si="26"/>
        <v>0</v>
      </c>
      <c r="Q108" s="24">
        <f t="shared" si="26"/>
        <v>0</v>
      </c>
    </row>
    <row r="109" spans="1:17" s="3" customFormat="1" ht="33" customHeight="1">
      <c r="A109" s="1" t="s">
        <v>187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253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306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173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26" customFormat="1" ht="18" customHeight="1">
      <c r="A113" s="23" t="s">
        <v>130</v>
      </c>
      <c r="B113" s="24">
        <v>110201</v>
      </c>
      <c r="C113" s="24"/>
      <c r="D113" s="24">
        <f>D114+D118+D117+D115+D116</f>
        <v>0</v>
      </c>
      <c r="E113" s="24"/>
      <c r="F113" s="24">
        <f aca="true" t="shared" si="27" ref="F113:Q113">F114+F118+F117+F115+F116</f>
        <v>0</v>
      </c>
      <c r="G113" s="24">
        <f t="shared" si="27"/>
        <v>0</v>
      </c>
      <c r="H113" s="24">
        <f t="shared" si="27"/>
        <v>0</v>
      </c>
      <c r="I113" s="24">
        <f t="shared" si="27"/>
        <v>0</v>
      </c>
      <c r="J113" s="24">
        <f t="shared" si="27"/>
        <v>0</v>
      </c>
      <c r="K113" s="24">
        <f t="shared" si="27"/>
        <v>0</v>
      </c>
      <c r="L113" s="24">
        <f t="shared" si="27"/>
        <v>0</v>
      </c>
      <c r="M113" s="24">
        <f t="shared" si="27"/>
        <v>0</v>
      </c>
      <c r="N113" s="24">
        <f t="shared" si="27"/>
        <v>0</v>
      </c>
      <c r="O113" s="24">
        <f t="shared" si="27"/>
        <v>0</v>
      </c>
      <c r="P113" s="24">
        <f t="shared" si="27"/>
        <v>0</v>
      </c>
      <c r="Q113" s="24">
        <f t="shared" si="27"/>
        <v>0</v>
      </c>
    </row>
    <row r="114" spans="1:17" s="3" customFormat="1" ht="62.25" customHeight="1">
      <c r="A114" s="1" t="s">
        <v>269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182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86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185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90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26" customFormat="1" ht="18" customHeight="1">
      <c r="A119" s="23" t="s">
        <v>131</v>
      </c>
      <c r="B119" s="24">
        <v>110202</v>
      </c>
      <c r="C119" s="24"/>
      <c r="D119" s="24">
        <f>D120+D121</f>
        <v>0</v>
      </c>
      <c r="E119" s="24"/>
      <c r="F119" s="24">
        <f aca="true" t="shared" si="28" ref="F119:Q119">F120+F121</f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  <c r="L119" s="24">
        <f t="shared" si="28"/>
        <v>0</v>
      </c>
      <c r="M119" s="24">
        <f t="shared" si="28"/>
        <v>0</v>
      </c>
      <c r="N119" s="24">
        <f t="shared" si="28"/>
        <v>0</v>
      </c>
      <c r="O119" s="24">
        <f t="shared" si="28"/>
        <v>0</v>
      </c>
      <c r="P119" s="24">
        <f t="shared" si="28"/>
        <v>0</v>
      </c>
      <c r="Q119" s="24">
        <f t="shared" si="28"/>
        <v>0</v>
      </c>
    </row>
    <row r="120" spans="1:17" s="3" customFormat="1" ht="26.25" customHeight="1">
      <c r="A120" s="1" t="s">
        <v>251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248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26" customFormat="1" ht="45.75" customHeight="1">
      <c r="A122" s="23" t="s">
        <v>186</v>
      </c>
      <c r="B122" s="24">
        <v>110204</v>
      </c>
      <c r="C122" s="24"/>
      <c r="D122" s="24">
        <f>D123+D124+D125+D126</f>
        <v>0</v>
      </c>
      <c r="E122" s="24"/>
      <c r="F122" s="24">
        <f aca="true" t="shared" si="29" ref="F122:Q122">F123+F124+F125+F126</f>
        <v>0</v>
      </c>
      <c r="G122" s="24">
        <f t="shared" si="29"/>
        <v>0</v>
      </c>
      <c r="H122" s="24">
        <f t="shared" si="29"/>
        <v>0</v>
      </c>
      <c r="I122" s="24">
        <f t="shared" si="29"/>
        <v>0</v>
      </c>
      <c r="J122" s="24">
        <f t="shared" si="29"/>
        <v>0</v>
      </c>
      <c r="K122" s="24">
        <f t="shared" si="29"/>
        <v>0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0</v>
      </c>
      <c r="P122" s="24">
        <f t="shared" si="29"/>
        <v>0</v>
      </c>
      <c r="Q122" s="24">
        <f t="shared" si="29"/>
        <v>0</v>
      </c>
    </row>
    <row r="123" spans="1:17" s="3" customFormat="1" ht="30" customHeight="1">
      <c r="A123" s="27" t="s">
        <v>248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86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185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182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26" customFormat="1" ht="32.25" customHeight="1">
      <c r="A127" s="23" t="s">
        <v>88</v>
      </c>
      <c r="B127" s="24">
        <v>110205</v>
      </c>
      <c r="C127" s="24"/>
      <c r="D127" s="24">
        <f>D128+D130+D131+D129</f>
        <v>0</v>
      </c>
      <c r="E127" s="24"/>
      <c r="F127" s="24">
        <f aca="true" t="shared" si="30" ref="F127:Q127">F128+F130+F131+F129</f>
        <v>0</v>
      </c>
      <c r="G127" s="24">
        <f t="shared" si="30"/>
        <v>0</v>
      </c>
      <c r="H127" s="24">
        <f t="shared" si="30"/>
        <v>0</v>
      </c>
      <c r="I127" s="24">
        <f t="shared" si="30"/>
        <v>0</v>
      </c>
      <c r="J127" s="24">
        <f t="shared" si="30"/>
        <v>0</v>
      </c>
      <c r="K127" s="24">
        <f t="shared" si="30"/>
        <v>0</v>
      </c>
      <c r="L127" s="24">
        <f t="shared" si="30"/>
        <v>0</v>
      </c>
      <c r="M127" s="24">
        <f t="shared" si="30"/>
        <v>0</v>
      </c>
      <c r="N127" s="24">
        <f t="shared" si="30"/>
        <v>0</v>
      </c>
      <c r="O127" s="24">
        <f t="shared" si="30"/>
        <v>0</v>
      </c>
      <c r="P127" s="24">
        <f t="shared" si="30"/>
        <v>0</v>
      </c>
      <c r="Q127" s="24">
        <f t="shared" si="30"/>
        <v>0</v>
      </c>
    </row>
    <row r="128" spans="1:17" s="29" customFormat="1" ht="21.75" customHeight="1">
      <c r="A128" s="27" t="s">
        <v>86</v>
      </c>
      <c r="B128" s="28"/>
      <c r="C128" s="28">
        <v>1120</v>
      </c>
      <c r="D128" s="2">
        <f>F128+G128+H128+I128+J128+K128+L128+M128+N128+O128+P128+Q128</f>
        <v>0</v>
      </c>
      <c r="E128" s="28">
        <v>1.4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1" customHeight="1">
      <c r="A129" s="27" t="s">
        <v>182</v>
      </c>
      <c r="B129" s="28"/>
      <c r="C129" s="28">
        <v>1161</v>
      </c>
      <c r="D129" s="2">
        <f>F129+G129+H129+I129+J129+K129+L129+M129+N129+O129+P129+Q129</f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61.5" customHeight="1">
      <c r="A130" s="27" t="s">
        <v>281</v>
      </c>
      <c r="B130" s="28"/>
      <c r="C130" s="28">
        <v>1131</v>
      </c>
      <c r="D130" s="2">
        <f>F130+G130+H130+I130+J130+K130+L130+M130+N130+O130+P130+Q130</f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19.5" customHeight="1">
      <c r="A131" s="27" t="s">
        <v>179</v>
      </c>
      <c r="B131" s="28"/>
      <c r="C131" s="28">
        <v>1111</v>
      </c>
      <c r="D131" s="2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19" customFormat="1" ht="31.5">
      <c r="A132" s="18" t="s">
        <v>138</v>
      </c>
      <c r="B132" s="17">
        <v>110502</v>
      </c>
      <c r="C132" s="17"/>
      <c r="D132" s="17">
        <f>D133+D134+D135+D136+D137</f>
        <v>0</v>
      </c>
      <c r="E132" s="17"/>
      <c r="F132" s="17">
        <f aca="true" t="shared" si="31" ref="F132:Q132">F133+F134+F135+F136+F137</f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17">
        <f t="shared" si="31"/>
        <v>0</v>
      </c>
      <c r="L132" s="17">
        <f t="shared" si="31"/>
        <v>0</v>
      </c>
      <c r="M132" s="17">
        <f t="shared" si="31"/>
        <v>0</v>
      </c>
      <c r="N132" s="17">
        <f t="shared" si="31"/>
        <v>0</v>
      </c>
      <c r="O132" s="17">
        <f t="shared" si="31"/>
        <v>0</v>
      </c>
      <c r="P132" s="17">
        <f t="shared" si="31"/>
        <v>0</v>
      </c>
      <c r="Q132" s="17">
        <f t="shared" si="31"/>
        <v>0</v>
      </c>
    </row>
    <row r="133" spans="1:17" s="3" customFormat="1" ht="21" customHeight="1">
      <c r="A133" s="1" t="s">
        <v>86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269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27" t="s">
        <v>179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172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177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2" customFormat="1" ht="15.75">
      <c r="A138" s="30" t="s">
        <v>169</v>
      </c>
      <c r="B138" s="31"/>
      <c r="C138" s="31"/>
      <c r="D138" s="31">
        <f>D139+D145+D151</f>
        <v>0</v>
      </c>
      <c r="E138" s="31"/>
      <c r="F138" s="31">
        <f aca="true" t="shared" si="32" ref="F138:Q138">F139+F145+F151</f>
        <v>0</v>
      </c>
      <c r="G138" s="31">
        <f t="shared" si="32"/>
        <v>0</v>
      </c>
      <c r="H138" s="31">
        <f t="shared" si="32"/>
        <v>0</v>
      </c>
      <c r="I138" s="31">
        <f t="shared" si="32"/>
        <v>0</v>
      </c>
      <c r="J138" s="31">
        <f t="shared" si="32"/>
        <v>0</v>
      </c>
      <c r="K138" s="31">
        <f t="shared" si="32"/>
        <v>0</v>
      </c>
      <c r="L138" s="31">
        <f t="shared" si="32"/>
        <v>0</v>
      </c>
      <c r="M138" s="31">
        <f t="shared" si="32"/>
        <v>0</v>
      </c>
      <c r="N138" s="31">
        <f t="shared" si="32"/>
        <v>0</v>
      </c>
      <c r="O138" s="31">
        <f t="shared" si="32"/>
        <v>0</v>
      </c>
      <c r="P138" s="31">
        <f t="shared" si="32"/>
        <v>0</v>
      </c>
      <c r="Q138" s="31">
        <f t="shared" si="32"/>
        <v>0</v>
      </c>
    </row>
    <row r="139" spans="1:17" s="26" customFormat="1" ht="31.5">
      <c r="A139" s="23" t="s">
        <v>140</v>
      </c>
      <c r="B139" s="24">
        <v>10116</v>
      </c>
      <c r="C139" s="24"/>
      <c r="D139" s="24">
        <f>D140+D141+D142+D143+D144</f>
        <v>0</v>
      </c>
      <c r="E139" s="24"/>
      <c r="F139" s="24">
        <f aca="true" t="shared" si="33" ref="F139:Q139">F140+F141+F142+F143+F144</f>
        <v>0</v>
      </c>
      <c r="G139" s="24">
        <f t="shared" si="33"/>
        <v>0</v>
      </c>
      <c r="H139" s="24">
        <f t="shared" si="33"/>
        <v>0</v>
      </c>
      <c r="I139" s="24">
        <f t="shared" si="33"/>
        <v>0</v>
      </c>
      <c r="J139" s="24">
        <f t="shared" si="33"/>
        <v>0</v>
      </c>
      <c r="K139" s="24">
        <f t="shared" si="33"/>
        <v>0</v>
      </c>
      <c r="L139" s="24">
        <f t="shared" si="33"/>
        <v>0</v>
      </c>
      <c r="M139" s="24">
        <f t="shared" si="33"/>
        <v>0</v>
      </c>
      <c r="N139" s="24">
        <f t="shared" si="33"/>
        <v>0</v>
      </c>
      <c r="O139" s="24">
        <f t="shared" si="33"/>
        <v>0</v>
      </c>
      <c r="P139" s="24">
        <f t="shared" si="33"/>
        <v>0</v>
      </c>
      <c r="Q139" s="24">
        <f t="shared" si="33"/>
        <v>0</v>
      </c>
    </row>
    <row r="140" spans="1:17" s="29" customFormat="1" ht="19.5" customHeight="1">
      <c r="A140" s="27" t="s">
        <v>179</v>
      </c>
      <c r="B140" s="28"/>
      <c r="C140" s="28">
        <v>1111</v>
      </c>
      <c r="D140" s="2">
        <f>F140+G140+H140+I140+J140+K140+L140+M140+N140+O140+P140+Q140</f>
        <v>0</v>
      </c>
      <c r="E140" s="28">
        <v>0.6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29" customFormat="1" ht="17.25" customHeight="1">
      <c r="A141" s="27" t="s">
        <v>86</v>
      </c>
      <c r="B141" s="28"/>
      <c r="C141" s="28">
        <v>1120</v>
      </c>
      <c r="D141" s="2">
        <f>F141+G141+H141+I141+J141+K141+L141+M141+N141+O141+P141+Q141</f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s="29" customFormat="1" ht="15.75" customHeight="1">
      <c r="A142" s="27" t="s">
        <v>182</v>
      </c>
      <c r="B142" s="28"/>
      <c r="C142" s="28">
        <v>1161</v>
      </c>
      <c r="D142" s="2">
        <f>F142+G142+H142+I142+J142+K142+L142+M142+N142+O142+P142+Q142</f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29" customFormat="1" ht="15.75" customHeight="1">
      <c r="A143" s="27" t="s">
        <v>177</v>
      </c>
      <c r="B143" s="28"/>
      <c r="C143" s="28">
        <v>1162</v>
      </c>
      <c r="D143" s="2">
        <f>F143+G143+H143+I143+J143+K143+L143+M143+N143+O143+P143+Q143</f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s="29" customFormat="1" ht="28.5" customHeight="1">
      <c r="A144" s="27" t="s">
        <v>250</v>
      </c>
      <c r="B144" s="28"/>
      <c r="C144" s="28">
        <v>1134</v>
      </c>
      <c r="D144" s="2">
        <f>F144+G144+H144+I144+J144+K144+L144+M144+N144+O144+P144+Q144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s="26" customFormat="1" ht="30" customHeight="1">
      <c r="A145" s="18" t="s">
        <v>128</v>
      </c>
      <c r="B145" s="24">
        <v>90802</v>
      </c>
      <c r="C145" s="24"/>
      <c r="D145" s="24">
        <f>D146+D147+D148+D149+D150</f>
        <v>0</v>
      </c>
      <c r="E145" s="24"/>
      <c r="F145" s="24">
        <f aca="true" t="shared" si="34" ref="F145:Q145">F146+F147+F148+F149+F150</f>
        <v>0</v>
      </c>
      <c r="G145" s="24">
        <f t="shared" si="34"/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</v>
      </c>
      <c r="M145" s="24">
        <f t="shared" si="34"/>
        <v>0</v>
      </c>
      <c r="N145" s="24">
        <f t="shared" si="34"/>
        <v>0</v>
      </c>
      <c r="O145" s="24">
        <f t="shared" si="34"/>
        <v>0</v>
      </c>
      <c r="P145" s="24">
        <f t="shared" si="34"/>
        <v>0</v>
      </c>
      <c r="Q145" s="24">
        <f t="shared" si="34"/>
        <v>0</v>
      </c>
    </row>
    <row r="146" spans="1:17" s="3" customFormat="1" ht="15.75">
      <c r="A146" s="1" t="s">
        <v>136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86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86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95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94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9" customFormat="1" ht="15.75">
      <c r="A151" s="18" t="s">
        <v>151</v>
      </c>
      <c r="B151" s="17">
        <v>91106</v>
      </c>
      <c r="C151" s="17"/>
      <c r="D151" s="17">
        <f>D152</f>
        <v>0</v>
      </c>
      <c r="E151" s="17"/>
      <c r="F151" s="17">
        <f aca="true" t="shared" si="35" ref="F151:Q151">F152</f>
        <v>0</v>
      </c>
      <c r="G151" s="17">
        <f t="shared" si="35"/>
        <v>0</v>
      </c>
      <c r="H151" s="17">
        <f t="shared" si="35"/>
        <v>0</v>
      </c>
      <c r="I151" s="17">
        <f t="shared" si="35"/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7">
        <f t="shared" si="35"/>
        <v>0</v>
      </c>
      <c r="N151" s="17">
        <f t="shared" si="35"/>
        <v>0</v>
      </c>
      <c r="O151" s="17">
        <f t="shared" si="35"/>
        <v>0</v>
      </c>
      <c r="P151" s="17">
        <f t="shared" si="35"/>
        <v>0</v>
      </c>
      <c r="Q151" s="17">
        <f t="shared" si="35"/>
        <v>0</v>
      </c>
    </row>
    <row r="152" spans="1:17" s="3" customFormat="1" ht="15.75">
      <c r="A152" s="1" t="s">
        <v>185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95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94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93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9" customFormat="1" ht="15.75">
      <c r="A156" s="18" t="s">
        <v>96</v>
      </c>
      <c r="B156" s="17">
        <v>110502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3" customFormat="1" ht="15.75">
      <c r="A157" s="1" t="s">
        <v>85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86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93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0" customFormat="1" ht="47.25">
      <c r="A160" s="11" t="s">
        <v>226</v>
      </c>
      <c r="B160" s="12"/>
      <c r="C160" s="12"/>
      <c r="D160" s="36">
        <f>D161+D168+D177+D182+D187+D189+D191+D193+D185</f>
        <v>5</v>
      </c>
      <c r="E160" s="12">
        <v>2.1</v>
      </c>
      <c r="F160" s="36">
        <f aca="true" t="shared" si="36" ref="F160:Q160">F161+F168+F177+F182+F187+F189+F191+F193+F185</f>
        <v>0</v>
      </c>
      <c r="G160" s="36">
        <f t="shared" si="36"/>
        <v>5</v>
      </c>
      <c r="H160" s="36">
        <f t="shared" si="36"/>
        <v>0</v>
      </c>
      <c r="I160" s="36">
        <f t="shared" si="36"/>
        <v>0</v>
      </c>
      <c r="J160" s="36">
        <f t="shared" si="36"/>
        <v>0</v>
      </c>
      <c r="K160" s="36">
        <f t="shared" si="36"/>
        <v>0</v>
      </c>
      <c r="L160" s="36">
        <f t="shared" si="36"/>
        <v>0</v>
      </c>
      <c r="M160" s="36">
        <f t="shared" si="36"/>
        <v>0</v>
      </c>
      <c r="N160" s="36">
        <f t="shared" si="36"/>
        <v>0</v>
      </c>
      <c r="O160" s="36">
        <f t="shared" si="36"/>
        <v>0</v>
      </c>
      <c r="P160" s="36">
        <f t="shared" si="36"/>
        <v>0</v>
      </c>
      <c r="Q160" s="36">
        <f t="shared" si="36"/>
        <v>0</v>
      </c>
    </row>
    <row r="161" spans="1:17" s="19" customFormat="1" ht="31.5">
      <c r="A161" s="18" t="s">
        <v>89</v>
      </c>
      <c r="B161" s="17">
        <v>10116</v>
      </c>
      <c r="C161" s="17"/>
      <c r="D161" s="17">
        <f>D163+D164+D165+D166+D167+D162</f>
        <v>0</v>
      </c>
      <c r="E161" s="17"/>
      <c r="F161" s="17">
        <f aca="true" t="shared" si="37" ref="F161:Q161">F163+F164+F165+F166+F167+F162</f>
        <v>0</v>
      </c>
      <c r="G161" s="17">
        <f t="shared" si="37"/>
        <v>0</v>
      </c>
      <c r="H161" s="17">
        <f t="shared" si="37"/>
        <v>0</v>
      </c>
      <c r="I161" s="17">
        <f t="shared" si="37"/>
        <v>0</v>
      </c>
      <c r="J161" s="17">
        <f t="shared" si="37"/>
        <v>0</v>
      </c>
      <c r="K161" s="17">
        <f t="shared" si="37"/>
        <v>0</v>
      </c>
      <c r="L161" s="17">
        <f t="shared" si="37"/>
        <v>0</v>
      </c>
      <c r="M161" s="17">
        <f t="shared" si="37"/>
        <v>0</v>
      </c>
      <c r="N161" s="17">
        <f t="shared" si="37"/>
        <v>0</v>
      </c>
      <c r="O161" s="17">
        <f t="shared" si="37"/>
        <v>0</v>
      </c>
      <c r="P161" s="17">
        <f t="shared" si="37"/>
        <v>0</v>
      </c>
      <c r="Q161" s="17">
        <f t="shared" si="37"/>
        <v>0</v>
      </c>
    </row>
    <row r="162" spans="1:17" s="29" customFormat="1" ht="49.5" customHeight="1">
      <c r="A162" s="1" t="s">
        <v>172</v>
      </c>
      <c r="B162" s="28"/>
      <c r="C162" s="28">
        <v>2110</v>
      </c>
      <c r="D162" s="28">
        <f aca="true" t="shared" si="38" ref="D162:D167">F162+G162+H162+I162+J162+K162+L162+M162+N162+O162+P162+Q162</f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s="3" customFormat="1" ht="19.5" customHeight="1">
      <c r="A163" s="1" t="s">
        <v>182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248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176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249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269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9" customFormat="1" ht="47.25">
      <c r="A168" s="18" t="s">
        <v>204</v>
      </c>
      <c r="B168" s="17">
        <v>91204</v>
      </c>
      <c r="C168" s="17"/>
      <c r="D168" s="17">
        <f>D169+D170+D171+D172+D173+D174+D175+D176</f>
        <v>0</v>
      </c>
      <c r="E168" s="17"/>
      <c r="F168" s="17">
        <f aca="true" t="shared" si="39" ref="F168:Q168">F169+F170+F171+F172+F173+F174+F175+F176</f>
        <v>0</v>
      </c>
      <c r="G168" s="17">
        <f t="shared" si="39"/>
        <v>0</v>
      </c>
      <c r="H168" s="17">
        <f t="shared" si="39"/>
        <v>0</v>
      </c>
      <c r="I168" s="17">
        <f t="shared" si="39"/>
        <v>0</v>
      </c>
      <c r="J168" s="17">
        <f t="shared" si="39"/>
        <v>0</v>
      </c>
      <c r="K168" s="17">
        <f t="shared" si="39"/>
        <v>0</v>
      </c>
      <c r="L168" s="17">
        <f t="shared" si="39"/>
        <v>0</v>
      </c>
      <c r="M168" s="17">
        <f t="shared" si="39"/>
        <v>0</v>
      </c>
      <c r="N168" s="17">
        <f t="shared" si="39"/>
        <v>0</v>
      </c>
      <c r="O168" s="17">
        <f t="shared" si="39"/>
        <v>0</v>
      </c>
      <c r="P168" s="17">
        <f t="shared" si="39"/>
        <v>0</v>
      </c>
      <c r="Q168" s="17">
        <f t="shared" si="39"/>
        <v>0</v>
      </c>
    </row>
    <row r="169" spans="1:17" s="3" customFormat="1" ht="19.5" customHeight="1">
      <c r="A169" s="1" t="s">
        <v>179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248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269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27" t="s">
        <v>86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27" t="s">
        <v>225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27" t="s">
        <v>166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172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27" t="s">
        <v>182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26" customFormat="1" ht="15.75">
      <c r="A177" s="18" t="s">
        <v>268</v>
      </c>
      <c r="B177" s="24">
        <v>91214</v>
      </c>
      <c r="C177" s="24"/>
      <c r="D177" s="24">
        <f>D178+D181+D179+D180</f>
        <v>0</v>
      </c>
      <c r="E177" s="24"/>
      <c r="F177" s="24">
        <f aca="true" t="shared" si="41" ref="F177:Q177">F178+F181+F179+F180</f>
        <v>0</v>
      </c>
      <c r="G177" s="24">
        <f t="shared" si="41"/>
        <v>0</v>
      </c>
      <c r="H177" s="24">
        <f t="shared" si="41"/>
        <v>0</v>
      </c>
      <c r="I177" s="24">
        <f t="shared" si="41"/>
        <v>0</v>
      </c>
      <c r="J177" s="24">
        <f t="shared" si="41"/>
        <v>0</v>
      </c>
      <c r="K177" s="24">
        <f t="shared" si="41"/>
        <v>0</v>
      </c>
      <c r="L177" s="24">
        <f t="shared" si="41"/>
        <v>0</v>
      </c>
      <c r="M177" s="24">
        <f t="shared" si="41"/>
        <v>0</v>
      </c>
      <c r="N177" s="24">
        <f t="shared" si="41"/>
        <v>0</v>
      </c>
      <c r="O177" s="24">
        <f t="shared" si="41"/>
        <v>0</v>
      </c>
      <c r="P177" s="24">
        <f t="shared" si="41"/>
        <v>0</v>
      </c>
      <c r="Q177" s="24">
        <f t="shared" si="41"/>
        <v>0</v>
      </c>
    </row>
    <row r="178" spans="1:17" s="3" customFormat="1" ht="21.75" customHeight="1">
      <c r="A178" s="1" t="s">
        <v>179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172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286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86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26" customFormat="1" ht="31.5">
      <c r="A182" s="23" t="s">
        <v>214</v>
      </c>
      <c r="B182" s="24">
        <v>90412</v>
      </c>
      <c r="C182" s="24"/>
      <c r="D182" s="24">
        <f>D184+D183</f>
        <v>0</v>
      </c>
      <c r="E182" s="24"/>
      <c r="F182" s="24">
        <f aca="true" t="shared" si="42" ref="F182:Q182">F184+F183</f>
        <v>0</v>
      </c>
      <c r="G182" s="24">
        <f t="shared" si="42"/>
        <v>0</v>
      </c>
      <c r="H182" s="24">
        <f t="shared" si="42"/>
        <v>0</v>
      </c>
      <c r="I182" s="24">
        <f t="shared" si="42"/>
        <v>0</v>
      </c>
      <c r="J182" s="24">
        <f t="shared" si="42"/>
        <v>0</v>
      </c>
      <c r="K182" s="24">
        <f t="shared" si="42"/>
        <v>0</v>
      </c>
      <c r="L182" s="24">
        <f t="shared" si="42"/>
        <v>0</v>
      </c>
      <c r="M182" s="24">
        <f t="shared" si="42"/>
        <v>0</v>
      </c>
      <c r="N182" s="24">
        <f t="shared" si="42"/>
        <v>0</v>
      </c>
      <c r="O182" s="24">
        <f t="shared" si="42"/>
        <v>0</v>
      </c>
      <c r="P182" s="24">
        <f t="shared" si="42"/>
        <v>0</v>
      </c>
      <c r="Q182" s="24">
        <f t="shared" si="42"/>
        <v>0</v>
      </c>
    </row>
    <row r="183" spans="1:17" s="29" customFormat="1" ht="31.5">
      <c r="A183" s="27" t="s">
        <v>286</v>
      </c>
      <c r="B183" s="28"/>
      <c r="C183" s="28">
        <v>1134</v>
      </c>
      <c r="D183" s="2">
        <f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6" customFormat="1" ht="27.75" customHeight="1">
      <c r="A184" s="1" t="s">
        <v>187</v>
      </c>
      <c r="B184" s="24"/>
      <c r="C184" s="28">
        <v>1343</v>
      </c>
      <c r="D184" s="2">
        <f>F184+G184+H184+I184+J184+K184+L184+M184+N184+O184+P184+Q184</f>
        <v>0</v>
      </c>
      <c r="E184" s="2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6" customFormat="1" ht="131.25" customHeight="1">
      <c r="A185" s="23" t="s">
        <v>311</v>
      </c>
      <c r="B185" s="24">
        <v>90209</v>
      </c>
      <c r="C185" s="24"/>
      <c r="D185" s="24">
        <f>D186</f>
        <v>5</v>
      </c>
      <c r="E185" s="24"/>
      <c r="F185" s="24">
        <f aca="true" t="shared" si="43" ref="F185:Q185">F186</f>
        <v>0</v>
      </c>
      <c r="G185" s="24">
        <f t="shared" si="43"/>
        <v>5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0</v>
      </c>
      <c r="L185" s="24">
        <f t="shared" si="43"/>
        <v>0</v>
      </c>
      <c r="M185" s="24">
        <f t="shared" si="43"/>
        <v>0</v>
      </c>
      <c r="N185" s="24">
        <f t="shared" si="43"/>
        <v>0</v>
      </c>
      <c r="O185" s="24">
        <f t="shared" si="43"/>
        <v>0</v>
      </c>
      <c r="P185" s="24">
        <f t="shared" si="43"/>
        <v>0</v>
      </c>
      <c r="Q185" s="24">
        <f t="shared" si="43"/>
        <v>0</v>
      </c>
    </row>
    <row r="186" spans="1:17" s="26" customFormat="1" ht="27.75" customHeight="1">
      <c r="A186" s="1" t="s">
        <v>286</v>
      </c>
      <c r="B186" s="24"/>
      <c r="C186" s="28">
        <v>1134</v>
      </c>
      <c r="D186" s="2">
        <f>F186+G186+H186+I186+J186+K186+L186+M186+N186+O186+P186+Q186</f>
        <v>5</v>
      </c>
      <c r="E186" s="24"/>
      <c r="F186" s="28"/>
      <c r="G186" s="28">
        <v>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6" customFormat="1" ht="62.25" customHeight="1">
      <c r="A187" s="23" t="s">
        <v>285</v>
      </c>
      <c r="B187" s="24">
        <v>90216</v>
      </c>
      <c r="C187" s="24"/>
      <c r="D187" s="24">
        <f>D188</f>
        <v>0</v>
      </c>
      <c r="E187" s="24"/>
      <c r="F187" s="24">
        <f aca="true" t="shared" si="44" ref="F187:Q187">F188</f>
        <v>0</v>
      </c>
      <c r="G187" s="24">
        <f t="shared" si="44"/>
        <v>0</v>
      </c>
      <c r="H187" s="24">
        <f t="shared" si="44"/>
        <v>0</v>
      </c>
      <c r="I187" s="24">
        <f t="shared" si="44"/>
        <v>0</v>
      </c>
      <c r="J187" s="24">
        <f t="shared" si="44"/>
        <v>0</v>
      </c>
      <c r="K187" s="24">
        <f t="shared" si="44"/>
        <v>0</v>
      </c>
      <c r="L187" s="24">
        <f t="shared" si="44"/>
        <v>0</v>
      </c>
      <c r="M187" s="24">
        <f t="shared" si="44"/>
        <v>0</v>
      </c>
      <c r="N187" s="24">
        <f t="shared" si="44"/>
        <v>0</v>
      </c>
      <c r="O187" s="24">
        <f t="shared" si="44"/>
        <v>0</v>
      </c>
      <c r="P187" s="24">
        <f t="shared" si="44"/>
        <v>0</v>
      </c>
      <c r="Q187" s="24">
        <f t="shared" si="44"/>
        <v>0</v>
      </c>
    </row>
    <row r="188" spans="1:17" s="26" customFormat="1" ht="27.75" customHeight="1">
      <c r="A188" s="1" t="s">
        <v>187</v>
      </c>
      <c r="B188" s="24"/>
      <c r="C188" s="24">
        <v>1343</v>
      </c>
      <c r="D188" s="2">
        <f>F188+G188+H188+I188+J188+K188+L188+M188+N188+O188+P188+Q188</f>
        <v>0</v>
      </c>
      <c r="E188" s="2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6" customFormat="1" ht="62.25" customHeight="1">
      <c r="A189" s="23" t="s">
        <v>206</v>
      </c>
      <c r="B189" s="24">
        <v>170102</v>
      </c>
      <c r="C189" s="24"/>
      <c r="D189" s="24">
        <f>D190</f>
        <v>0</v>
      </c>
      <c r="E189" s="24"/>
      <c r="F189" s="24">
        <f aca="true" t="shared" si="45" ref="F189:Q189">F190</f>
        <v>0</v>
      </c>
      <c r="G189" s="24">
        <f t="shared" si="45"/>
        <v>0</v>
      </c>
      <c r="H189" s="24">
        <f t="shared" si="45"/>
        <v>0</v>
      </c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24">
        <f t="shared" si="45"/>
        <v>0</v>
      </c>
      <c r="O189" s="24">
        <f t="shared" si="45"/>
        <v>0</v>
      </c>
      <c r="P189" s="24">
        <f t="shared" si="45"/>
        <v>0</v>
      </c>
      <c r="Q189" s="24">
        <f t="shared" si="45"/>
        <v>0</v>
      </c>
    </row>
    <row r="190" spans="1:17" s="26" customFormat="1" ht="45.75" customHeight="1">
      <c r="A190" s="1" t="s">
        <v>181</v>
      </c>
      <c r="B190" s="24"/>
      <c r="C190" s="28">
        <v>1310</v>
      </c>
      <c r="D190" s="2">
        <f>F190+G190+H190+I190+J190+K190+L190+M190+N190+O190+P190+Q190</f>
        <v>0</v>
      </c>
      <c r="E190" s="2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26" customFormat="1" ht="64.5" customHeight="1">
      <c r="A191" s="23" t="s">
        <v>207</v>
      </c>
      <c r="B191" s="24">
        <v>170602</v>
      </c>
      <c r="C191" s="24"/>
      <c r="D191" s="24">
        <f>D192</f>
        <v>0</v>
      </c>
      <c r="E191" s="24"/>
      <c r="F191" s="24">
        <f aca="true" t="shared" si="46" ref="F191:Q191">F192</f>
        <v>0</v>
      </c>
      <c r="G191" s="24">
        <f t="shared" si="46"/>
        <v>0</v>
      </c>
      <c r="H191" s="24">
        <f t="shared" si="46"/>
        <v>0</v>
      </c>
      <c r="I191" s="24">
        <f t="shared" si="46"/>
        <v>0</v>
      </c>
      <c r="J191" s="24">
        <f t="shared" si="46"/>
        <v>0</v>
      </c>
      <c r="K191" s="24">
        <f t="shared" si="46"/>
        <v>0</v>
      </c>
      <c r="L191" s="24">
        <f t="shared" si="46"/>
        <v>0</v>
      </c>
      <c r="M191" s="24">
        <f t="shared" si="46"/>
        <v>0</v>
      </c>
      <c r="N191" s="24">
        <f t="shared" si="46"/>
        <v>0</v>
      </c>
      <c r="O191" s="24">
        <f t="shared" si="46"/>
        <v>0</v>
      </c>
      <c r="P191" s="24">
        <f t="shared" si="46"/>
        <v>0</v>
      </c>
      <c r="Q191" s="24">
        <f t="shared" si="46"/>
        <v>0</v>
      </c>
    </row>
    <row r="192" spans="1:17" s="26" customFormat="1" ht="42.75" customHeight="1">
      <c r="A192" s="1" t="s">
        <v>181</v>
      </c>
      <c r="B192" s="24"/>
      <c r="C192" s="28">
        <v>1310</v>
      </c>
      <c r="D192" s="2">
        <f>F192+G192+H192+I192+J192+K192+L192+M192+N192+O192+P192+Q192</f>
        <v>0</v>
      </c>
      <c r="E192" s="2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26" customFormat="1" ht="45.75" customHeight="1">
      <c r="A193" s="23" t="s">
        <v>210</v>
      </c>
      <c r="B193" s="24">
        <v>70303</v>
      </c>
      <c r="C193" s="24"/>
      <c r="D193" s="24">
        <f>D194</f>
        <v>0</v>
      </c>
      <c r="E193" s="24"/>
      <c r="F193" s="24">
        <f aca="true" t="shared" si="47" ref="F193:Q193">F194</f>
        <v>0</v>
      </c>
      <c r="G193" s="24">
        <f t="shared" si="47"/>
        <v>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0</v>
      </c>
      <c r="P193" s="24">
        <f t="shared" si="47"/>
        <v>0</v>
      </c>
      <c r="Q193" s="24">
        <f t="shared" si="47"/>
        <v>0</v>
      </c>
    </row>
    <row r="194" spans="1:17" s="26" customFormat="1" ht="29.25" customHeight="1">
      <c r="A194" s="1" t="s">
        <v>187</v>
      </c>
      <c r="B194" s="24"/>
      <c r="C194" s="28">
        <v>1343</v>
      </c>
      <c r="D194" s="2">
        <f>F194+G194+H194+I194+J194+K194+L194+M194+N194+O194+P194+Q194</f>
        <v>0</v>
      </c>
      <c r="E194" s="2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s="10" customFormat="1" ht="31.5">
      <c r="A195" s="11" t="s">
        <v>97</v>
      </c>
      <c r="B195" s="12"/>
      <c r="C195" s="12"/>
      <c r="D195" s="12">
        <f>D196+D203+D206</f>
        <v>101440</v>
      </c>
      <c r="E195" s="12"/>
      <c r="F195" s="12">
        <f aca="true" t="shared" si="48" ref="F195:Q195">F196+F203+F206</f>
        <v>50720</v>
      </c>
      <c r="G195" s="12">
        <f t="shared" si="48"/>
        <v>0</v>
      </c>
      <c r="H195" s="12">
        <f t="shared" si="48"/>
        <v>50720</v>
      </c>
      <c r="I195" s="12">
        <f t="shared" si="48"/>
        <v>0</v>
      </c>
      <c r="J195" s="12">
        <f t="shared" si="48"/>
        <v>0</v>
      </c>
      <c r="K195" s="12">
        <f t="shared" si="48"/>
        <v>0</v>
      </c>
      <c r="L195" s="12">
        <f t="shared" si="48"/>
        <v>0</v>
      </c>
      <c r="M195" s="12">
        <f t="shared" si="48"/>
        <v>0</v>
      </c>
      <c r="N195" s="12">
        <f t="shared" si="48"/>
        <v>0</v>
      </c>
      <c r="O195" s="12">
        <f t="shared" si="48"/>
        <v>0</v>
      </c>
      <c r="P195" s="12">
        <f t="shared" si="48"/>
        <v>0</v>
      </c>
      <c r="Q195" s="12">
        <f t="shared" si="48"/>
        <v>0</v>
      </c>
    </row>
    <row r="196" spans="1:17" s="19" customFormat="1" ht="15.75">
      <c r="A196" s="18" t="s">
        <v>98</v>
      </c>
      <c r="B196" s="17">
        <v>80101</v>
      </c>
      <c r="C196" s="17"/>
      <c r="D196" s="17">
        <f>D197+D198+D199+D200+D201+D202</f>
        <v>101440</v>
      </c>
      <c r="E196" s="17">
        <v>96</v>
      </c>
      <c r="F196" s="17">
        <f aca="true" t="shared" si="49" ref="F196:Q196">F197+F198+F199+F200+F201+F202</f>
        <v>50720</v>
      </c>
      <c r="G196" s="17">
        <f t="shared" si="49"/>
        <v>0</v>
      </c>
      <c r="H196" s="17">
        <f t="shared" si="49"/>
        <v>50720</v>
      </c>
      <c r="I196" s="17">
        <f t="shared" si="49"/>
        <v>0</v>
      </c>
      <c r="J196" s="17">
        <f t="shared" si="49"/>
        <v>0</v>
      </c>
      <c r="K196" s="17">
        <f t="shared" si="49"/>
        <v>0</v>
      </c>
      <c r="L196" s="17">
        <f t="shared" si="49"/>
        <v>0</v>
      </c>
      <c r="M196" s="17">
        <f t="shared" si="49"/>
        <v>0</v>
      </c>
      <c r="N196" s="17">
        <f t="shared" si="49"/>
        <v>0</v>
      </c>
      <c r="O196" s="17">
        <f t="shared" si="49"/>
        <v>0</v>
      </c>
      <c r="P196" s="17">
        <f t="shared" si="49"/>
        <v>0</v>
      </c>
      <c r="Q196" s="17">
        <f t="shared" si="49"/>
        <v>0</v>
      </c>
    </row>
    <row r="197" spans="1:17" s="3" customFormat="1" ht="16.5" customHeight="1">
      <c r="A197" s="1" t="s">
        <v>125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110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93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122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86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182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19" customFormat="1" ht="31.5">
      <c r="A203" s="18" t="s">
        <v>134</v>
      </c>
      <c r="B203" s="17">
        <v>81002</v>
      </c>
      <c r="C203" s="17"/>
      <c r="D203" s="17">
        <f>D204+D205</f>
        <v>0</v>
      </c>
      <c r="E203" s="17">
        <v>4.1</v>
      </c>
      <c r="F203" s="17">
        <f aca="true" t="shared" si="51" ref="F203:Q203">F204+F205</f>
        <v>0</v>
      </c>
      <c r="G203" s="17">
        <f t="shared" si="51"/>
        <v>0</v>
      </c>
      <c r="H203" s="17">
        <f t="shared" si="51"/>
        <v>0</v>
      </c>
      <c r="I203" s="17">
        <f t="shared" si="51"/>
        <v>0</v>
      </c>
      <c r="J203" s="17">
        <f t="shared" si="51"/>
        <v>0</v>
      </c>
      <c r="K203" s="17">
        <f t="shared" si="51"/>
        <v>0</v>
      </c>
      <c r="L203" s="17">
        <f t="shared" si="51"/>
        <v>0</v>
      </c>
      <c r="M203" s="17">
        <f t="shared" si="51"/>
        <v>0</v>
      </c>
      <c r="N203" s="17">
        <f t="shared" si="51"/>
        <v>0</v>
      </c>
      <c r="O203" s="17">
        <f t="shared" si="51"/>
        <v>0</v>
      </c>
      <c r="P203" s="17">
        <f t="shared" si="51"/>
        <v>0</v>
      </c>
      <c r="Q203" s="17">
        <f t="shared" si="51"/>
        <v>0</v>
      </c>
    </row>
    <row r="204" spans="1:17" s="3" customFormat="1" ht="31.5">
      <c r="A204" s="1" t="s">
        <v>187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86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26" customFormat="1" ht="31.5">
      <c r="A206" s="23" t="s">
        <v>140</v>
      </c>
      <c r="B206" s="24">
        <v>10116</v>
      </c>
      <c r="C206" s="24"/>
      <c r="D206" s="24">
        <f>D207+D208</f>
        <v>0</v>
      </c>
      <c r="E206" s="24"/>
      <c r="F206" s="24">
        <f aca="true" t="shared" si="52" ref="F206:Q206">F207+F208</f>
        <v>0</v>
      </c>
      <c r="G206" s="24">
        <f t="shared" si="52"/>
        <v>0</v>
      </c>
      <c r="H206" s="24">
        <f t="shared" si="52"/>
        <v>0</v>
      </c>
      <c r="I206" s="24">
        <f t="shared" si="52"/>
        <v>0</v>
      </c>
      <c r="J206" s="24">
        <f t="shared" si="52"/>
        <v>0</v>
      </c>
      <c r="K206" s="24">
        <f t="shared" si="52"/>
        <v>0</v>
      </c>
      <c r="L206" s="24">
        <f t="shared" si="52"/>
        <v>0</v>
      </c>
      <c r="M206" s="24">
        <f t="shared" si="52"/>
        <v>0</v>
      </c>
      <c r="N206" s="24">
        <f t="shared" si="52"/>
        <v>0</v>
      </c>
      <c r="O206" s="24">
        <f t="shared" si="52"/>
        <v>0</v>
      </c>
      <c r="P206" s="24">
        <f t="shared" si="52"/>
        <v>0</v>
      </c>
      <c r="Q206" s="24">
        <f t="shared" si="52"/>
        <v>0</v>
      </c>
    </row>
    <row r="207" spans="1:17" s="3" customFormat="1" ht="15.75">
      <c r="A207" s="1" t="s">
        <v>122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86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1" t="s">
        <v>91</v>
      </c>
      <c r="B209" s="12"/>
      <c r="C209" s="12"/>
      <c r="D209" s="12">
        <f>D210+D220+D230+D236+D242+D248+D256+D269+D262+D273</f>
        <v>0</v>
      </c>
      <c r="E209" s="12">
        <v>61.7</v>
      </c>
      <c r="F209" s="12">
        <f aca="true" t="shared" si="53" ref="F209:Q209">F210+F220+F230+F236+F242+F248+F256+F269+F262+F273</f>
        <v>0</v>
      </c>
      <c r="G209" s="12">
        <f t="shared" si="53"/>
        <v>0</v>
      </c>
      <c r="H209" s="12">
        <f t="shared" si="53"/>
        <v>0</v>
      </c>
      <c r="I209" s="12">
        <f t="shared" si="53"/>
        <v>0</v>
      </c>
      <c r="J209" s="12">
        <f t="shared" si="53"/>
        <v>0</v>
      </c>
      <c r="K209" s="12">
        <f t="shared" si="53"/>
        <v>0</v>
      </c>
      <c r="L209" s="12">
        <f t="shared" si="53"/>
        <v>0</v>
      </c>
      <c r="M209" s="12">
        <f t="shared" si="53"/>
        <v>0</v>
      </c>
      <c r="N209" s="12">
        <f t="shared" si="53"/>
        <v>0</v>
      </c>
      <c r="O209" s="12">
        <f t="shared" si="53"/>
        <v>0</v>
      </c>
      <c r="P209" s="12">
        <f t="shared" si="53"/>
        <v>0</v>
      </c>
      <c r="Q209" s="12">
        <f t="shared" si="53"/>
        <v>0</v>
      </c>
    </row>
    <row r="210" spans="1:17" s="19" customFormat="1" ht="21.75" customHeight="1">
      <c r="A210" s="18" t="s">
        <v>123</v>
      </c>
      <c r="B210" s="17">
        <v>70101</v>
      </c>
      <c r="C210" s="17"/>
      <c r="D210" s="17">
        <f>D211+D212+D213+D214+D215+D216+D217+D218+D219</f>
        <v>0</v>
      </c>
      <c r="E210" s="17"/>
      <c r="F210" s="17">
        <f aca="true" t="shared" si="54" ref="F210:Q210">F211+F212+F213+F214+F215+F216+F217+F218+F219</f>
        <v>0</v>
      </c>
      <c r="G210" s="17">
        <f t="shared" si="54"/>
        <v>0</v>
      </c>
      <c r="H210" s="17">
        <f t="shared" si="54"/>
        <v>0</v>
      </c>
      <c r="I210" s="17">
        <f t="shared" si="54"/>
        <v>0</v>
      </c>
      <c r="J210" s="17">
        <f t="shared" si="54"/>
        <v>0</v>
      </c>
      <c r="K210" s="17">
        <f t="shared" si="54"/>
        <v>0</v>
      </c>
      <c r="L210" s="17">
        <f t="shared" si="54"/>
        <v>0</v>
      </c>
      <c r="M210" s="17">
        <f t="shared" si="54"/>
        <v>0</v>
      </c>
      <c r="N210" s="17">
        <f t="shared" si="54"/>
        <v>0</v>
      </c>
      <c r="O210" s="17">
        <f t="shared" si="54"/>
        <v>0</v>
      </c>
      <c r="P210" s="17">
        <f t="shared" si="54"/>
        <v>0</v>
      </c>
      <c r="Q210" s="17">
        <f t="shared" si="54"/>
        <v>0</v>
      </c>
    </row>
    <row r="211" spans="1:17" s="3" customFormat="1" ht="17.25" customHeight="1">
      <c r="A211" s="1" t="s">
        <v>205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172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179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86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249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27" t="s">
        <v>175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27" t="s">
        <v>86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251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180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19" customFormat="1" ht="15.75">
      <c r="A220" s="18" t="s">
        <v>183</v>
      </c>
      <c r="B220" s="17">
        <v>70201</v>
      </c>
      <c r="C220" s="17"/>
      <c r="D220" s="17">
        <f>D221+D222+D223+D224+D225+D226+D227+D228+D229</f>
        <v>0</v>
      </c>
      <c r="E220" s="17">
        <v>1.4</v>
      </c>
      <c r="F220" s="17">
        <f aca="true" t="shared" si="56" ref="F220:Q220">F221+F222+F223+F224+F225+F226+F227+F228+F229</f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 t="shared" si="56"/>
        <v>0</v>
      </c>
      <c r="L220" s="17">
        <f t="shared" si="56"/>
        <v>0</v>
      </c>
      <c r="M220" s="17">
        <f t="shared" si="56"/>
        <v>0</v>
      </c>
      <c r="N220" s="17">
        <f t="shared" si="56"/>
        <v>0</v>
      </c>
      <c r="O220" s="17">
        <f t="shared" si="56"/>
        <v>0</v>
      </c>
      <c r="P220" s="17">
        <f t="shared" si="56"/>
        <v>0</v>
      </c>
      <c r="Q220" s="17">
        <f t="shared" si="56"/>
        <v>0</v>
      </c>
    </row>
    <row r="221" spans="1:17" s="3" customFormat="1" ht="19.5" customHeight="1">
      <c r="A221" s="1" t="s">
        <v>185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251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179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86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249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27" t="s">
        <v>205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0" t="s">
        <v>284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182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218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19" customFormat="1" ht="47.25">
      <c r="A230" s="18" t="s">
        <v>184</v>
      </c>
      <c r="B230" s="17">
        <v>70401</v>
      </c>
      <c r="C230" s="17"/>
      <c r="D230" s="17">
        <f>D231+D232+D234+D235+D233</f>
        <v>0</v>
      </c>
      <c r="E230" s="17">
        <v>0.6</v>
      </c>
      <c r="F230" s="17">
        <f aca="true" t="shared" si="58" ref="F230:Q230">F231+F232+F234+F235+F233</f>
        <v>0</v>
      </c>
      <c r="G230" s="17">
        <f t="shared" si="58"/>
        <v>0</v>
      </c>
      <c r="H230" s="17">
        <f t="shared" si="58"/>
        <v>0</v>
      </c>
      <c r="I230" s="17">
        <f t="shared" si="58"/>
        <v>0</v>
      </c>
      <c r="J230" s="17">
        <f t="shared" si="58"/>
        <v>0</v>
      </c>
      <c r="K230" s="17">
        <f t="shared" si="58"/>
        <v>0</v>
      </c>
      <c r="L230" s="17">
        <f t="shared" si="58"/>
        <v>0</v>
      </c>
      <c r="M230" s="17">
        <f t="shared" si="58"/>
        <v>0</v>
      </c>
      <c r="N230" s="17">
        <f t="shared" si="58"/>
        <v>0</v>
      </c>
      <c r="O230" s="17">
        <f t="shared" si="58"/>
        <v>0</v>
      </c>
      <c r="P230" s="17">
        <f t="shared" si="58"/>
        <v>0</v>
      </c>
      <c r="Q230" s="17">
        <f t="shared" si="58"/>
        <v>0</v>
      </c>
    </row>
    <row r="231" spans="1:17" s="3" customFormat="1" ht="29.25" customHeight="1">
      <c r="A231" s="1" t="s">
        <v>216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179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185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249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86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19" customFormat="1" ht="31.5">
      <c r="A236" s="18" t="s">
        <v>167</v>
      </c>
      <c r="B236" s="17">
        <v>70804</v>
      </c>
      <c r="C236" s="17"/>
      <c r="D236" s="17">
        <f>D237+D238+D239+D241+D240</f>
        <v>0</v>
      </c>
      <c r="E236" s="17"/>
      <c r="F236" s="17">
        <f aca="true" t="shared" si="59" ref="F236:Q236">F237+F238+F239+F241+F240</f>
        <v>0</v>
      </c>
      <c r="G236" s="17">
        <f t="shared" si="59"/>
        <v>0</v>
      </c>
      <c r="H236" s="17">
        <f t="shared" si="59"/>
        <v>0</v>
      </c>
      <c r="I236" s="17">
        <f t="shared" si="59"/>
        <v>0</v>
      </c>
      <c r="J236" s="17">
        <f t="shared" si="59"/>
        <v>0</v>
      </c>
      <c r="K236" s="17">
        <f t="shared" si="59"/>
        <v>0</v>
      </c>
      <c r="L236" s="17">
        <f t="shared" si="59"/>
        <v>0</v>
      </c>
      <c r="M236" s="17">
        <f t="shared" si="59"/>
        <v>0</v>
      </c>
      <c r="N236" s="17">
        <f t="shared" si="59"/>
        <v>0</v>
      </c>
      <c r="O236" s="17">
        <f t="shared" si="59"/>
        <v>0</v>
      </c>
      <c r="P236" s="17">
        <f t="shared" si="59"/>
        <v>0</v>
      </c>
      <c r="Q236" s="17">
        <f t="shared" si="59"/>
        <v>0</v>
      </c>
    </row>
    <row r="237" spans="1:17" s="3" customFormat="1" ht="19.5" customHeight="1">
      <c r="A237" s="1" t="s">
        <v>182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0" t="s">
        <v>284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248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179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27" t="s">
        <v>251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19" customFormat="1" ht="15.75">
      <c r="A242" s="18" t="s">
        <v>303</v>
      </c>
      <c r="B242" s="17">
        <v>250404</v>
      </c>
      <c r="C242" s="17"/>
      <c r="D242" s="17">
        <f>D243+D244+D245+D246+D247</f>
        <v>0</v>
      </c>
      <c r="E242" s="17"/>
      <c r="F242" s="17">
        <f aca="true" t="shared" si="60" ref="F242:Q242">F243+F244+F245+F246+F247</f>
        <v>0</v>
      </c>
      <c r="G242" s="17">
        <f t="shared" si="60"/>
        <v>0</v>
      </c>
      <c r="H242" s="17">
        <f t="shared" si="60"/>
        <v>0</v>
      </c>
      <c r="I242" s="17">
        <f t="shared" si="60"/>
        <v>0</v>
      </c>
      <c r="J242" s="17">
        <f t="shared" si="60"/>
        <v>0</v>
      </c>
      <c r="K242" s="17">
        <f t="shared" si="60"/>
        <v>0</v>
      </c>
      <c r="L242" s="17">
        <f t="shared" si="60"/>
        <v>0</v>
      </c>
      <c r="M242" s="17">
        <f t="shared" si="60"/>
        <v>0</v>
      </c>
      <c r="N242" s="17">
        <f t="shared" si="60"/>
        <v>0</v>
      </c>
      <c r="O242" s="17">
        <f t="shared" si="60"/>
        <v>0</v>
      </c>
      <c r="P242" s="17">
        <f t="shared" si="60"/>
        <v>0</v>
      </c>
      <c r="Q242" s="17">
        <f t="shared" si="60"/>
        <v>0</v>
      </c>
    </row>
    <row r="243" spans="1:17" s="3" customFormat="1" ht="51" customHeight="1">
      <c r="A243" s="1" t="s">
        <v>181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27" t="s">
        <v>251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185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179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86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19" customFormat="1" ht="36.75" customHeight="1">
      <c r="A248" s="23" t="s">
        <v>145</v>
      </c>
      <c r="B248" s="17">
        <v>10116</v>
      </c>
      <c r="C248" s="17"/>
      <c r="D248" s="17">
        <f>D249+D250+D251+D252+D253+D254+D255</f>
        <v>0</v>
      </c>
      <c r="E248" s="17"/>
      <c r="F248" s="17">
        <f aca="true" t="shared" si="61" ref="F248:Q248">F249+F250+F251+F252+F253+F254+F255</f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61"/>
        <v>0</v>
      </c>
      <c r="K248" s="17">
        <f t="shared" si="61"/>
        <v>0</v>
      </c>
      <c r="L248" s="17">
        <f t="shared" si="61"/>
        <v>0</v>
      </c>
      <c r="M248" s="17">
        <f t="shared" si="61"/>
        <v>0</v>
      </c>
      <c r="N248" s="17">
        <f t="shared" si="61"/>
        <v>0</v>
      </c>
      <c r="O248" s="17">
        <f t="shared" si="61"/>
        <v>0</v>
      </c>
      <c r="P248" s="17">
        <f t="shared" si="61"/>
        <v>0</v>
      </c>
      <c r="Q248" s="17">
        <f t="shared" si="61"/>
        <v>0</v>
      </c>
    </row>
    <row r="249" spans="1:17" s="3" customFormat="1" ht="20.25" customHeight="1">
      <c r="A249" s="1" t="s">
        <v>179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251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27" t="s">
        <v>185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177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86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93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113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19" customFormat="1" ht="21.75" customHeight="1">
      <c r="A256" s="18" t="s">
        <v>126</v>
      </c>
      <c r="B256" s="17">
        <v>70806</v>
      </c>
      <c r="C256" s="17"/>
      <c r="D256" s="17">
        <f>D257+D258+D259+D260+D261</f>
        <v>0</v>
      </c>
      <c r="E256" s="17"/>
      <c r="F256" s="17">
        <f aca="true" t="shared" si="63" ref="F256:Q256">F257+F258+F259+F260+F261</f>
        <v>0</v>
      </c>
      <c r="G256" s="17">
        <f t="shared" si="63"/>
        <v>0</v>
      </c>
      <c r="H256" s="17">
        <f t="shared" si="63"/>
        <v>0</v>
      </c>
      <c r="I256" s="17">
        <f t="shared" si="63"/>
        <v>0</v>
      </c>
      <c r="J256" s="17">
        <f t="shared" si="63"/>
        <v>0</v>
      </c>
      <c r="K256" s="17">
        <f t="shared" si="63"/>
        <v>0</v>
      </c>
      <c r="L256" s="17">
        <f t="shared" si="63"/>
        <v>0</v>
      </c>
      <c r="M256" s="17">
        <f t="shared" si="63"/>
        <v>0</v>
      </c>
      <c r="N256" s="17">
        <f t="shared" si="63"/>
        <v>0</v>
      </c>
      <c r="O256" s="17">
        <f t="shared" si="63"/>
        <v>0</v>
      </c>
      <c r="P256" s="17">
        <f t="shared" si="63"/>
        <v>0</v>
      </c>
      <c r="Q256" s="17">
        <f t="shared" si="63"/>
        <v>0</v>
      </c>
    </row>
    <row r="257" spans="1:17" s="3" customFormat="1" ht="18.75" customHeight="1">
      <c r="A257" s="1" t="s">
        <v>182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179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86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249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175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26" customFormat="1" ht="63.75" customHeight="1">
      <c r="A262" s="18" t="s">
        <v>127</v>
      </c>
      <c r="B262" s="24">
        <v>130107</v>
      </c>
      <c r="C262" s="24"/>
      <c r="D262" s="24">
        <f>D263+D264+D265+D266+D267+D268</f>
        <v>0</v>
      </c>
      <c r="E262" s="24"/>
      <c r="F262" s="24">
        <f aca="true" t="shared" si="65" ref="F262:Q262">F263+F264+F265+F266+F267+F268</f>
        <v>0</v>
      </c>
      <c r="G262" s="24">
        <f t="shared" si="65"/>
        <v>0</v>
      </c>
      <c r="H262" s="24">
        <f t="shared" si="65"/>
        <v>0</v>
      </c>
      <c r="I262" s="24">
        <f t="shared" si="65"/>
        <v>0</v>
      </c>
      <c r="J262" s="24">
        <f t="shared" si="65"/>
        <v>0</v>
      </c>
      <c r="K262" s="24">
        <f t="shared" si="65"/>
        <v>0</v>
      </c>
      <c r="L262" s="24">
        <f t="shared" si="65"/>
        <v>0</v>
      </c>
      <c r="M262" s="24">
        <f t="shared" si="65"/>
        <v>0</v>
      </c>
      <c r="N262" s="24">
        <f t="shared" si="65"/>
        <v>0</v>
      </c>
      <c r="O262" s="24">
        <f t="shared" si="65"/>
        <v>0</v>
      </c>
      <c r="P262" s="24">
        <f t="shared" si="65"/>
        <v>0</v>
      </c>
      <c r="Q262" s="24">
        <f t="shared" si="65"/>
        <v>0</v>
      </c>
    </row>
    <row r="263" spans="1:17" s="3" customFormat="1" ht="66.75" customHeight="1">
      <c r="A263" s="20" t="s">
        <v>284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179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86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249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185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293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19" customFormat="1" ht="15.75">
      <c r="A269" s="18" t="s">
        <v>294</v>
      </c>
      <c r="B269" s="17">
        <v>70202</v>
      </c>
      <c r="C269" s="17"/>
      <c r="D269" s="17">
        <f>D271+D270+D272</f>
        <v>0</v>
      </c>
      <c r="E269" s="17"/>
      <c r="F269" s="17">
        <f aca="true" t="shared" si="66" ref="F269:Q269">F271+F270+F272</f>
        <v>0</v>
      </c>
      <c r="G269" s="17">
        <f t="shared" si="66"/>
        <v>0</v>
      </c>
      <c r="H269" s="17">
        <f t="shared" si="66"/>
        <v>0</v>
      </c>
      <c r="I269" s="17">
        <f t="shared" si="66"/>
        <v>0</v>
      </c>
      <c r="J269" s="17">
        <f t="shared" si="66"/>
        <v>0</v>
      </c>
      <c r="K269" s="17">
        <f t="shared" si="66"/>
        <v>0</v>
      </c>
      <c r="L269" s="17">
        <f t="shared" si="66"/>
        <v>0</v>
      </c>
      <c r="M269" s="17">
        <f t="shared" si="66"/>
        <v>0</v>
      </c>
      <c r="N269" s="17">
        <f t="shared" si="66"/>
        <v>0</v>
      </c>
      <c r="O269" s="17">
        <f t="shared" si="66"/>
        <v>0</v>
      </c>
      <c r="P269" s="17">
        <f t="shared" si="66"/>
        <v>0</v>
      </c>
      <c r="Q269" s="17">
        <f t="shared" si="66"/>
        <v>0</v>
      </c>
    </row>
    <row r="270" spans="1:17" s="29" customFormat="1" ht="18" customHeight="1">
      <c r="A270" s="27" t="s">
        <v>179</v>
      </c>
      <c r="B270" s="28"/>
      <c r="C270" s="28">
        <v>1111</v>
      </c>
      <c r="D270" s="2">
        <f t="shared" si="64"/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s="3" customFormat="1" ht="30" customHeight="1">
      <c r="A271" s="1" t="s">
        <v>248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251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26" customFormat="1" ht="47.25">
      <c r="A273" s="23" t="s">
        <v>203</v>
      </c>
      <c r="B273" s="24">
        <v>70802</v>
      </c>
      <c r="C273" s="24"/>
      <c r="D273" s="24">
        <f>D274+D278+D275+D276+D277</f>
        <v>0</v>
      </c>
      <c r="E273" s="24"/>
      <c r="F273" s="24">
        <f aca="true" t="shared" si="67" ref="F273:Q273">F274+F278+F275+F276+F277</f>
        <v>0</v>
      </c>
      <c r="G273" s="24">
        <f t="shared" si="67"/>
        <v>0</v>
      </c>
      <c r="H273" s="24">
        <f t="shared" si="67"/>
        <v>0</v>
      </c>
      <c r="I273" s="24">
        <f t="shared" si="67"/>
        <v>0</v>
      </c>
      <c r="J273" s="24">
        <f t="shared" si="67"/>
        <v>0</v>
      </c>
      <c r="K273" s="24">
        <f t="shared" si="67"/>
        <v>0</v>
      </c>
      <c r="L273" s="24">
        <f t="shared" si="67"/>
        <v>0</v>
      </c>
      <c r="M273" s="24">
        <f t="shared" si="67"/>
        <v>0</v>
      </c>
      <c r="N273" s="24">
        <f t="shared" si="67"/>
        <v>0</v>
      </c>
      <c r="O273" s="24">
        <f t="shared" si="67"/>
        <v>0</v>
      </c>
      <c r="P273" s="24">
        <f t="shared" si="67"/>
        <v>0</v>
      </c>
      <c r="Q273" s="24">
        <f t="shared" si="67"/>
        <v>0</v>
      </c>
    </row>
    <row r="274" spans="1:17" s="3" customFormat="1" ht="18" customHeight="1">
      <c r="A274" s="1" t="s">
        <v>185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251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179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86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182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0" customFormat="1" ht="34.5" customHeight="1">
      <c r="A279" s="11" t="s">
        <v>137</v>
      </c>
      <c r="B279" s="12"/>
      <c r="C279" s="12"/>
      <c r="D279" s="12">
        <f>D280+D286</f>
        <v>0</v>
      </c>
      <c r="E279" s="12">
        <v>0.5</v>
      </c>
      <c r="F279" s="12">
        <f aca="true" t="shared" si="68" ref="F279:Q279">F280+F286</f>
        <v>0</v>
      </c>
      <c r="G279" s="12">
        <f t="shared" si="68"/>
        <v>0</v>
      </c>
      <c r="H279" s="12">
        <f t="shared" si="68"/>
        <v>0</v>
      </c>
      <c r="I279" s="12">
        <f t="shared" si="68"/>
        <v>0</v>
      </c>
      <c r="J279" s="12">
        <f t="shared" si="68"/>
        <v>0</v>
      </c>
      <c r="K279" s="12">
        <f t="shared" si="68"/>
        <v>0</v>
      </c>
      <c r="L279" s="12">
        <f t="shared" si="68"/>
        <v>0</v>
      </c>
      <c r="M279" s="12">
        <f t="shared" si="68"/>
        <v>0</v>
      </c>
      <c r="N279" s="12">
        <f t="shared" si="68"/>
        <v>0</v>
      </c>
      <c r="O279" s="12">
        <f t="shared" si="68"/>
        <v>0</v>
      </c>
      <c r="P279" s="12">
        <f t="shared" si="68"/>
        <v>0</v>
      </c>
      <c r="Q279" s="12">
        <f t="shared" si="68"/>
        <v>0</v>
      </c>
    </row>
    <row r="280" spans="1:17" s="19" customFormat="1" ht="27.75" customHeight="1">
      <c r="A280" s="18" t="s">
        <v>89</v>
      </c>
      <c r="B280" s="17">
        <v>10116</v>
      </c>
      <c r="C280" s="17"/>
      <c r="D280" s="17">
        <f>D281+D282+D283+D284+D285</f>
        <v>0</v>
      </c>
      <c r="E280" s="17">
        <v>0.5</v>
      </c>
      <c r="F280" s="17">
        <f aca="true" t="shared" si="69" ref="F280:Q280">F281+F282+F283+F284+F285</f>
        <v>0</v>
      </c>
      <c r="G280" s="17">
        <f t="shared" si="69"/>
        <v>0</v>
      </c>
      <c r="H280" s="17">
        <f t="shared" si="69"/>
        <v>0</v>
      </c>
      <c r="I280" s="17">
        <f t="shared" si="69"/>
        <v>0</v>
      </c>
      <c r="J280" s="17">
        <f t="shared" si="69"/>
        <v>0</v>
      </c>
      <c r="K280" s="17">
        <f t="shared" si="69"/>
        <v>0</v>
      </c>
      <c r="L280" s="17">
        <f t="shared" si="69"/>
        <v>0</v>
      </c>
      <c r="M280" s="17">
        <f t="shared" si="69"/>
        <v>0</v>
      </c>
      <c r="N280" s="17">
        <f t="shared" si="69"/>
        <v>0</v>
      </c>
      <c r="O280" s="17">
        <f t="shared" si="69"/>
        <v>0</v>
      </c>
      <c r="P280" s="17">
        <f t="shared" si="69"/>
        <v>0</v>
      </c>
      <c r="Q280" s="17">
        <f t="shared" si="69"/>
        <v>0</v>
      </c>
    </row>
    <row r="281" spans="1:17" s="3" customFormat="1" ht="15.75">
      <c r="A281" s="1" t="s">
        <v>179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86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125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27" t="s">
        <v>225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27" t="s">
        <v>175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26" customFormat="1" ht="15.75">
      <c r="A286" s="23" t="s">
        <v>115</v>
      </c>
      <c r="B286" s="24">
        <v>250404</v>
      </c>
      <c r="C286" s="24"/>
      <c r="D286" s="24">
        <f>D287</f>
        <v>0</v>
      </c>
      <c r="E286" s="24"/>
      <c r="F286" s="24">
        <f aca="true" t="shared" si="70" ref="F286:Q286">F287</f>
        <v>0</v>
      </c>
      <c r="G286" s="24">
        <f t="shared" si="70"/>
        <v>0</v>
      </c>
      <c r="H286" s="24">
        <f t="shared" si="70"/>
        <v>0</v>
      </c>
      <c r="I286" s="24">
        <f t="shared" si="70"/>
        <v>0</v>
      </c>
      <c r="J286" s="24">
        <f t="shared" si="70"/>
        <v>0</v>
      </c>
      <c r="K286" s="24">
        <f t="shared" si="70"/>
        <v>0</v>
      </c>
      <c r="L286" s="24">
        <f t="shared" si="70"/>
        <v>0</v>
      </c>
      <c r="M286" s="24">
        <f t="shared" si="70"/>
        <v>0</v>
      </c>
      <c r="N286" s="24">
        <f t="shared" si="70"/>
        <v>0</v>
      </c>
      <c r="O286" s="24">
        <f t="shared" si="70"/>
        <v>0</v>
      </c>
      <c r="P286" s="24">
        <f t="shared" si="70"/>
        <v>0</v>
      </c>
      <c r="Q286" s="24">
        <f t="shared" si="70"/>
        <v>0</v>
      </c>
    </row>
    <row r="287" spans="1:17" s="3" customFormat="1" ht="19.5" customHeight="1">
      <c r="A287" s="1" t="s">
        <v>182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0" customFormat="1" ht="43.5" customHeight="1">
      <c r="A289" s="11" t="s">
        <v>111</v>
      </c>
      <c r="B289" s="12"/>
      <c r="C289" s="12"/>
      <c r="D289" s="12">
        <f>D290+D299+D305+D316+D319+D326</f>
        <v>454815</v>
      </c>
      <c r="E289" s="12"/>
      <c r="F289" s="12">
        <f aca="true" t="shared" si="71" ref="F289:Q289">F290+F299+F305+F316+F319+F326</f>
        <v>38262</v>
      </c>
      <c r="G289" s="12">
        <f t="shared" si="71"/>
        <v>37467</v>
      </c>
      <c r="H289" s="12">
        <f t="shared" si="71"/>
        <v>32834</v>
      </c>
      <c r="I289" s="12">
        <f t="shared" si="71"/>
        <v>51116</v>
      </c>
      <c r="J289" s="12">
        <f t="shared" si="71"/>
        <v>61314</v>
      </c>
      <c r="K289" s="12">
        <f t="shared" si="71"/>
        <v>39116</v>
      </c>
      <c r="L289" s="12">
        <f t="shared" si="71"/>
        <v>39314</v>
      </c>
      <c r="M289" s="12">
        <f t="shared" si="71"/>
        <v>39314</v>
      </c>
      <c r="N289" s="12">
        <f t="shared" si="71"/>
        <v>39116</v>
      </c>
      <c r="O289" s="12">
        <f t="shared" si="71"/>
        <v>29314</v>
      </c>
      <c r="P289" s="12">
        <f t="shared" si="71"/>
        <v>28956</v>
      </c>
      <c r="Q289" s="12">
        <f t="shared" si="71"/>
        <v>18692</v>
      </c>
    </row>
    <row r="290" spans="1:17" s="19" customFormat="1" ht="31.5">
      <c r="A290" s="18" t="s">
        <v>239</v>
      </c>
      <c r="B290" s="17">
        <v>100103</v>
      </c>
      <c r="C290" s="17"/>
      <c r="D290" s="17">
        <f>D291+D297+D295</f>
        <v>0</v>
      </c>
      <c r="E290" s="17"/>
      <c r="F290" s="17">
        <f aca="true" t="shared" si="72" ref="F290:Q290">F291+F297+F295</f>
        <v>0</v>
      </c>
      <c r="G290" s="17">
        <f t="shared" si="72"/>
        <v>0</v>
      </c>
      <c r="H290" s="17">
        <f t="shared" si="72"/>
        <v>0</v>
      </c>
      <c r="I290" s="17">
        <f t="shared" si="72"/>
        <v>0</v>
      </c>
      <c r="J290" s="17">
        <f t="shared" si="72"/>
        <v>0</v>
      </c>
      <c r="K290" s="17">
        <f t="shared" si="72"/>
        <v>0</v>
      </c>
      <c r="L290" s="17">
        <f t="shared" si="72"/>
        <v>0</v>
      </c>
      <c r="M290" s="17">
        <f t="shared" si="72"/>
        <v>0</v>
      </c>
      <c r="N290" s="17">
        <f t="shared" si="72"/>
        <v>0</v>
      </c>
      <c r="O290" s="17">
        <f t="shared" si="72"/>
        <v>0</v>
      </c>
      <c r="P290" s="17">
        <f t="shared" si="72"/>
        <v>0</v>
      </c>
      <c r="Q290" s="17">
        <f t="shared" si="72"/>
        <v>0</v>
      </c>
    </row>
    <row r="291" spans="1:17" s="3" customFormat="1" ht="45.75" customHeight="1">
      <c r="A291" s="27" t="s">
        <v>196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26" customFormat="1" ht="44.25" customHeight="1">
      <c r="A292" s="23" t="s">
        <v>202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26" customFormat="1" ht="30" customHeight="1">
      <c r="A293" s="23" t="s">
        <v>191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26" customFormat="1" ht="29.25" customHeight="1">
      <c r="A294" s="23" t="s">
        <v>192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29" customFormat="1" ht="48" customHeight="1">
      <c r="A295" s="27" t="s">
        <v>211</v>
      </c>
      <c r="B295" s="28"/>
      <c r="C295" s="28">
        <v>2410</v>
      </c>
      <c r="D295" s="2">
        <f>F295+G295+H295+I295+J295+K295+L295+M295+N295+O295+P295+Q295</f>
        <v>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s="26" customFormat="1" ht="45" customHeight="1">
      <c r="A296" s="23" t="s">
        <v>193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3" customFormat="1" ht="18.75" customHeight="1">
      <c r="A297" s="1" t="s">
        <v>86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3" t="s">
        <v>190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26" customFormat="1" ht="31.5" customHeight="1">
      <c r="A299" s="23" t="s">
        <v>145</v>
      </c>
      <c r="B299" s="24">
        <v>10116</v>
      </c>
      <c r="C299" s="24"/>
      <c r="D299" s="24">
        <f>D300+D301+D302+D303+D304</f>
        <v>0</v>
      </c>
      <c r="E299" s="24"/>
      <c r="F299" s="24">
        <f aca="true" t="shared" si="73" ref="F299:Q299">F300+F301+F302+F303+F304</f>
        <v>0</v>
      </c>
      <c r="G299" s="24">
        <f t="shared" si="73"/>
        <v>0</v>
      </c>
      <c r="H299" s="24">
        <f t="shared" si="73"/>
        <v>0</v>
      </c>
      <c r="I299" s="24">
        <f t="shared" si="73"/>
        <v>0</v>
      </c>
      <c r="J299" s="24">
        <f t="shared" si="73"/>
        <v>0</v>
      </c>
      <c r="K299" s="24">
        <f t="shared" si="73"/>
        <v>0</v>
      </c>
      <c r="L299" s="24">
        <f t="shared" si="73"/>
        <v>0</v>
      </c>
      <c r="M299" s="24">
        <f t="shared" si="73"/>
        <v>0</v>
      </c>
      <c r="N299" s="24">
        <f t="shared" si="73"/>
        <v>0</v>
      </c>
      <c r="O299" s="24">
        <f t="shared" si="73"/>
        <v>0</v>
      </c>
      <c r="P299" s="24">
        <f t="shared" si="73"/>
        <v>0</v>
      </c>
      <c r="Q299" s="24">
        <f t="shared" si="73"/>
        <v>0</v>
      </c>
    </row>
    <row r="300" spans="1:17" s="3" customFormat="1" ht="21" customHeight="1">
      <c r="A300" s="1" t="s">
        <v>179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86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90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173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175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26" customFormat="1" ht="15.75">
      <c r="A305" s="23" t="s">
        <v>142</v>
      </c>
      <c r="B305" s="24">
        <v>100203</v>
      </c>
      <c r="C305" s="24"/>
      <c r="D305" s="24">
        <f>D306+D309+D312+D314</f>
        <v>454815</v>
      </c>
      <c r="E305" s="24"/>
      <c r="F305" s="24">
        <f aca="true" t="shared" si="74" ref="F305:Q305">F306+F309+F312+F314</f>
        <v>38262</v>
      </c>
      <c r="G305" s="24">
        <f t="shared" si="74"/>
        <v>37467</v>
      </c>
      <c r="H305" s="24">
        <f t="shared" si="74"/>
        <v>32834</v>
      </c>
      <c r="I305" s="24">
        <f t="shared" si="74"/>
        <v>51116</v>
      </c>
      <c r="J305" s="24">
        <f t="shared" si="74"/>
        <v>61314</v>
      </c>
      <c r="K305" s="24">
        <f t="shared" si="74"/>
        <v>39116</v>
      </c>
      <c r="L305" s="24">
        <f t="shared" si="74"/>
        <v>39314</v>
      </c>
      <c r="M305" s="24">
        <f t="shared" si="74"/>
        <v>39314</v>
      </c>
      <c r="N305" s="24">
        <f t="shared" si="74"/>
        <v>39116</v>
      </c>
      <c r="O305" s="24">
        <f t="shared" si="74"/>
        <v>29314</v>
      </c>
      <c r="P305" s="24">
        <f t="shared" si="74"/>
        <v>28956</v>
      </c>
      <c r="Q305" s="24">
        <f t="shared" si="74"/>
        <v>18692</v>
      </c>
    </row>
    <row r="306" spans="1:17" s="29" customFormat="1" ht="15.75">
      <c r="A306" s="1" t="s">
        <v>179</v>
      </c>
      <c r="B306" s="28"/>
      <c r="C306" s="28">
        <v>1111</v>
      </c>
      <c r="D306" s="2">
        <f>F306+G306+H306+I306+J306+K306+L306+M306+N306+O306+P306+Q306</f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s="26" customFormat="1" ht="15.75">
      <c r="A307" s="23" t="s">
        <v>237</v>
      </c>
      <c r="B307" s="24"/>
      <c r="C307" s="24"/>
      <c r="D307" s="2">
        <f>F307+G307+H307+I307+J307+K307+L307+M307+N307+O307+P307+Q307</f>
        <v>0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26" customFormat="1" ht="15.75">
      <c r="A308" s="23" t="s">
        <v>238</v>
      </c>
      <c r="B308" s="24"/>
      <c r="C308" s="24"/>
      <c r="D308" s="2">
        <f>F308+G308+H308+I308+J308+K308+L308+M308+N308+O308+P308+Q308</f>
        <v>0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29" customFormat="1" ht="22.5" customHeight="1">
      <c r="A309" s="27" t="s">
        <v>125</v>
      </c>
      <c r="B309" s="28"/>
      <c r="C309" s="28">
        <v>1165</v>
      </c>
      <c r="D309" s="2">
        <f>F309+G309+H309+I309+J309+K309+L309+M309+N309+O309+P309+Q309</f>
        <v>318800</v>
      </c>
      <c r="E309" s="28"/>
      <c r="F309" s="28"/>
      <c r="G309" s="28"/>
      <c r="H309" s="28">
        <v>26680</v>
      </c>
      <c r="I309" s="28">
        <v>45160</v>
      </c>
      <c r="J309" s="28">
        <v>55160</v>
      </c>
      <c r="K309" s="24">
        <v>33160</v>
      </c>
      <c r="L309" s="28">
        <v>33160</v>
      </c>
      <c r="M309" s="28">
        <v>33160</v>
      </c>
      <c r="N309" s="28">
        <v>33160</v>
      </c>
      <c r="O309" s="28">
        <v>23160</v>
      </c>
      <c r="P309" s="28">
        <v>23000</v>
      </c>
      <c r="Q309" s="28">
        <v>13000</v>
      </c>
    </row>
    <row r="310" spans="1:17" s="42" customFormat="1" ht="27.75" customHeight="1">
      <c r="A310" s="40" t="s">
        <v>287</v>
      </c>
      <c r="B310" s="41"/>
      <c r="C310" s="41"/>
      <c r="D310" s="41">
        <f>F310+G310+H310+I310+J310+K310+L310+M310+N310+O310+P310+Q310</f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26" customFormat="1" ht="30.75" customHeight="1">
      <c r="A311" s="23" t="s">
        <v>194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29" customFormat="1" ht="24.75" customHeight="1">
      <c r="A312" s="1" t="s">
        <v>180</v>
      </c>
      <c r="B312" s="28"/>
      <c r="C312" s="28">
        <v>1164</v>
      </c>
      <c r="D312" s="28">
        <f>F312+G312+H312+I312+J312+K312+L312+M312+N312+O312+P312+Q312</f>
        <v>72000</v>
      </c>
      <c r="E312" s="28"/>
      <c r="F312" s="28">
        <v>6154</v>
      </c>
      <c r="G312" s="28">
        <v>5560</v>
      </c>
      <c r="H312" s="28">
        <v>6154</v>
      </c>
      <c r="I312" s="28">
        <v>5956</v>
      </c>
      <c r="J312" s="28">
        <v>6154</v>
      </c>
      <c r="K312" s="28">
        <v>5956</v>
      </c>
      <c r="L312" s="28">
        <v>6154</v>
      </c>
      <c r="M312" s="28">
        <v>6154</v>
      </c>
      <c r="N312" s="28">
        <v>5956</v>
      </c>
      <c r="O312" s="28">
        <v>6154</v>
      </c>
      <c r="P312" s="28">
        <v>5956</v>
      </c>
      <c r="Q312" s="28">
        <v>5692</v>
      </c>
    </row>
    <row r="313" spans="1:17" s="26" customFormat="1" ht="45" customHeight="1">
      <c r="A313" s="23" t="s">
        <v>195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29" customFormat="1" ht="47.25" customHeight="1">
      <c r="A314" s="27" t="s">
        <v>300</v>
      </c>
      <c r="B314" s="28"/>
      <c r="C314" s="28">
        <v>1310</v>
      </c>
      <c r="D314" s="28">
        <f>F314+G314+H314+I314+J314+K314+L314+M314+N314+O314+P314+Q314</f>
        <v>64015</v>
      </c>
      <c r="E314" s="28"/>
      <c r="F314" s="28">
        <v>32108</v>
      </c>
      <c r="G314" s="28">
        <v>31907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s="42" customFormat="1" ht="33" customHeight="1">
      <c r="A315" s="40" t="s">
        <v>301</v>
      </c>
      <c r="B315" s="41"/>
      <c r="C315" s="41"/>
      <c r="D315" s="28">
        <f>F315+G315+H315+I315+J315+K315+L315+M315+N315+O315+P315+Q315</f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s="26" customFormat="1" ht="110.25">
      <c r="A316" s="23" t="s">
        <v>288</v>
      </c>
      <c r="B316" s="24">
        <v>250344</v>
      </c>
      <c r="C316" s="24"/>
      <c r="D316" s="24">
        <f>D317+D318</f>
        <v>0</v>
      </c>
      <c r="E316" s="24"/>
      <c r="F316" s="24">
        <f aca="true" t="shared" si="75" ref="F316:Q316">F317+F318</f>
        <v>0</v>
      </c>
      <c r="G316" s="24">
        <f t="shared" si="75"/>
        <v>0</v>
      </c>
      <c r="H316" s="24">
        <f t="shared" si="75"/>
        <v>0</v>
      </c>
      <c r="I316" s="24">
        <f t="shared" si="75"/>
        <v>0</v>
      </c>
      <c r="J316" s="24">
        <f t="shared" si="75"/>
        <v>0</v>
      </c>
      <c r="K316" s="24">
        <f t="shared" si="75"/>
        <v>0</v>
      </c>
      <c r="L316" s="24">
        <f t="shared" si="75"/>
        <v>0</v>
      </c>
      <c r="M316" s="24">
        <f t="shared" si="75"/>
        <v>0</v>
      </c>
      <c r="N316" s="24">
        <f t="shared" si="75"/>
        <v>0</v>
      </c>
      <c r="O316" s="24">
        <f t="shared" si="75"/>
        <v>0</v>
      </c>
      <c r="P316" s="24">
        <f t="shared" si="75"/>
        <v>0</v>
      </c>
      <c r="Q316" s="24">
        <f t="shared" si="75"/>
        <v>0</v>
      </c>
    </row>
    <row r="317" spans="1:17" s="29" customFormat="1" ht="49.5" customHeight="1">
      <c r="A317" s="27" t="s">
        <v>289</v>
      </c>
      <c r="B317" s="28"/>
      <c r="C317" s="28">
        <v>2420</v>
      </c>
      <c r="D317" s="2">
        <f>F317+G317+H317+I317+J317+K317+L317+M317+N317+O317+P317+Q317</f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s="29" customFormat="1" ht="47.25" customHeight="1">
      <c r="A318" s="27" t="s">
        <v>211</v>
      </c>
      <c r="B318" s="28"/>
      <c r="C318" s="28">
        <v>2410</v>
      </c>
      <c r="D318" s="2">
        <f>F318+G318+H318+I318+J318+K318+L318+M318+N318+O318+P318+Q318</f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s="26" customFormat="1" ht="42" customHeight="1">
      <c r="A319" s="23" t="s">
        <v>235</v>
      </c>
      <c r="B319" s="24">
        <v>100102</v>
      </c>
      <c r="C319" s="24"/>
      <c r="D319" s="24">
        <f>D320+D324</f>
        <v>0</v>
      </c>
      <c r="E319" s="24"/>
      <c r="F319" s="24">
        <f aca="true" t="shared" si="76" ref="F319:Q319">F320+F324</f>
        <v>0</v>
      </c>
      <c r="G319" s="24">
        <f t="shared" si="76"/>
        <v>0</v>
      </c>
      <c r="H319" s="24">
        <f t="shared" si="76"/>
        <v>0</v>
      </c>
      <c r="I319" s="24">
        <f t="shared" si="76"/>
        <v>0</v>
      </c>
      <c r="J319" s="24">
        <f t="shared" si="76"/>
        <v>0</v>
      </c>
      <c r="K319" s="24">
        <f t="shared" si="76"/>
        <v>0</v>
      </c>
      <c r="L319" s="24">
        <f t="shared" si="76"/>
        <v>0</v>
      </c>
      <c r="M319" s="24">
        <f t="shared" si="76"/>
        <v>0</v>
      </c>
      <c r="N319" s="24">
        <f t="shared" si="76"/>
        <v>0</v>
      </c>
      <c r="O319" s="24">
        <f t="shared" si="76"/>
        <v>0</v>
      </c>
      <c r="P319" s="24">
        <f t="shared" si="76"/>
        <v>0</v>
      </c>
      <c r="Q319" s="24">
        <f t="shared" si="76"/>
        <v>0</v>
      </c>
    </row>
    <row r="320" spans="1:19" s="29" customFormat="1" ht="31.5" customHeight="1">
      <c r="A320" s="27" t="s">
        <v>236</v>
      </c>
      <c r="B320" s="28"/>
      <c r="C320" s="28">
        <v>2131</v>
      </c>
      <c r="D320" s="2">
        <f>F320+G320+H320+I320+J320+K320+L320+M320+N320+O320+P320+Q320</f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/>
      <c r="S320" s="33"/>
    </row>
    <row r="321" spans="1:19" s="26" customFormat="1" ht="44.25" customHeight="1">
      <c r="A321" s="23" t="s">
        <v>282</v>
      </c>
      <c r="B321" s="24"/>
      <c r="C321" s="24"/>
      <c r="D321" s="25">
        <f>F321+H321+I321+J321+K321+L321+M321+N321+O321+P321+Q321+R321</f>
        <v>0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43"/>
      <c r="S321" s="43"/>
    </row>
    <row r="322" spans="1:19" s="26" customFormat="1" ht="43.5" customHeight="1">
      <c r="A322" s="23" t="s">
        <v>241</v>
      </c>
      <c r="B322" s="24"/>
      <c r="C322" s="24"/>
      <c r="D322" s="25">
        <f>F322+H322+I322+J322+K322+L322+M322+N322+O322+P322+Q322+R322</f>
        <v>0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43"/>
      <c r="S322" s="43"/>
    </row>
    <row r="323" spans="1:19" s="26" customFormat="1" ht="62.25" customHeight="1">
      <c r="A323" s="23" t="s">
        <v>242</v>
      </c>
      <c r="B323" s="24"/>
      <c r="C323" s="24"/>
      <c r="D323" s="25">
        <f>F323+H323+I323+J323+K323+L323+M323+N323+O323+P323+Q323+R323</f>
        <v>0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43"/>
      <c r="S323" s="43"/>
    </row>
    <row r="324" spans="1:18" s="26" customFormat="1" ht="47.25" customHeight="1">
      <c r="A324" s="27" t="s">
        <v>211</v>
      </c>
      <c r="B324" s="24"/>
      <c r="C324" s="28">
        <v>2410</v>
      </c>
      <c r="D324" s="2">
        <f>F324+G324+H324+I324+J324+K324+L324+M324+N324+O324+P324+Q324</f>
        <v>0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43"/>
    </row>
    <row r="325" spans="1:18" s="26" customFormat="1" ht="48" customHeight="1">
      <c r="A325" s="23" t="s">
        <v>283</v>
      </c>
      <c r="B325" s="24"/>
      <c r="C325" s="24"/>
      <c r="D325" s="25">
        <f>F325+H325+I325+J325+K325+L325+M325+N325+O325+P325+Q325+R325</f>
        <v>0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43"/>
    </row>
    <row r="326" spans="1:17" s="26" customFormat="1" ht="35.25" customHeight="1">
      <c r="A326" s="23" t="s">
        <v>209</v>
      </c>
      <c r="B326" s="24">
        <v>170603</v>
      </c>
      <c r="C326" s="24"/>
      <c r="D326" s="24">
        <f>D327</f>
        <v>0</v>
      </c>
      <c r="E326" s="24"/>
      <c r="F326" s="24">
        <f aca="true" t="shared" si="77" ref="F326:Q326">F327</f>
        <v>0</v>
      </c>
      <c r="G326" s="24">
        <f t="shared" si="77"/>
        <v>0</v>
      </c>
      <c r="H326" s="24">
        <f t="shared" si="77"/>
        <v>0</v>
      </c>
      <c r="I326" s="24">
        <f t="shared" si="77"/>
        <v>0</v>
      </c>
      <c r="J326" s="24">
        <f t="shared" si="77"/>
        <v>0</v>
      </c>
      <c r="K326" s="24">
        <f t="shared" si="77"/>
        <v>0</v>
      </c>
      <c r="L326" s="24">
        <f t="shared" si="77"/>
        <v>0</v>
      </c>
      <c r="M326" s="24">
        <f t="shared" si="77"/>
        <v>0</v>
      </c>
      <c r="N326" s="24">
        <f t="shared" si="77"/>
        <v>0</v>
      </c>
      <c r="O326" s="24">
        <f t="shared" si="77"/>
        <v>0</v>
      </c>
      <c r="P326" s="24">
        <f t="shared" si="77"/>
        <v>0</v>
      </c>
      <c r="Q326" s="24">
        <f t="shared" si="77"/>
        <v>0</v>
      </c>
    </row>
    <row r="327" spans="1:17" s="29" customFormat="1" ht="47.25" customHeight="1">
      <c r="A327" s="27" t="s">
        <v>196</v>
      </c>
      <c r="B327" s="28"/>
      <c r="C327" s="28">
        <v>1310</v>
      </c>
      <c r="D327" s="2">
        <f>F327+G327+H327+I327+J327+K327+L327+M327+N327+O327+P327+Q327</f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s="32" customFormat="1" ht="29.25" customHeight="1">
      <c r="A328" s="30" t="s">
        <v>119</v>
      </c>
      <c r="B328" s="31"/>
      <c r="C328" s="31"/>
      <c r="D328" s="31">
        <f>D329+D333+D338</f>
        <v>4000</v>
      </c>
      <c r="E328" s="31"/>
      <c r="F328" s="31">
        <f aca="true" t="shared" si="78" ref="F328:Q328">F329+F333+F338</f>
        <v>0</v>
      </c>
      <c r="G328" s="31">
        <f t="shared" si="78"/>
        <v>2000</v>
      </c>
      <c r="H328" s="31">
        <f t="shared" si="78"/>
        <v>0</v>
      </c>
      <c r="I328" s="31">
        <f t="shared" si="78"/>
        <v>2000</v>
      </c>
      <c r="J328" s="31">
        <f t="shared" si="78"/>
        <v>0</v>
      </c>
      <c r="K328" s="31">
        <f t="shared" si="78"/>
        <v>0</v>
      </c>
      <c r="L328" s="31">
        <f t="shared" si="78"/>
        <v>0</v>
      </c>
      <c r="M328" s="31">
        <f t="shared" si="78"/>
        <v>0</v>
      </c>
      <c r="N328" s="31">
        <f t="shared" si="78"/>
        <v>0</v>
      </c>
      <c r="O328" s="31">
        <f t="shared" si="78"/>
        <v>0</v>
      </c>
      <c r="P328" s="31">
        <f t="shared" si="78"/>
        <v>0</v>
      </c>
      <c r="Q328" s="31">
        <f t="shared" si="78"/>
        <v>0</v>
      </c>
    </row>
    <row r="329" spans="1:17" s="26" customFormat="1" ht="31.5">
      <c r="A329" s="23" t="s">
        <v>145</v>
      </c>
      <c r="B329" s="24">
        <v>10116</v>
      </c>
      <c r="C329" s="24"/>
      <c r="D329" s="24">
        <f>D331+D332+D330</f>
        <v>4000</v>
      </c>
      <c r="E329" s="24"/>
      <c r="F329" s="24">
        <f aca="true" t="shared" si="79" ref="F329:Q329">F331+F332+F330</f>
        <v>0</v>
      </c>
      <c r="G329" s="24">
        <f t="shared" si="79"/>
        <v>2000</v>
      </c>
      <c r="H329" s="24">
        <f t="shared" si="79"/>
        <v>0</v>
      </c>
      <c r="I329" s="24">
        <f t="shared" si="79"/>
        <v>2000</v>
      </c>
      <c r="J329" s="24">
        <f t="shared" si="79"/>
        <v>0</v>
      </c>
      <c r="K329" s="24">
        <f t="shared" si="79"/>
        <v>0</v>
      </c>
      <c r="L329" s="24">
        <f t="shared" si="79"/>
        <v>0</v>
      </c>
      <c r="M329" s="24">
        <f t="shared" si="79"/>
        <v>0</v>
      </c>
      <c r="N329" s="24">
        <f t="shared" si="79"/>
        <v>0</v>
      </c>
      <c r="O329" s="24">
        <f t="shared" si="79"/>
        <v>0</v>
      </c>
      <c r="P329" s="24">
        <f t="shared" si="79"/>
        <v>0</v>
      </c>
      <c r="Q329" s="24">
        <f t="shared" si="79"/>
        <v>0</v>
      </c>
    </row>
    <row r="330" spans="1:17" s="29" customFormat="1" ht="15.75">
      <c r="A330" s="27" t="s">
        <v>179</v>
      </c>
      <c r="B330" s="28"/>
      <c r="C330" s="28">
        <v>1111</v>
      </c>
      <c r="D330" s="28">
        <f>F330+G330+H330+I330+J330+K330+L330+M330+N330+O330+P330+Q330</f>
        <v>1467</v>
      </c>
      <c r="E330" s="28"/>
      <c r="F330" s="28"/>
      <c r="G330" s="28"/>
      <c r="H330" s="28"/>
      <c r="I330" s="28">
        <v>1467</v>
      </c>
      <c r="J330" s="28"/>
      <c r="K330" s="28"/>
      <c r="L330" s="28"/>
      <c r="M330" s="28"/>
      <c r="N330" s="28"/>
      <c r="O330" s="28"/>
      <c r="P330" s="28"/>
      <c r="Q330" s="28"/>
    </row>
    <row r="331" spans="1:17" s="29" customFormat="1" ht="19.5" customHeight="1">
      <c r="A331" s="1" t="s">
        <v>86</v>
      </c>
      <c r="B331" s="28"/>
      <c r="C331" s="28">
        <v>1120</v>
      </c>
      <c r="D331" s="28">
        <f>F331+G331+H331+I331+J331+K331+L331+M331+N331+O331+P331+Q331</f>
        <v>533</v>
      </c>
      <c r="E331" s="28"/>
      <c r="F331" s="28"/>
      <c r="G331" s="28"/>
      <c r="H331" s="28"/>
      <c r="I331" s="28">
        <v>533</v>
      </c>
      <c r="J331" s="28"/>
      <c r="K331" s="28"/>
      <c r="L331" s="28"/>
      <c r="M331" s="28"/>
      <c r="N331" s="28"/>
      <c r="O331" s="28"/>
      <c r="P331" s="28"/>
      <c r="Q331" s="28"/>
    </row>
    <row r="332" spans="1:17" s="3" customFormat="1" ht="21.75" customHeight="1">
      <c r="A332" s="1" t="s">
        <v>182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26" customFormat="1" ht="39.75" customHeight="1">
      <c r="A333" s="23" t="s">
        <v>227</v>
      </c>
      <c r="B333" s="24">
        <v>100203</v>
      </c>
      <c r="C333" s="24"/>
      <c r="D333" s="24">
        <f>D334+D336</f>
        <v>0</v>
      </c>
      <c r="E333" s="24"/>
      <c r="F333" s="24">
        <f aca="true" t="shared" si="80" ref="F333:Q333">F334+F336</f>
        <v>0</v>
      </c>
      <c r="G333" s="24">
        <f t="shared" si="80"/>
        <v>0</v>
      </c>
      <c r="H333" s="24">
        <f t="shared" si="80"/>
        <v>0</v>
      </c>
      <c r="I333" s="24">
        <f t="shared" si="80"/>
        <v>0</v>
      </c>
      <c r="J333" s="24">
        <f t="shared" si="80"/>
        <v>0</v>
      </c>
      <c r="K333" s="24">
        <f t="shared" si="80"/>
        <v>0</v>
      </c>
      <c r="L333" s="24">
        <f t="shared" si="80"/>
        <v>0</v>
      </c>
      <c r="M333" s="24">
        <f t="shared" si="80"/>
        <v>0</v>
      </c>
      <c r="N333" s="24">
        <f t="shared" si="80"/>
        <v>0</v>
      </c>
      <c r="O333" s="24">
        <f t="shared" si="80"/>
        <v>0</v>
      </c>
      <c r="P333" s="24">
        <f t="shared" si="80"/>
        <v>0</v>
      </c>
      <c r="Q333" s="24">
        <f t="shared" si="80"/>
        <v>0</v>
      </c>
    </row>
    <row r="334" spans="1:17" s="3" customFormat="1" ht="78.75">
      <c r="A334" s="1" t="s">
        <v>231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230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228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229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26" customFormat="1" ht="31.5" customHeight="1">
      <c r="A338" s="23" t="s">
        <v>140</v>
      </c>
      <c r="B338" s="24">
        <v>10116</v>
      </c>
      <c r="C338" s="24"/>
      <c r="D338" s="24">
        <f>D339+D340+D341+D342</f>
        <v>0</v>
      </c>
      <c r="E338" s="24"/>
      <c r="F338" s="24">
        <f aca="true" t="shared" si="81" ref="F338:Q338">F339+F340+F341+F342</f>
        <v>0</v>
      </c>
      <c r="G338" s="24">
        <f t="shared" si="81"/>
        <v>0</v>
      </c>
      <c r="H338" s="24">
        <f t="shared" si="81"/>
        <v>0</v>
      </c>
      <c r="I338" s="24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</row>
    <row r="339" spans="1:17" s="3" customFormat="1" ht="19.5" customHeight="1">
      <c r="A339" s="1" t="s">
        <v>179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86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188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149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2" customFormat="1" ht="23.25" customHeight="1">
      <c r="A343" s="30" t="s">
        <v>169</v>
      </c>
      <c r="B343" s="31"/>
      <c r="C343" s="31"/>
      <c r="D343" s="31">
        <f>D344+D350</f>
        <v>0</v>
      </c>
      <c r="E343" s="31"/>
      <c r="F343" s="31">
        <f aca="true" t="shared" si="82" ref="F343:Q343">F344+F350</f>
        <v>0</v>
      </c>
      <c r="G343" s="31">
        <f t="shared" si="82"/>
        <v>0</v>
      </c>
      <c r="H343" s="31">
        <f t="shared" si="82"/>
        <v>0</v>
      </c>
      <c r="I343" s="31">
        <f t="shared" si="82"/>
        <v>0</v>
      </c>
      <c r="J343" s="31">
        <f t="shared" si="82"/>
        <v>0</v>
      </c>
      <c r="K343" s="31">
        <f t="shared" si="82"/>
        <v>0</v>
      </c>
      <c r="L343" s="31">
        <f t="shared" si="82"/>
        <v>0</v>
      </c>
      <c r="M343" s="31">
        <f t="shared" si="82"/>
        <v>0</v>
      </c>
      <c r="N343" s="31">
        <f t="shared" si="82"/>
        <v>0</v>
      </c>
      <c r="O343" s="31">
        <f t="shared" si="82"/>
        <v>0</v>
      </c>
      <c r="P343" s="31">
        <f t="shared" si="82"/>
        <v>0</v>
      </c>
      <c r="Q343" s="31">
        <f t="shared" si="82"/>
        <v>0</v>
      </c>
    </row>
    <row r="344" spans="1:17" s="26" customFormat="1" ht="30" customHeight="1">
      <c r="A344" s="23" t="s">
        <v>89</v>
      </c>
      <c r="B344" s="24">
        <v>10116</v>
      </c>
      <c r="C344" s="24"/>
      <c r="D344" s="24">
        <f>D345+D346+D347+D348+D349</f>
        <v>0</v>
      </c>
      <c r="E344" s="24"/>
      <c r="F344" s="24">
        <f aca="true" t="shared" si="83" ref="F344:Q344">F345+F346+F347+F348+F349</f>
        <v>0</v>
      </c>
      <c r="G344" s="24">
        <f t="shared" si="83"/>
        <v>0</v>
      </c>
      <c r="H344" s="24">
        <f t="shared" si="83"/>
        <v>0</v>
      </c>
      <c r="I344" s="24">
        <f t="shared" si="83"/>
        <v>0</v>
      </c>
      <c r="J344" s="24">
        <f t="shared" si="83"/>
        <v>0</v>
      </c>
      <c r="K344" s="24">
        <f t="shared" si="83"/>
        <v>0</v>
      </c>
      <c r="L344" s="24">
        <f t="shared" si="83"/>
        <v>0</v>
      </c>
      <c r="M344" s="24">
        <f t="shared" si="83"/>
        <v>0</v>
      </c>
      <c r="N344" s="24">
        <f t="shared" si="83"/>
        <v>0</v>
      </c>
      <c r="O344" s="24">
        <f t="shared" si="83"/>
        <v>0</v>
      </c>
      <c r="P344" s="24">
        <f t="shared" si="83"/>
        <v>0</v>
      </c>
      <c r="Q344" s="24">
        <f t="shared" si="83"/>
        <v>0</v>
      </c>
    </row>
    <row r="345" spans="1:17" s="29" customFormat="1" ht="19.5" customHeight="1">
      <c r="A345" s="27" t="s">
        <v>179</v>
      </c>
      <c r="B345" s="28"/>
      <c r="C345" s="28">
        <v>1111</v>
      </c>
      <c r="D345" s="2">
        <f>F345+G345+H345+I345+J345+K345+L345+M345+N345+O345+P345+Q345</f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s="29" customFormat="1" ht="18.75" customHeight="1">
      <c r="A346" s="27" t="s">
        <v>86</v>
      </c>
      <c r="B346" s="28"/>
      <c r="C346" s="28">
        <v>1120</v>
      </c>
      <c r="D346" s="28">
        <f>F346+G346+H346+I346+J346+K346+L346+M346+N346+O346+P346+Q346</f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s="3" customFormat="1" ht="18.75" customHeight="1">
      <c r="A347" s="1" t="s">
        <v>175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86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269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26" customFormat="1" ht="18.75" customHeight="1">
      <c r="A350" s="23" t="s">
        <v>152</v>
      </c>
      <c r="B350" s="24">
        <v>91106</v>
      </c>
      <c r="C350" s="24"/>
      <c r="D350" s="24">
        <f>D351+D352+D353</f>
        <v>0</v>
      </c>
      <c r="E350" s="24"/>
      <c r="F350" s="24">
        <f aca="true" t="shared" si="84" ref="F350:Q350">F351+F352+F353</f>
        <v>0</v>
      </c>
      <c r="G350" s="24">
        <f t="shared" si="84"/>
        <v>0</v>
      </c>
      <c r="H350" s="24">
        <f t="shared" si="84"/>
        <v>0</v>
      </c>
      <c r="I350" s="24">
        <f t="shared" si="84"/>
        <v>0</v>
      </c>
      <c r="J350" s="24">
        <f t="shared" si="84"/>
        <v>0</v>
      </c>
      <c r="K350" s="24">
        <f t="shared" si="84"/>
        <v>0</v>
      </c>
      <c r="L350" s="24">
        <f t="shared" si="84"/>
        <v>0</v>
      </c>
      <c r="M350" s="24">
        <f t="shared" si="84"/>
        <v>0</v>
      </c>
      <c r="N350" s="24">
        <f t="shared" si="84"/>
        <v>0</v>
      </c>
      <c r="O350" s="24">
        <f t="shared" si="84"/>
        <v>0</v>
      </c>
      <c r="P350" s="24">
        <f t="shared" si="84"/>
        <v>0</v>
      </c>
      <c r="Q350" s="24">
        <f t="shared" si="84"/>
        <v>0</v>
      </c>
    </row>
    <row r="351" spans="1:17" s="3" customFormat="1" ht="28.5" customHeight="1">
      <c r="A351" s="1" t="s">
        <v>213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86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182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2" customFormat="1" ht="18.75" customHeight="1">
      <c r="A354" s="30" t="s">
        <v>153</v>
      </c>
      <c r="B354" s="31">
        <v>250102</v>
      </c>
      <c r="C354" s="31"/>
      <c r="D354" s="31">
        <f>D355</f>
        <v>0</v>
      </c>
      <c r="E354" s="31"/>
      <c r="F354" s="31">
        <f aca="true" t="shared" si="85" ref="F354:Q354">F355</f>
        <v>0</v>
      </c>
      <c r="G354" s="31">
        <f t="shared" si="85"/>
        <v>0</v>
      </c>
      <c r="H354" s="31">
        <f t="shared" si="85"/>
        <v>0</v>
      </c>
      <c r="I354" s="31">
        <f t="shared" si="85"/>
        <v>0</v>
      </c>
      <c r="J354" s="31">
        <f t="shared" si="85"/>
        <v>0</v>
      </c>
      <c r="K354" s="31">
        <f t="shared" si="85"/>
        <v>0</v>
      </c>
      <c r="L354" s="31">
        <f t="shared" si="85"/>
        <v>0</v>
      </c>
      <c r="M354" s="31">
        <f t="shared" si="85"/>
        <v>0</v>
      </c>
      <c r="N354" s="31">
        <f t="shared" si="85"/>
        <v>0</v>
      </c>
      <c r="O354" s="31">
        <f t="shared" si="85"/>
        <v>0</v>
      </c>
      <c r="P354" s="31">
        <f t="shared" si="85"/>
        <v>0</v>
      </c>
      <c r="Q354" s="31">
        <f t="shared" si="85"/>
        <v>0</v>
      </c>
    </row>
    <row r="355" spans="1:17" s="29" customFormat="1" ht="18.75" customHeight="1">
      <c r="A355" s="27" t="s">
        <v>154</v>
      </c>
      <c r="B355" s="28"/>
      <c r="C355" s="28">
        <v>3000</v>
      </c>
      <c r="D355" s="2">
        <f>F355+G355+H355+I355+J355+K355+L355+M355+N355+O355+P355+Q355</f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s="3" customFormat="1" ht="31.5">
      <c r="A356" s="11" t="s">
        <v>79</v>
      </c>
      <c r="B356" s="12"/>
      <c r="C356" s="12"/>
      <c r="D356" s="36">
        <f>D160+D195+D289+D328</f>
        <v>560260</v>
      </c>
      <c r="E356" s="39">
        <v>370.6</v>
      </c>
      <c r="F356" s="36">
        <f aca="true" t="shared" si="86" ref="F356:Q356">F160+F195+F289+F328</f>
        <v>88982</v>
      </c>
      <c r="G356" s="36">
        <f t="shared" si="86"/>
        <v>39472</v>
      </c>
      <c r="H356" s="36">
        <f t="shared" si="86"/>
        <v>83554</v>
      </c>
      <c r="I356" s="36">
        <f t="shared" si="86"/>
        <v>53116</v>
      </c>
      <c r="J356" s="36">
        <f t="shared" si="86"/>
        <v>61314</v>
      </c>
      <c r="K356" s="36">
        <f t="shared" si="86"/>
        <v>39116</v>
      </c>
      <c r="L356" s="36">
        <f t="shared" si="86"/>
        <v>39314</v>
      </c>
      <c r="M356" s="36">
        <f t="shared" si="86"/>
        <v>39314</v>
      </c>
      <c r="N356" s="36">
        <f t="shared" si="86"/>
        <v>39116</v>
      </c>
      <c r="O356" s="36">
        <f t="shared" si="86"/>
        <v>29314</v>
      </c>
      <c r="P356" s="36">
        <f t="shared" si="86"/>
        <v>28956</v>
      </c>
      <c r="Q356" s="36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339" t="s">
        <v>82</v>
      </c>
      <c r="B358" s="340"/>
      <c r="C358" s="340"/>
      <c r="D358" s="340"/>
      <c r="E358" s="340"/>
      <c r="F358" s="340"/>
      <c r="G358" s="332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</row>
    <row r="359" spans="1:17" s="10" customFormat="1" ht="47.25">
      <c r="A359" s="11" t="s">
        <v>223</v>
      </c>
      <c r="B359" s="12"/>
      <c r="C359" s="12"/>
      <c r="D359" s="12">
        <f>D360+D363</f>
        <v>138690</v>
      </c>
      <c r="E359" s="12">
        <v>21.1</v>
      </c>
      <c r="F359" s="12">
        <f aca="true" t="shared" si="87" ref="F359:Q359">F360+F363</f>
        <v>96690</v>
      </c>
      <c r="G359" s="12">
        <f t="shared" si="87"/>
        <v>0</v>
      </c>
      <c r="H359" s="12">
        <f t="shared" si="87"/>
        <v>0</v>
      </c>
      <c r="I359" s="12">
        <f t="shared" si="87"/>
        <v>0</v>
      </c>
      <c r="J359" s="12">
        <f t="shared" si="87"/>
        <v>32000</v>
      </c>
      <c r="K359" s="12">
        <f t="shared" si="87"/>
        <v>0</v>
      </c>
      <c r="L359" s="12">
        <f t="shared" si="87"/>
        <v>0</v>
      </c>
      <c r="M359" s="12">
        <f t="shared" si="87"/>
        <v>10000</v>
      </c>
      <c r="N359" s="12">
        <f t="shared" si="87"/>
        <v>0</v>
      </c>
      <c r="O359" s="12">
        <f t="shared" si="87"/>
        <v>0</v>
      </c>
      <c r="P359" s="12">
        <f t="shared" si="87"/>
        <v>0</v>
      </c>
      <c r="Q359" s="12">
        <f t="shared" si="87"/>
        <v>0</v>
      </c>
    </row>
    <row r="360" spans="1:17" s="19" customFormat="1" ht="63">
      <c r="A360" s="23" t="s">
        <v>309</v>
      </c>
      <c r="B360" s="17">
        <v>100106</v>
      </c>
      <c r="C360" s="17"/>
      <c r="D360" s="17">
        <f>D361+D362</f>
        <v>46690</v>
      </c>
      <c r="E360" s="17">
        <v>21.1</v>
      </c>
      <c r="F360" s="17">
        <f aca="true" t="shared" si="88" ref="F360:Q360">F361+F362</f>
        <v>46690</v>
      </c>
      <c r="G360" s="17">
        <f t="shared" si="88"/>
        <v>0</v>
      </c>
      <c r="H360" s="17">
        <f t="shared" si="88"/>
        <v>0</v>
      </c>
      <c r="I360" s="17">
        <f t="shared" si="88"/>
        <v>0</v>
      </c>
      <c r="J360" s="17">
        <f t="shared" si="88"/>
        <v>0</v>
      </c>
      <c r="K360" s="17">
        <f t="shared" si="88"/>
        <v>0</v>
      </c>
      <c r="L360" s="17">
        <f t="shared" si="88"/>
        <v>0</v>
      </c>
      <c r="M360" s="17">
        <f t="shared" si="88"/>
        <v>0</v>
      </c>
      <c r="N360" s="17">
        <f t="shared" si="88"/>
        <v>0</v>
      </c>
      <c r="O360" s="17">
        <f t="shared" si="88"/>
        <v>0</v>
      </c>
      <c r="P360" s="17">
        <f t="shared" si="88"/>
        <v>0</v>
      </c>
      <c r="Q360" s="17">
        <f t="shared" si="88"/>
        <v>0</v>
      </c>
    </row>
    <row r="361" spans="1:17" s="29" customFormat="1" ht="31.5">
      <c r="A361" s="27" t="s">
        <v>310</v>
      </c>
      <c r="B361" s="28"/>
      <c r="C361" s="28">
        <v>2131</v>
      </c>
      <c r="D361" s="2">
        <f>F361+G361+H361+I361+J361+K361+L361+M361+N361+O361+P361+Q361</f>
        <v>46690</v>
      </c>
      <c r="E361" s="28"/>
      <c r="F361" s="28">
        <v>46690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s="29" customFormat="1" ht="31.5" hidden="1">
      <c r="A362" s="27" t="s">
        <v>216</v>
      </c>
      <c r="B362" s="28"/>
      <c r="C362" s="28">
        <v>1131</v>
      </c>
      <c r="D362" s="2">
        <f>F362+G362+H362+I362+J362+K362+L362+M362+N362+O362+P362+Q362</f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s="26" customFormat="1" ht="47.25">
      <c r="A363" s="23" t="s">
        <v>224</v>
      </c>
      <c r="B363" s="24">
        <v>240601</v>
      </c>
      <c r="C363" s="24"/>
      <c r="D363" s="24">
        <f>D364+D367+D368</f>
        <v>92000</v>
      </c>
      <c r="E363" s="24"/>
      <c r="F363" s="24">
        <f aca="true" t="shared" si="89" ref="F363:Q363">F364+F367+F368</f>
        <v>50000</v>
      </c>
      <c r="G363" s="24">
        <f t="shared" si="89"/>
        <v>0</v>
      </c>
      <c r="H363" s="24">
        <f t="shared" si="89"/>
        <v>0</v>
      </c>
      <c r="I363" s="24">
        <f t="shared" si="89"/>
        <v>0</v>
      </c>
      <c r="J363" s="24">
        <f t="shared" si="89"/>
        <v>32000</v>
      </c>
      <c r="K363" s="24">
        <f t="shared" si="89"/>
        <v>0</v>
      </c>
      <c r="L363" s="24">
        <f t="shared" si="89"/>
        <v>0</v>
      </c>
      <c r="M363" s="24">
        <f t="shared" si="89"/>
        <v>10000</v>
      </c>
      <c r="N363" s="24">
        <f t="shared" si="89"/>
        <v>0</v>
      </c>
      <c r="O363" s="24">
        <f t="shared" si="89"/>
        <v>0</v>
      </c>
      <c r="P363" s="24">
        <f t="shared" si="89"/>
        <v>0</v>
      </c>
      <c r="Q363" s="24">
        <f t="shared" si="89"/>
        <v>0</v>
      </c>
    </row>
    <row r="364" spans="1:17" s="29" customFormat="1" ht="29.25" customHeight="1">
      <c r="A364" s="1" t="s">
        <v>166</v>
      </c>
      <c r="B364" s="28"/>
      <c r="C364" s="28">
        <v>2133</v>
      </c>
      <c r="D364" s="28">
        <f>F364+G364+H364+I364+J364+K364+L364+M364+N364+O364+P364+Q364</f>
        <v>92000</v>
      </c>
      <c r="E364" s="28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42" customFormat="1" ht="28.5" customHeight="1" hidden="1">
      <c r="A365" s="40" t="s">
        <v>280</v>
      </c>
      <c r="B365" s="41"/>
      <c r="C365" s="41"/>
      <c r="D365" s="41">
        <f>F365+G365+H365+I365+J365+K365+L365+M365+N365+O365+P365+Q365</f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s="42" customFormat="1" ht="45" hidden="1">
      <c r="A366" s="40" t="s">
        <v>262</v>
      </c>
      <c r="B366" s="41"/>
      <c r="C366" s="41"/>
      <c r="D366" s="41">
        <f>F366+G366+H366+I366+J366+K366+L366+M366+N366+O366+P366+Q366</f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s="29" customFormat="1" ht="28.5" customHeight="1" hidden="1">
      <c r="A367" s="27" t="s">
        <v>162</v>
      </c>
      <c r="B367" s="28"/>
      <c r="C367" s="28">
        <v>2132</v>
      </c>
      <c r="D367" s="2">
        <f>F367+G367+H367+I367+J367+K367+L367+M367+N367+O367+P367+Q367</f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s="29" customFormat="1" ht="16.5" customHeight="1" hidden="1">
      <c r="A368" s="27" t="s">
        <v>110</v>
      </c>
      <c r="B368" s="28"/>
      <c r="C368" s="28">
        <v>2133</v>
      </c>
      <c r="D368" s="2">
        <f>F368+G368+H368+I368+J368+K368+L368+M368+N368+O368+P368+Q368</f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s="26" customFormat="1" ht="15.75" hidden="1">
      <c r="A369" s="23" t="s">
        <v>148</v>
      </c>
      <c r="B369" s="24">
        <v>150122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29" customFormat="1" ht="15.75" hidden="1">
      <c r="A370" s="27" t="s">
        <v>149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s="10" customFormat="1" ht="30.75" customHeight="1">
      <c r="A371" s="11" t="s">
        <v>219</v>
      </c>
      <c r="B371" s="12"/>
      <c r="C371" s="12"/>
      <c r="D371" s="12">
        <f>D372+D386+D388</f>
        <v>99000</v>
      </c>
      <c r="E371" s="12"/>
      <c r="F371" s="12">
        <f aca="true" t="shared" si="90" ref="F371:Q371">F372+F386+F388</f>
        <v>99000</v>
      </c>
      <c r="G371" s="12">
        <f t="shared" si="90"/>
        <v>0</v>
      </c>
      <c r="H371" s="12">
        <f t="shared" si="90"/>
        <v>0</v>
      </c>
      <c r="I371" s="12">
        <f t="shared" si="90"/>
        <v>0</v>
      </c>
      <c r="J371" s="12">
        <f t="shared" si="90"/>
        <v>0</v>
      </c>
      <c r="K371" s="12">
        <f t="shared" si="90"/>
        <v>0</v>
      </c>
      <c r="L371" s="12">
        <f t="shared" si="90"/>
        <v>0</v>
      </c>
      <c r="M371" s="12">
        <f t="shared" si="90"/>
        <v>0</v>
      </c>
      <c r="N371" s="12">
        <f t="shared" si="90"/>
        <v>0</v>
      </c>
      <c r="O371" s="12">
        <f t="shared" si="90"/>
        <v>0</v>
      </c>
      <c r="P371" s="12">
        <f t="shared" si="90"/>
        <v>0</v>
      </c>
      <c r="Q371" s="12">
        <f t="shared" si="90"/>
        <v>0</v>
      </c>
    </row>
    <row r="372" spans="1:17" s="19" customFormat="1" ht="15.75" hidden="1">
      <c r="A372" s="18" t="s">
        <v>147</v>
      </c>
      <c r="B372" s="17">
        <v>150101</v>
      </c>
      <c r="C372" s="17"/>
      <c r="D372" s="17">
        <f>D373+D383</f>
        <v>0</v>
      </c>
      <c r="E372" s="17"/>
      <c r="F372" s="17">
        <f aca="true" t="shared" si="91" ref="F372:Q372">F373+F383</f>
        <v>0</v>
      </c>
      <c r="G372" s="17">
        <f t="shared" si="91"/>
        <v>0</v>
      </c>
      <c r="H372" s="17">
        <f t="shared" si="91"/>
        <v>0</v>
      </c>
      <c r="I372" s="17">
        <f t="shared" si="91"/>
        <v>0</v>
      </c>
      <c r="J372" s="17">
        <f t="shared" si="91"/>
        <v>0</v>
      </c>
      <c r="K372" s="17">
        <f t="shared" si="91"/>
        <v>0</v>
      </c>
      <c r="L372" s="17">
        <f t="shared" si="91"/>
        <v>0</v>
      </c>
      <c r="M372" s="17">
        <f t="shared" si="91"/>
        <v>0</v>
      </c>
      <c r="N372" s="17">
        <f t="shared" si="91"/>
        <v>0</v>
      </c>
      <c r="O372" s="17">
        <f t="shared" si="91"/>
        <v>0</v>
      </c>
      <c r="P372" s="17">
        <f t="shared" si="91"/>
        <v>0</v>
      </c>
      <c r="Q372" s="17">
        <f t="shared" si="91"/>
        <v>0</v>
      </c>
    </row>
    <row r="373" spans="1:17" s="3" customFormat="1" ht="29.25" customHeight="1" hidden="1">
      <c r="A373" s="27" t="s">
        <v>222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42" customFormat="1" ht="84" customHeight="1" hidden="1">
      <c r="A374" s="40" t="s">
        <v>295</v>
      </c>
      <c r="B374" s="41"/>
      <c r="C374" s="41"/>
      <c r="D374" s="41">
        <f aca="true" t="shared" si="93" ref="D374:D382">F374+G374+H374+I374+J374+K374+L374+M374+N374+O374+P374+Q374</f>
        <v>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s="42" customFormat="1" ht="48.75" customHeight="1" hidden="1">
      <c r="A375" s="40" t="s">
        <v>270</v>
      </c>
      <c r="B375" s="41"/>
      <c r="C375" s="41"/>
      <c r="D375" s="41">
        <f t="shared" si="93"/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s="42" customFormat="1" ht="107.25" customHeight="1" hidden="1">
      <c r="A376" s="40" t="s">
        <v>271</v>
      </c>
      <c r="B376" s="41"/>
      <c r="C376" s="41"/>
      <c r="D376" s="41">
        <f t="shared" si="93"/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s="42" customFormat="1" ht="76.5" customHeight="1" hidden="1">
      <c r="A377" s="40" t="s">
        <v>272</v>
      </c>
      <c r="B377" s="41"/>
      <c r="C377" s="41"/>
      <c r="D377" s="41">
        <f t="shared" si="93"/>
        <v>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s="26" customFormat="1" ht="60.75" customHeight="1" hidden="1">
      <c r="A378" s="40" t="s">
        <v>273</v>
      </c>
      <c r="B378" s="24"/>
      <c r="C378" s="24"/>
      <c r="D378" s="41">
        <f t="shared" si="93"/>
        <v>0</v>
      </c>
      <c r="E378" s="24"/>
      <c r="F378" s="24"/>
      <c r="G378" s="41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42" customFormat="1" ht="59.25" customHeight="1" hidden="1">
      <c r="A379" s="40" t="s">
        <v>276</v>
      </c>
      <c r="B379" s="41"/>
      <c r="C379" s="41"/>
      <c r="D379" s="41">
        <f t="shared" si="93"/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s="26" customFormat="1" ht="61.5" customHeight="1" hidden="1">
      <c r="A380" s="40" t="s">
        <v>274</v>
      </c>
      <c r="B380" s="24"/>
      <c r="C380" s="24"/>
      <c r="D380" s="41">
        <f t="shared" si="93"/>
        <v>0</v>
      </c>
      <c r="E380" s="24"/>
      <c r="F380" s="24"/>
      <c r="G380" s="41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42" customFormat="1" ht="48.75" customHeight="1" hidden="1">
      <c r="A381" s="40" t="s">
        <v>275</v>
      </c>
      <c r="B381" s="41"/>
      <c r="C381" s="41"/>
      <c r="D381" s="41">
        <f t="shared" si="93"/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s="42" customFormat="1" ht="87" customHeight="1" hidden="1">
      <c r="A382" s="40" t="s">
        <v>278</v>
      </c>
      <c r="B382" s="41"/>
      <c r="C382" s="41"/>
      <c r="D382" s="41">
        <f t="shared" si="93"/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s="29" customFormat="1" ht="25.5" customHeight="1" hidden="1">
      <c r="A383" s="27" t="s">
        <v>277</v>
      </c>
      <c r="B383" s="28"/>
      <c r="C383" s="28">
        <v>2123</v>
      </c>
      <c r="D383" s="28">
        <f>D384+D385</f>
        <v>0</v>
      </c>
      <c r="E383" s="28"/>
      <c r="F383" s="28">
        <f aca="true" t="shared" si="94" ref="F383:Q383">F384+F385</f>
        <v>0</v>
      </c>
      <c r="G383" s="28">
        <f t="shared" si="94"/>
        <v>0</v>
      </c>
      <c r="H383" s="28">
        <f t="shared" si="94"/>
        <v>0</v>
      </c>
      <c r="I383" s="28">
        <f t="shared" si="94"/>
        <v>0</v>
      </c>
      <c r="J383" s="28">
        <f t="shared" si="94"/>
        <v>0</v>
      </c>
      <c r="K383" s="28">
        <f t="shared" si="94"/>
        <v>0</v>
      </c>
      <c r="L383" s="28">
        <f t="shared" si="94"/>
        <v>0</v>
      </c>
      <c r="M383" s="28">
        <f t="shared" si="94"/>
        <v>0</v>
      </c>
      <c r="N383" s="28">
        <f t="shared" si="94"/>
        <v>0</v>
      </c>
      <c r="O383" s="28">
        <f t="shared" si="94"/>
        <v>0</v>
      </c>
      <c r="P383" s="28">
        <f t="shared" si="94"/>
        <v>0</v>
      </c>
      <c r="Q383" s="28">
        <f t="shared" si="94"/>
        <v>0</v>
      </c>
    </row>
    <row r="384" spans="1:17" s="42" customFormat="1" ht="48.75" customHeight="1" hidden="1">
      <c r="A384" s="40" t="s">
        <v>275</v>
      </c>
      <c r="B384" s="41"/>
      <c r="C384" s="41"/>
      <c r="D384" s="41">
        <f>F384+G384+H384+I384+J384+K384+L384+M384+N384+O384+P384+Q384</f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s="42" customFormat="1" ht="36" customHeight="1" hidden="1">
      <c r="A385" s="40" t="s">
        <v>279</v>
      </c>
      <c r="B385" s="41"/>
      <c r="C385" s="41"/>
      <c r="D385" s="41">
        <f>F385+G385+H385+I385+J385+K385+L385+M385+N385+O385+P385+Q385</f>
        <v>0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s="26" customFormat="1" ht="96" customHeight="1">
      <c r="A386" s="23" t="s">
        <v>168</v>
      </c>
      <c r="B386" s="24">
        <v>170703</v>
      </c>
      <c r="C386" s="24"/>
      <c r="D386" s="24">
        <f>D387</f>
        <v>99000</v>
      </c>
      <c r="E386" s="24"/>
      <c r="F386" s="24">
        <f aca="true" t="shared" si="95" ref="F386:Q386">F387</f>
        <v>99000</v>
      </c>
      <c r="G386" s="24">
        <f t="shared" si="95"/>
        <v>0</v>
      </c>
      <c r="H386" s="24">
        <f t="shared" si="95"/>
        <v>0</v>
      </c>
      <c r="I386" s="24">
        <f t="shared" si="95"/>
        <v>0</v>
      </c>
      <c r="J386" s="24">
        <f t="shared" si="95"/>
        <v>0</v>
      </c>
      <c r="K386" s="24">
        <f t="shared" si="95"/>
        <v>0</v>
      </c>
      <c r="L386" s="24">
        <f t="shared" si="95"/>
        <v>0</v>
      </c>
      <c r="M386" s="24">
        <f t="shared" si="95"/>
        <v>0</v>
      </c>
      <c r="N386" s="24">
        <f t="shared" si="95"/>
        <v>0</v>
      </c>
      <c r="O386" s="24">
        <f t="shared" si="95"/>
        <v>0</v>
      </c>
      <c r="P386" s="24">
        <f t="shared" si="95"/>
        <v>0</v>
      </c>
      <c r="Q386" s="24">
        <f t="shared" si="95"/>
        <v>0</v>
      </c>
    </row>
    <row r="387" spans="1:17" s="3" customFormat="1" ht="30" customHeight="1">
      <c r="A387" s="1" t="s">
        <v>286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26" customFormat="1" ht="44.25" customHeight="1" hidden="1">
      <c r="A388" s="23" t="s">
        <v>139</v>
      </c>
      <c r="B388" s="24">
        <v>240604</v>
      </c>
      <c r="C388" s="24"/>
      <c r="D388" s="24">
        <f>D389</f>
        <v>0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3" customFormat="1" ht="17.25" customHeight="1" hidden="1">
      <c r="A389" s="1" t="s">
        <v>112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136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2" customFormat="1" ht="51" customHeight="1" hidden="1">
      <c r="A391" s="30" t="s">
        <v>111</v>
      </c>
      <c r="B391" s="31"/>
      <c r="C391" s="31"/>
      <c r="D391" s="37">
        <f>D392+D395</f>
        <v>0</v>
      </c>
      <c r="E391" s="31"/>
      <c r="F391" s="37">
        <f aca="true" t="shared" si="96" ref="F391:Q391">F392+F395</f>
        <v>0</v>
      </c>
      <c r="G391" s="37">
        <f t="shared" si="96"/>
        <v>0</v>
      </c>
      <c r="H391" s="37">
        <f t="shared" si="96"/>
        <v>0</v>
      </c>
      <c r="I391" s="37">
        <f t="shared" si="96"/>
        <v>0</v>
      </c>
      <c r="J391" s="37">
        <f t="shared" si="96"/>
        <v>0</v>
      </c>
      <c r="K391" s="37">
        <f t="shared" si="96"/>
        <v>0</v>
      </c>
      <c r="L391" s="37">
        <f t="shared" si="96"/>
        <v>0</v>
      </c>
      <c r="M391" s="37">
        <f t="shared" si="96"/>
        <v>0</v>
      </c>
      <c r="N391" s="37">
        <f t="shared" si="96"/>
        <v>0</v>
      </c>
      <c r="O391" s="37">
        <f t="shared" si="96"/>
        <v>0</v>
      </c>
      <c r="P391" s="37">
        <f t="shared" si="96"/>
        <v>0</v>
      </c>
      <c r="Q391" s="37">
        <f t="shared" si="96"/>
        <v>0</v>
      </c>
    </row>
    <row r="392" spans="1:17" s="26" customFormat="1" ht="51.75" customHeight="1" hidden="1">
      <c r="A392" s="23" t="s">
        <v>224</v>
      </c>
      <c r="B392" s="24">
        <v>240601</v>
      </c>
      <c r="C392" s="24"/>
      <c r="D392" s="24">
        <f>D393+D394</f>
        <v>0</v>
      </c>
      <c r="E392" s="24"/>
      <c r="F392" s="24">
        <f aca="true" t="shared" si="97" ref="F392:Q392">F393+F394</f>
        <v>0</v>
      </c>
      <c r="G392" s="24">
        <f t="shared" si="97"/>
        <v>0</v>
      </c>
      <c r="H392" s="24">
        <f t="shared" si="97"/>
        <v>0</v>
      </c>
      <c r="I392" s="24">
        <f t="shared" si="97"/>
        <v>0</v>
      </c>
      <c r="J392" s="24">
        <f t="shared" si="97"/>
        <v>0</v>
      </c>
      <c r="K392" s="24">
        <f t="shared" si="97"/>
        <v>0</v>
      </c>
      <c r="L392" s="24">
        <f t="shared" si="97"/>
        <v>0</v>
      </c>
      <c r="M392" s="24">
        <f t="shared" si="97"/>
        <v>0</v>
      </c>
      <c r="N392" s="24">
        <f t="shared" si="97"/>
        <v>0</v>
      </c>
      <c r="O392" s="24">
        <f t="shared" si="97"/>
        <v>0</v>
      </c>
      <c r="P392" s="24">
        <f t="shared" si="97"/>
        <v>0</v>
      </c>
      <c r="Q392" s="24">
        <f t="shared" si="97"/>
        <v>0</v>
      </c>
    </row>
    <row r="393" spans="1:17" s="3" customFormat="1" ht="33.75" customHeight="1" hidden="1">
      <c r="A393" s="1" t="s">
        <v>166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112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26" customFormat="1" ht="23.25" customHeight="1" hidden="1">
      <c r="A395" s="23" t="s">
        <v>147</v>
      </c>
      <c r="B395" s="24">
        <v>150101</v>
      </c>
      <c r="C395" s="24"/>
      <c r="D395" s="35">
        <f>D396+D400+D405</f>
        <v>0</v>
      </c>
      <c r="E395" s="24"/>
      <c r="F395" s="35">
        <f aca="true" t="shared" si="98" ref="F395:Q395">F396+F400+F405</f>
        <v>0</v>
      </c>
      <c r="G395" s="35">
        <f t="shared" si="98"/>
        <v>0</v>
      </c>
      <c r="H395" s="35">
        <f t="shared" si="98"/>
        <v>0</v>
      </c>
      <c r="I395" s="35">
        <f t="shared" si="98"/>
        <v>0</v>
      </c>
      <c r="J395" s="35">
        <f t="shared" si="98"/>
        <v>0</v>
      </c>
      <c r="K395" s="35">
        <f t="shared" si="98"/>
        <v>0</v>
      </c>
      <c r="L395" s="35">
        <f t="shared" si="98"/>
        <v>0</v>
      </c>
      <c r="M395" s="35">
        <f t="shared" si="98"/>
        <v>0</v>
      </c>
      <c r="N395" s="35">
        <f t="shared" si="98"/>
        <v>0</v>
      </c>
      <c r="O395" s="35">
        <f t="shared" si="98"/>
        <v>0</v>
      </c>
      <c r="P395" s="35">
        <f t="shared" si="98"/>
        <v>0</v>
      </c>
      <c r="Q395" s="35">
        <f t="shared" si="98"/>
        <v>0</v>
      </c>
    </row>
    <row r="396" spans="1:17" s="3" customFormat="1" ht="55.5" customHeight="1" hidden="1">
      <c r="A396" s="1" t="s">
        <v>256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42" customFormat="1" ht="30.75" customHeight="1" hidden="1">
      <c r="A397" s="40" t="s">
        <v>257</v>
      </c>
      <c r="B397" s="41"/>
      <c r="C397" s="41"/>
      <c r="D397" s="41">
        <f aca="true" t="shared" si="100" ref="D397:D407">F397+G397+H397+I397+J397+K397+L397+M397+N397+O397+P397+Q397</f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s="26" customFormat="1" ht="59.25" customHeight="1" hidden="1">
      <c r="A398" s="23" t="s">
        <v>170</v>
      </c>
      <c r="B398" s="24"/>
      <c r="C398" s="24"/>
      <c r="D398" s="2">
        <f t="shared" si="100"/>
        <v>0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26" customFormat="1" ht="76.5" customHeight="1" hidden="1">
      <c r="A399" s="23" t="s">
        <v>171</v>
      </c>
      <c r="B399" s="24"/>
      <c r="C399" s="24"/>
      <c r="D399" s="2">
        <f t="shared" si="100"/>
        <v>0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3" customFormat="1" ht="30.75" customHeight="1" hidden="1">
      <c r="A400" s="1" t="s">
        <v>258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42" customFormat="1" ht="31.5" customHeight="1" hidden="1">
      <c r="A401" s="40" t="s">
        <v>259</v>
      </c>
      <c r="B401" s="41"/>
      <c r="C401" s="41"/>
      <c r="D401" s="41">
        <f t="shared" si="100"/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s="42" customFormat="1" ht="48.75" customHeight="1" hidden="1">
      <c r="A402" s="40" t="s">
        <v>260</v>
      </c>
      <c r="B402" s="41"/>
      <c r="C402" s="41"/>
      <c r="D402" s="41">
        <f t="shared" si="100"/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s="42" customFormat="1" ht="20.25" customHeight="1" hidden="1">
      <c r="A403" s="40" t="s">
        <v>261</v>
      </c>
      <c r="B403" s="41"/>
      <c r="C403" s="41"/>
      <c r="D403" s="41">
        <f t="shared" si="100"/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s="42" customFormat="1" ht="44.25" customHeight="1" hidden="1">
      <c r="A404" s="40" t="s">
        <v>262</v>
      </c>
      <c r="B404" s="41"/>
      <c r="C404" s="41"/>
      <c r="D404" s="41">
        <f t="shared" si="100"/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s="29" customFormat="1" ht="44.25" customHeight="1" hidden="1">
      <c r="A405" s="27" t="s">
        <v>263</v>
      </c>
      <c r="B405" s="28"/>
      <c r="C405" s="28">
        <v>2410</v>
      </c>
      <c r="D405" s="2">
        <f>D406+D407</f>
        <v>0</v>
      </c>
      <c r="E405" s="28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42" customFormat="1" ht="30.75" customHeight="1" hidden="1">
      <c r="A406" s="40" t="s">
        <v>264</v>
      </c>
      <c r="B406" s="41"/>
      <c r="C406" s="41"/>
      <c r="D406" s="41">
        <f t="shared" si="100"/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s="42" customFormat="1" ht="48" customHeight="1" hidden="1">
      <c r="A407" s="40" t="s">
        <v>265</v>
      </c>
      <c r="B407" s="41"/>
      <c r="C407" s="41"/>
      <c r="D407" s="2">
        <f t="shared" si="100"/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s="32" customFormat="1" ht="26.25" customHeight="1" hidden="1">
      <c r="A408" s="30" t="s">
        <v>120</v>
      </c>
      <c r="B408" s="31"/>
      <c r="C408" s="31"/>
      <c r="D408" s="31">
        <f>D409</f>
        <v>0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1:17" s="26" customFormat="1" ht="18.75" customHeight="1" hidden="1">
      <c r="A409" s="23" t="s">
        <v>147</v>
      </c>
      <c r="B409" s="24">
        <v>150101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29" customFormat="1" ht="18" customHeight="1" hidden="1">
      <c r="A410" s="27" t="s">
        <v>93</v>
      </c>
      <c r="B410" s="28"/>
      <c r="C410" s="28">
        <v>2110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s="32" customFormat="1" ht="49.5" customHeight="1" hidden="1">
      <c r="A411" s="30" t="s">
        <v>111</v>
      </c>
      <c r="B411" s="31"/>
      <c r="C411" s="31"/>
      <c r="D411" s="31">
        <f>D412+D419</f>
        <v>0</v>
      </c>
      <c r="E411" s="31"/>
      <c r="F411" s="31">
        <f aca="true" t="shared" si="103" ref="F411:Q411">F412+F419</f>
        <v>0</v>
      </c>
      <c r="G411" s="31">
        <f t="shared" si="103"/>
        <v>0</v>
      </c>
      <c r="H411" s="31">
        <f t="shared" si="103"/>
        <v>0</v>
      </c>
      <c r="I411" s="31">
        <f t="shared" si="103"/>
        <v>0</v>
      </c>
      <c r="J411" s="31">
        <f t="shared" si="103"/>
        <v>0</v>
      </c>
      <c r="K411" s="31">
        <f t="shared" si="103"/>
        <v>0</v>
      </c>
      <c r="L411" s="31">
        <f t="shared" si="103"/>
        <v>0</v>
      </c>
      <c r="M411" s="31">
        <f t="shared" si="103"/>
        <v>0</v>
      </c>
      <c r="N411" s="31">
        <f t="shared" si="103"/>
        <v>0</v>
      </c>
      <c r="O411" s="31">
        <f t="shared" si="103"/>
        <v>0</v>
      </c>
      <c r="P411" s="31">
        <f t="shared" si="103"/>
        <v>0</v>
      </c>
      <c r="Q411" s="31">
        <f t="shared" si="103"/>
        <v>0</v>
      </c>
    </row>
    <row r="412" spans="1:17" s="26" customFormat="1" ht="32.25" customHeight="1" hidden="1">
      <c r="A412" s="23" t="s">
        <v>161</v>
      </c>
      <c r="B412" s="24">
        <v>150101</v>
      </c>
      <c r="C412" s="24"/>
      <c r="D412" s="24">
        <f>D413+D415+D417</f>
        <v>0</v>
      </c>
      <c r="E412" s="24"/>
      <c r="F412" s="24">
        <f aca="true" t="shared" si="104" ref="F412:Q412">F413+F415+F417</f>
        <v>0</v>
      </c>
      <c r="G412" s="24">
        <f t="shared" si="104"/>
        <v>0</v>
      </c>
      <c r="H412" s="24">
        <f t="shared" si="104"/>
        <v>0</v>
      </c>
      <c r="I412" s="24">
        <f t="shared" si="104"/>
        <v>0</v>
      </c>
      <c r="J412" s="24">
        <f t="shared" si="104"/>
        <v>0</v>
      </c>
      <c r="K412" s="24">
        <f t="shared" si="104"/>
        <v>0</v>
      </c>
      <c r="L412" s="24">
        <f t="shared" si="104"/>
        <v>0</v>
      </c>
      <c r="M412" s="24">
        <f t="shared" si="104"/>
        <v>0</v>
      </c>
      <c r="N412" s="24">
        <f t="shared" si="104"/>
        <v>0</v>
      </c>
      <c r="O412" s="24">
        <f t="shared" si="104"/>
        <v>0</v>
      </c>
      <c r="P412" s="24">
        <f t="shared" si="104"/>
        <v>0</v>
      </c>
      <c r="Q412" s="24">
        <f t="shared" si="104"/>
        <v>0</v>
      </c>
    </row>
    <row r="413" spans="1:17" s="29" customFormat="1" ht="45" customHeight="1" hidden="1">
      <c r="A413" s="27" t="s">
        <v>208</v>
      </c>
      <c r="B413" s="28"/>
      <c r="C413" s="28">
        <v>2110</v>
      </c>
      <c r="D413" s="2">
        <f>F413+G413+H413+I413+J413+K413+L413+M413+N413+O413+P413+Q413</f>
        <v>0</v>
      </c>
      <c r="E413" s="28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26" customFormat="1" ht="223.5" customHeight="1" hidden="1">
      <c r="A414" s="23" t="s">
        <v>197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29" customFormat="1" ht="47.25" customHeight="1" hidden="1">
      <c r="A415" s="27" t="s">
        <v>198</v>
      </c>
      <c r="B415" s="28"/>
      <c r="C415" s="28">
        <v>2410</v>
      </c>
      <c r="D415" s="2">
        <f>F415+G415+H415+I415+J415+K415+L415+M415+N415+O415+P415+Q415</f>
        <v>0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s="26" customFormat="1" ht="126" customHeight="1" hidden="1">
      <c r="A416" s="23" t="s">
        <v>240</v>
      </c>
      <c r="B416" s="24"/>
      <c r="C416" s="28"/>
      <c r="D416" s="2">
        <f>F416+G416+H416+I416+J416+K416+L416+M416+N416+O416+P416+Q416</f>
        <v>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29" customFormat="1" ht="36" customHeight="1" hidden="1">
      <c r="A417" s="27" t="s">
        <v>199</v>
      </c>
      <c r="B417" s="28"/>
      <c r="C417" s="28">
        <v>2141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s="29" customFormat="1" ht="174.75" customHeight="1" hidden="1">
      <c r="A418" s="23" t="s">
        <v>200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s="26" customFormat="1" ht="53.25" customHeight="1" hidden="1">
      <c r="A419" s="21" t="s">
        <v>224</v>
      </c>
      <c r="B419" s="24">
        <v>240601</v>
      </c>
      <c r="C419" s="24"/>
      <c r="D419" s="24">
        <f>D420</f>
        <v>0</v>
      </c>
      <c r="E419" s="24"/>
      <c r="F419" s="24">
        <f aca="true" t="shared" si="106" ref="F419:Q419">F420</f>
        <v>0</v>
      </c>
      <c r="G419" s="24">
        <f t="shared" si="106"/>
        <v>0</v>
      </c>
      <c r="H419" s="24">
        <f t="shared" si="106"/>
        <v>0</v>
      </c>
      <c r="I419" s="24">
        <f t="shared" si="106"/>
        <v>0</v>
      </c>
      <c r="J419" s="24">
        <f t="shared" si="106"/>
        <v>0</v>
      </c>
      <c r="K419" s="24">
        <f t="shared" si="106"/>
        <v>0</v>
      </c>
      <c r="L419" s="24">
        <f t="shared" si="106"/>
        <v>0</v>
      </c>
      <c r="M419" s="24">
        <f t="shared" si="106"/>
        <v>0</v>
      </c>
      <c r="N419" s="24">
        <f t="shared" si="106"/>
        <v>0</v>
      </c>
      <c r="O419" s="24">
        <f t="shared" si="106"/>
        <v>0</v>
      </c>
      <c r="P419" s="24">
        <f t="shared" si="106"/>
        <v>0</v>
      </c>
      <c r="Q419" s="24">
        <f t="shared" si="106"/>
        <v>0</v>
      </c>
    </row>
    <row r="420" spans="1:17" s="29" customFormat="1" ht="58.5" customHeight="1" hidden="1">
      <c r="A420" s="1" t="s">
        <v>247</v>
      </c>
      <c r="B420" s="28"/>
      <c r="C420" s="28">
        <v>2133</v>
      </c>
      <c r="D420" s="2">
        <f>F420+G420+H420+I420+J420+K420+L420+M420+N420+O420+P420+Q420</f>
        <v>0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26" customFormat="1" ht="315" customHeight="1" hidden="1">
      <c r="A421" s="23" t="s">
        <v>201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32" customFormat="1" ht="20.25" customHeight="1" hidden="1">
      <c r="A422" s="30" t="s">
        <v>143</v>
      </c>
      <c r="B422" s="31"/>
      <c r="C422" s="31"/>
      <c r="D422" s="31">
        <f>D423</f>
        <v>0</v>
      </c>
      <c r="E422" s="31"/>
      <c r="F422" s="31">
        <f aca="true" t="shared" si="107" ref="F422:Q422">F423</f>
        <v>0</v>
      </c>
      <c r="G422" s="31">
        <f t="shared" si="107"/>
        <v>0</v>
      </c>
      <c r="H422" s="31">
        <f t="shared" si="107"/>
        <v>0</v>
      </c>
      <c r="I422" s="31">
        <f t="shared" si="107"/>
        <v>0</v>
      </c>
      <c r="J422" s="31">
        <f t="shared" si="107"/>
        <v>0</v>
      </c>
      <c r="K422" s="31">
        <f t="shared" si="107"/>
        <v>0</v>
      </c>
      <c r="L422" s="31">
        <f t="shared" si="107"/>
        <v>0</v>
      </c>
      <c r="M422" s="31">
        <f t="shared" si="107"/>
        <v>0</v>
      </c>
      <c r="N422" s="31">
        <f t="shared" si="107"/>
        <v>0</v>
      </c>
      <c r="O422" s="31">
        <f t="shared" si="107"/>
        <v>0</v>
      </c>
      <c r="P422" s="31">
        <f t="shared" si="107"/>
        <v>0</v>
      </c>
      <c r="Q422" s="31">
        <f t="shared" si="107"/>
        <v>0</v>
      </c>
    </row>
    <row r="423" spans="1:17" s="26" customFormat="1" ht="24.75" customHeight="1" hidden="1">
      <c r="A423" s="23" t="s">
        <v>161</v>
      </c>
      <c r="B423" s="24">
        <v>150101</v>
      </c>
      <c r="C423" s="24"/>
      <c r="D423" s="24">
        <f>D428+D424</f>
        <v>0</v>
      </c>
      <c r="E423" s="24"/>
      <c r="F423" s="24">
        <f aca="true" t="shared" si="108" ref="F423:Q423">F428+F424</f>
        <v>0</v>
      </c>
      <c r="G423" s="24">
        <f t="shared" si="108"/>
        <v>0</v>
      </c>
      <c r="H423" s="24">
        <f t="shared" si="108"/>
        <v>0</v>
      </c>
      <c r="I423" s="24">
        <f t="shared" si="108"/>
        <v>0</v>
      </c>
      <c r="J423" s="24">
        <f t="shared" si="108"/>
        <v>0</v>
      </c>
      <c r="K423" s="24">
        <f t="shared" si="108"/>
        <v>0</v>
      </c>
      <c r="L423" s="24">
        <f t="shared" si="108"/>
        <v>0</v>
      </c>
      <c r="M423" s="24">
        <f t="shared" si="108"/>
        <v>0</v>
      </c>
      <c r="N423" s="24">
        <f t="shared" si="108"/>
        <v>0</v>
      </c>
      <c r="O423" s="24">
        <f t="shared" si="108"/>
        <v>0</v>
      </c>
      <c r="P423" s="24">
        <f t="shared" si="108"/>
        <v>0</v>
      </c>
      <c r="Q423" s="24">
        <f t="shared" si="108"/>
        <v>0</v>
      </c>
    </row>
    <row r="424" spans="1:17" s="26" customFormat="1" ht="48.75" customHeight="1" hidden="1">
      <c r="A424" s="27" t="s">
        <v>189</v>
      </c>
      <c r="B424" s="24"/>
      <c r="C424" s="28">
        <v>2410</v>
      </c>
      <c r="D424" s="2">
        <f>F424+G424+H424+I424+J424+K424+L424+M424+N424+O424+P424+Q424</f>
        <v>0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26" customFormat="1" ht="67.5" customHeight="1" hidden="1">
      <c r="A425" s="23" t="s">
        <v>244</v>
      </c>
      <c r="B425" s="24"/>
      <c r="C425" s="24"/>
      <c r="D425" s="2">
        <f>F425+G425+H425+I425+J425+K425+L425+M425+N425+O425+P425+Q425</f>
        <v>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26" customFormat="1" ht="24.75" customHeight="1" hidden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26" customFormat="1" ht="24.75" customHeight="1" hidden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29" customFormat="1" ht="60" customHeight="1" hidden="1">
      <c r="A428" s="27" t="s">
        <v>245</v>
      </c>
      <c r="B428" s="28"/>
      <c r="C428" s="28">
        <v>2110</v>
      </c>
      <c r="D428" s="2">
        <f>F428+G428+H428+I428+J428+K428+L428+M428+N428+O428+P428+Q428</f>
        <v>0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s="26" customFormat="1" ht="30" customHeight="1" hidden="1">
      <c r="A429" s="23" t="s">
        <v>246</v>
      </c>
      <c r="B429" s="24"/>
      <c r="C429" s="24"/>
      <c r="D429" s="2">
        <f>F429+G429+H429+I429+J429+K429+L429+M429+N429+O429+P429+Q429</f>
        <v>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0" customFormat="1" ht="37.5">
      <c r="A430" s="13" t="s">
        <v>81</v>
      </c>
      <c r="B430" s="12"/>
      <c r="C430" s="12"/>
      <c r="D430" s="36">
        <f>D359+D371+D391</f>
        <v>237690</v>
      </c>
      <c r="E430" s="12">
        <v>21.1</v>
      </c>
      <c r="F430" s="36">
        <f aca="true" t="shared" si="109" ref="F430:Q430">F359+F371+F391</f>
        <v>195690</v>
      </c>
      <c r="G430" s="36">
        <f t="shared" si="109"/>
        <v>0</v>
      </c>
      <c r="H430" s="36">
        <f t="shared" si="109"/>
        <v>0</v>
      </c>
      <c r="I430" s="36">
        <f t="shared" si="109"/>
        <v>0</v>
      </c>
      <c r="J430" s="36">
        <f t="shared" si="109"/>
        <v>32000</v>
      </c>
      <c r="K430" s="36">
        <f t="shared" si="109"/>
        <v>0</v>
      </c>
      <c r="L430" s="36">
        <f t="shared" si="109"/>
        <v>0</v>
      </c>
      <c r="M430" s="36">
        <f t="shared" si="109"/>
        <v>10000</v>
      </c>
      <c r="N430" s="36">
        <f t="shared" si="109"/>
        <v>0</v>
      </c>
      <c r="O430" s="36">
        <f t="shared" si="109"/>
        <v>0</v>
      </c>
      <c r="P430" s="36">
        <f t="shared" si="109"/>
        <v>0</v>
      </c>
      <c r="Q430" s="36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4" t="s">
        <v>266</v>
      </c>
      <c r="B433" s="14"/>
      <c r="C433" s="14"/>
      <c r="D433" s="14"/>
      <c r="E433" s="14"/>
      <c r="F433" s="14"/>
      <c r="M433" s="38" t="s">
        <v>302</v>
      </c>
    </row>
    <row r="434" spans="1:17" s="3" customFormat="1" ht="15.75">
      <c r="A434" s="4"/>
      <c r="Q434" s="4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2016-03-02T07:51:48Z</cp:lastPrinted>
  <dcterms:created xsi:type="dcterms:W3CDTF">2002-05-10T11:07:04Z</dcterms:created>
  <dcterms:modified xsi:type="dcterms:W3CDTF">2016-05-13T04:04:12Z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