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оходи - додаток 1" sheetId="1" r:id="rId1"/>
  </sheets>
  <externalReferences>
    <externalReference r:id="rId4"/>
  </externalReferences>
  <definedNames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 - додаток 1'!$7:$8</definedName>
    <definedName name="_xlnm.Print_Area" localSheetId="0">'доходи - додаток 1'!$1:$28</definedName>
  </definedNames>
  <calcPr fullCalcOnLoad="1"/>
</workbook>
</file>

<file path=xl/sharedStrings.xml><?xml version="1.0" encoding="utf-8"?>
<sst xmlns="http://schemas.openxmlformats.org/spreadsheetml/2006/main" count="27" uniqueCount="25">
  <si>
    <t xml:space="preserve"> </t>
  </si>
  <si>
    <t>Додаток 1</t>
  </si>
  <si>
    <t>Обсяг, тис.грн</t>
  </si>
  <si>
    <t>Всього доходів бюджету:</t>
  </si>
  <si>
    <t xml:space="preserve">податок на доходи фізичних осіб </t>
  </si>
  <si>
    <t>Доходи бюджету розвитку - разом, з них:</t>
  </si>
  <si>
    <t>Доходи спеціального фонду - всього, в тому числі:</t>
  </si>
  <si>
    <t>Доходи загального фонду - всього, в тому числі:</t>
  </si>
  <si>
    <t>до рішення виконкому</t>
  </si>
  <si>
    <t xml:space="preserve">Керуючий справами виконкому </t>
  </si>
  <si>
    <t>Л.Ф.Єфименко</t>
  </si>
  <si>
    <t>2017 рік (прогноз)</t>
  </si>
  <si>
    <t>Податкові надходження, з них: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</si>
  <si>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</si>
  <si>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</si>
  <si>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кошти від відчуження майна, що належить Автономній Республиці Крим та майна, що перебуває у комунальній власності</t>
  </si>
  <si>
    <t xml:space="preserve">  </t>
  </si>
  <si>
    <t>Неподаткові надходження</t>
  </si>
  <si>
    <t>податок на майно</t>
  </si>
  <si>
    <t>2016 рік (прогноз )</t>
  </si>
  <si>
    <t>І сценарій</t>
  </si>
  <si>
    <t>ІІ сценарій</t>
  </si>
  <si>
    <t>Субвенції з державного бюджету до загального фонду міського бюджету, в тому числі:</t>
  </si>
  <si>
    <t xml:space="preserve">Індикативні прогнозні показники міського бюджету на 2016-2017 роки за доходами               </t>
  </si>
  <si>
    <t>від   10.02.2015 року №__74__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</si>
</sst>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1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 vertical="center" wrapText="1"/>
    </xf>
    <xf numFmtId="180" fontId="4" fillId="0" borderId="0" xfId="0" applyNumberFormat="1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Розподіл (2)" xfId="59"/>
    <cellStyle name="Тысячи_Розподіл (2)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ALEXAN~1\LOCALS~1\Temp\Rar$DI15.063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20" zoomScaleNormal="120" zoomScaleSheetLayoutView="100" workbookViewId="0" topLeftCell="A1">
      <selection activeCell="C3" sqref="C3:E3"/>
    </sheetView>
  </sheetViews>
  <sheetFormatPr defaultColWidth="8.75390625" defaultRowHeight="12.75"/>
  <cols>
    <col min="1" max="1" width="40.625" style="15" customWidth="1"/>
    <col min="2" max="2" width="13.125" style="3" customWidth="1"/>
    <col min="3" max="3" width="12.00390625" style="3" customWidth="1"/>
    <col min="4" max="4" width="13.00390625" style="3" customWidth="1"/>
    <col min="5" max="5" width="12.375" style="3" customWidth="1"/>
    <col min="6" max="6" width="16.00390625" style="3" customWidth="1"/>
    <col min="7" max="8" width="13.00390625" style="3" bestFit="1" customWidth="1"/>
    <col min="9" max="16384" width="8.75390625" style="3" customWidth="1"/>
  </cols>
  <sheetData>
    <row r="1" spans="1:5" ht="15.75" customHeight="1">
      <c r="A1" s="5"/>
      <c r="C1" s="3" t="s">
        <v>1</v>
      </c>
      <c r="E1" s="2"/>
    </row>
    <row r="2" spans="1:5" ht="19.5" customHeight="1">
      <c r="A2" s="5"/>
      <c r="C2" s="26" t="s">
        <v>8</v>
      </c>
      <c r="D2" s="26"/>
      <c r="E2" s="26"/>
    </row>
    <row r="3" spans="1:5" ht="18.75" customHeight="1">
      <c r="A3" s="5"/>
      <c r="C3" s="26" t="s">
        <v>24</v>
      </c>
      <c r="D3" s="26"/>
      <c r="E3" s="26"/>
    </row>
    <row r="4" spans="1:5" ht="30" customHeight="1">
      <c r="A4" s="5"/>
      <c r="B4" s="6"/>
      <c r="C4" s="6"/>
      <c r="D4" s="2"/>
      <c r="E4" s="2"/>
    </row>
    <row r="5" spans="1:5" ht="21" customHeight="1">
      <c r="A5" s="25" t="s">
        <v>23</v>
      </c>
      <c r="B5" s="25"/>
      <c r="C5" s="25"/>
      <c r="D5" s="25"/>
      <c r="E5" s="25"/>
    </row>
    <row r="6" spans="1:5" ht="26.25" customHeight="1">
      <c r="A6" s="5" t="s">
        <v>16</v>
      </c>
      <c r="B6" s="6"/>
      <c r="C6" s="6"/>
      <c r="D6" s="6"/>
      <c r="E6" s="6"/>
    </row>
    <row r="7" spans="1:5" ht="15.75">
      <c r="A7" s="28"/>
      <c r="B7" s="28" t="s">
        <v>2</v>
      </c>
      <c r="C7" s="28"/>
      <c r="D7" s="28"/>
      <c r="E7" s="28"/>
    </row>
    <row r="8" spans="1:5" ht="42" customHeight="1">
      <c r="A8" s="28"/>
      <c r="B8" s="28" t="s">
        <v>19</v>
      </c>
      <c r="C8" s="28"/>
      <c r="D8" s="28" t="s">
        <v>11</v>
      </c>
      <c r="E8" s="28"/>
    </row>
    <row r="9" spans="1:5" ht="42" customHeight="1">
      <c r="A9" s="7"/>
      <c r="B9" s="7" t="s">
        <v>20</v>
      </c>
      <c r="C9" s="7" t="s">
        <v>21</v>
      </c>
      <c r="D9" s="7" t="s">
        <v>20</v>
      </c>
      <c r="E9" s="7" t="s">
        <v>21</v>
      </c>
    </row>
    <row r="10" spans="1:12" s="10" customFormat="1" ht="33" customHeight="1">
      <c r="A10" s="21" t="s">
        <v>7</v>
      </c>
      <c r="B10" s="18">
        <f>+B11+B14</f>
        <v>196561.37050999998</v>
      </c>
      <c r="C10" s="18">
        <f>+C11+C14</f>
        <v>199249.08296</v>
      </c>
      <c r="D10" s="18">
        <f>+D11+D14</f>
        <v>207568.7328</v>
      </c>
      <c r="E10" s="18">
        <f>+E11+E14</f>
        <v>211602.5442</v>
      </c>
      <c r="L10" s="10" t="s">
        <v>0</v>
      </c>
    </row>
    <row r="11" spans="1:5" s="10" customFormat="1" ht="19.5" customHeight="1">
      <c r="A11" s="1" t="s">
        <v>12</v>
      </c>
      <c r="B11" s="9">
        <f>176989*1.097</f>
        <v>194156.933</v>
      </c>
      <c r="C11" s="9">
        <f>176989*1.112</f>
        <v>196811.768</v>
      </c>
      <c r="D11" s="9">
        <f>194156.9*1.056</f>
        <v>205029.6864</v>
      </c>
      <c r="E11" s="9">
        <f>196811.8*1.062</f>
        <v>209014.1316</v>
      </c>
    </row>
    <row r="12" spans="1:7" ht="21" customHeight="1">
      <c r="A12" s="11" t="s">
        <v>4</v>
      </c>
      <c r="B12" s="12">
        <f>119600*1.097</f>
        <v>131201.19999999998</v>
      </c>
      <c r="C12" s="12">
        <f>119600*1.112</f>
        <v>132995.2</v>
      </c>
      <c r="D12" s="12">
        <f>131201.2*1.056</f>
        <v>138548.4672</v>
      </c>
      <c r="E12" s="12">
        <f>132995.2*1.062</f>
        <v>141240.90240000002</v>
      </c>
      <c r="F12" s="10"/>
      <c r="G12" s="10"/>
    </row>
    <row r="13" spans="1:7" ht="18.75" customHeight="1">
      <c r="A13" s="1" t="s">
        <v>18</v>
      </c>
      <c r="B13" s="12">
        <f>35465*1.097</f>
        <v>38905.104999999996</v>
      </c>
      <c r="C13" s="12">
        <f>35465*1.112</f>
        <v>39437.08</v>
      </c>
      <c r="D13" s="12">
        <f>38905.1*1.056</f>
        <v>41083.7856</v>
      </c>
      <c r="E13" s="12">
        <f>39437.1*1.062</f>
        <v>41882.2002</v>
      </c>
      <c r="F13" s="10"/>
      <c r="G13" s="10"/>
    </row>
    <row r="14" spans="1:7" ht="21" customHeight="1">
      <c r="A14" s="1" t="s">
        <v>17</v>
      </c>
      <c r="B14" s="12">
        <f>2191.83*1.097</f>
        <v>2404.4375099999997</v>
      </c>
      <c r="C14" s="12">
        <f>2191.83*1.112</f>
        <v>2437.31496</v>
      </c>
      <c r="D14" s="12">
        <f>2404.4*1.056</f>
        <v>2539.0464</v>
      </c>
      <c r="E14" s="12">
        <f>2437.3*1.062</f>
        <v>2588.4126</v>
      </c>
      <c r="F14" s="10"/>
      <c r="G14" s="10"/>
    </row>
    <row r="15" spans="1:7" ht="51" customHeight="1">
      <c r="A15" s="21" t="s">
        <v>22</v>
      </c>
      <c r="B15" s="12">
        <f>408224.6*1.097</f>
        <v>447822.38619999995</v>
      </c>
      <c r="C15" s="12">
        <f>408224.6*1.112</f>
        <v>453945.7552</v>
      </c>
      <c r="D15" s="12">
        <f>447822.4*1.056</f>
        <v>472900.45440000005</v>
      </c>
      <c r="E15" s="12">
        <f>453945.8*1.062</f>
        <v>482090.43960000004</v>
      </c>
      <c r="F15" s="10"/>
      <c r="G15" s="10"/>
    </row>
    <row r="16" spans="1:7" ht="35.25" customHeight="1">
      <c r="A16" s="15" t="s">
        <v>13</v>
      </c>
      <c r="B16" s="18">
        <f>69253.4*1.097</f>
        <v>75970.97979999999</v>
      </c>
      <c r="C16" s="18">
        <f>69253.4*1.112</f>
        <v>77009.7808</v>
      </c>
      <c r="D16" s="18">
        <f>75971*1.056</f>
        <v>80225.376</v>
      </c>
      <c r="E16" s="18">
        <f>77009.8*1.062</f>
        <v>81784.4076</v>
      </c>
      <c r="F16" s="10"/>
      <c r="G16" s="10"/>
    </row>
    <row r="17" spans="1:7" ht="36" customHeight="1">
      <c r="A17" s="1" t="s">
        <v>14</v>
      </c>
      <c r="B17" s="20">
        <f>79704.8*1.097</f>
        <v>87436.16560000001</v>
      </c>
      <c r="C17" s="20">
        <f>79704.8*1.112</f>
        <v>88631.73760000001</v>
      </c>
      <c r="D17" s="20">
        <f>87436.2*1.056</f>
        <v>92332.6272</v>
      </c>
      <c r="E17" s="20">
        <f>88631.7*1.062</f>
        <v>94126.8654</v>
      </c>
      <c r="F17" s="14"/>
      <c r="G17" s="10"/>
    </row>
    <row r="18" spans="1:5" s="10" customFormat="1" ht="32.25" customHeight="1">
      <c r="A18" s="21" t="s">
        <v>6</v>
      </c>
      <c r="B18" s="17">
        <f>11834.006*1.097+600</f>
        <v>13581.904582</v>
      </c>
      <c r="C18" s="17">
        <f>11834.006*1.112+600</f>
        <v>13759.414672</v>
      </c>
      <c r="D18" s="17">
        <f>12981.9*1.056+500</f>
        <v>14208.8864</v>
      </c>
      <c r="E18" s="17">
        <f>13159.4*1.062+500</f>
        <v>14475.2828</v>
      </c>
    </row>
    <row r="19" spans="1:5" s="10" customFormat="1" ht="32.25" customHeight="1">
      <c r="A19" s="13" t="s">
        <v>5</v>
      </c>
      <c r="B19" s="9">
        <f>500+100</f>
        <v>600</v>
      </c>
      <c r="C19" s="9">
        <f>500+100</f>
        <v>600</v>
      </c>
      <c r="D19" s="9">
        <v>500</v>
      </c>
      <c r="E19" s="9">
        <v>500</v>
      </c>
    </row>
    <row r="20" spans="1:7" ht="66.75" customHeight="1">
      <c r="A20" s="11" t="s">
        <v>15</v>
      </c>
      <c r="B20" s="12">
        <v>500</v>
      </c>
      <c r="C20" s="12">
        <v>500</v>
      </c>
      <c r="D20" s="12">
        <v>400</v>
      </c>
      <c r="E20" s="12">
        <v>400</v>
      </c>
      <c r="F20" s="10"/>
      <c r="G20" s="10"/>
    </row>
    <row r="21" spans="1:5" s="10" customFormat="1" ht="25.5" customHeight="1">
      <c r="A21" s="8" t="s">
        <v>3</v>
      </c>
      <c r="B21" s="18">
        <f>+B18+B15+B10</f>
        <v>657965.661292</v>
      </c>
      <c r="C21" s="18">
        <f>+C18+C15+C10</f>
        <v>666954.252832</v>
      </c>
      <c r="D21" s="18">
        <f>+D18+D15+D10</f>
        <v>694678.0736</v>
      </c>
      <c r="E21" s="18">
        <f>+E18+E15+E10</f>
        <v>708168.2666</v>
      </c>
    </row>
    <row r="22" spans="1:5" s="10" customFormat="1" ht="19.5" customHeight="1">
      <c r="A22" s="4"/>
      <c r="B22" s="14"/>
      <c r="C22" s="14"/>
      <c r="D22" s="14"/>
      <c r="E22" s="14"/>
    </row>
    <row r="23" spans="1:5" ht="15.75">
      <c r="A23" s="22"/>
      <c r="B23" s="23"/>
      <c r="C23" s="23"/>
      <c r="D23" s="24"/>
      <c r="E23" s="24"/>
    </row>
    <row r="24" spans="2:5" ht="15.75">
      <c r="B24" s="23"/>
      <c r="C24" s="23"/>
      <c r="D24" s="23"/>
      <c r="E24" s="23"/>
    </row>
    <row r="25" spans="1:5" ht="19.5" customHeight="1">
      <c r="A25" s="16" t="s">
        <v>9</v>
      </c>
      <c r="B25" s="27" t="s">
        <v>10</v>
      </c>
      <c r="C25" s="27"/>
      <c r="D25" s="27"/>
      <c r="E25" s="19"/>
    </row>
    <row r="26" spans="1:5" ht="15.75">
      <c r="A26" s="5"/>
      <c r="D26" s="2"/>
      <c r="E26" s="2"/>
    </row>
    <row r="28" ht="15.75">
      <c r="A28" s="5"/>
    </row>
  </sheetData>
  <sheetProtection/>
  <mergeCells count="8">
    <mergeCell ref="A5:E5"/>
    <mergeCell ref="C2:E2"/>
    <mergeCell ref="C3:E3"/>
    <mergeCell ref="B25:D25"/>
    <mergeCell ref="A7:A8"/>
    <mergeCell ref="B8:C8"/>
    <mergeCell ref="D8:E8"/>
    <mergeCell ref="B7:E7"/>
  </mergeCells>
  <printOptions horizontalCentered="1"/>
  <pageMargins left="1.1811023622047245" right="0.3937007874015748" top="0.7874015748031497" bottom="0.7874015748031497" header="0" footer="0"/>
  <pageSetup fitToHeight="2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Speed_XP</dc:creator>
  <cp:keywords/>
  <dc:description/>
  <cp:lastModifiedBy>User</cp:lastModifiedBy>
  <cp:lastPrinted>2015-02-12T13:41:38Z</cp:lastPrinted>
  <dcterms:created xsi:type="dcterms:W3CDTF">2012-02-27T07:36:28Z</dcterms:created>
  <dcterms:modified xsi:type="dcterms:W3CDTF">2015-02-12T13:48:35Z</dcterms:modified>
  <cp:category/>
  <cp:version/>
  <cp:contentType/>
  <cp:contentStatus/>
</cp:coreProperties>
</file>