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450" windowHeight="8040" tabRatio="601" activeTab="0"/>
  </bookViews>
  <sheets>
    <sheet name="Свод" sheetId="1" r:id="rId1"/>
  </sheets>
  <definedNames>
    <definedName name="_xlnm.Print_Titles" localSheetId="0">'Свод'!$5:$6</definedName>
    <definedName name="_xlnm.Print_Area" localSheetId="0">'Свод'!$A$1:$G$198</definedName>
  </definedNames>
  <calcPr fullCalcOnLoad="1"/>
</workbook>
</file>

<file path=xl/sharedStrings.xml><?xml version="1.0" encoding="utf-8"?>
<sst xmlns="http://schemas.openxmlformats.org/spreadsheetml/2006/main" count="471" uniqueCount="239">
  <si>
    <t>4.</t>
  </si>
  <si>
    <t>4.1</t>
  </si>
  <si>
    <t>4.2</t>
  </si>
  <si>
    <t>4.3</t>
  </si>
  <si>
    <t>%</t>
  </si>
  <si>
    <t>5.</t>
  </si>
  <si>
    <t>6.2</t>
  </si>
  <si>
    <t>6.3</t>
  </si>
  <si>
    <t>7.</t>
  </si>
  <si>
    <t>1.1</t>
  </si>
  <si>
    <t>1.3</t>
  </si>
  <si>
    <t>2.</t>
  </si>
  <si>
    <t>3.</t>
  </si>
  <si>
    <t>3.1</t>
  </si>
  <si>
    <t>3.2</t>
  </si>
  <si>
    <t>6.</t>
  </si>
  <si>
    <t>6.1</t>
  </si>
  <si>
    <t>1.</t>
  </si>
  <si>
    <t>2.1</t>
  </si>
  <si>
    <t>млн грн</t>
  </si>
  <si>
    <t>грн</t>
  </si>
  <si>
    <t>млн тонн</t>
  </si>
  <si>
    <t>млн пас.</t>
  </si>
  <si>
    <t>3.3</t>
  </si>
  <si>
    <t>млн дол. США</t>
  </si>
  <si>
    <t>1.2</t>
  </si>
  <si>
    <t>Од. виміру</t>
  </si>
  <si>
    <t>ФІНАНСОВІ РЕСУРСИ</t>
  </si>
  <si>
    <t>Ресурси бюджетів - усього</t>
  </si>
  <si>
    <t>Збори до держбюджету, які адмініструються органами державної податкової служби</t>
  </si>
  <si>
    <t>Фінансування заходів</t>
  </si>
  <si>
    <t>Видатки місцевих бюджетів</t>
  </si>
  <si>
    <t>у т.ч.</t>
  </si>
  <si>
    <t>загальний фонд</t>
  </si>
  <si>
    <t>спеціальний фонд</t>
  </si>
  <si>
    <t>Охорона здоров'я</t>
  </si>
  <si>
    <t xml:space="preserve">Смертність дітей до 1 року життя </t>
  </si>
  <si>
    <t xml:space="preserve">Місткість амбулаторно-поліклінічних закладів </t>
  </si>
  <si>
    <t>тис. відвідувань за зміну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</si>
  <si>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</si>
  <si>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</si>
  <si>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</si>
  <si>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</si>
  <si>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Динаміка захворювань за основними видами захворювань:</t>
  </si>
  <si>
    <t>усі захворювання</t>
  </si>
  <si>
    <t>хвороби системи кровообігу</t>
  </si>
  <si>
    <t>злоякісні новоутворення</t>
  </si>
  <si>
    <t>активний туберкульоз</t>
  </si>
  <si>
    <t>хвороби органів дихання</t>
  </si>
  <si>
    <t>хвороби органів травлення</t>
  </si>
  <si>
    <t>Кількість ВІЛ-інфікованих, що перебувають на обліку у медичних закладах на кінець року, осіб</t>
  </si>
  <si>
    <t>Кількість хворих на СНІД, що перебувають на обліку у медичних закладах на кінець року, осіб</t>
  </si>
  <si>
    <t>осіб</t>
  </si>
  <si>
    <t>Освіта</t>
  </si>
  <si>
    <t>Видатки на утримання установ  освіти</t>
  </si>
  <si>
    <t>Дошкільна освіта</t>
  </si>
  <si>
    <t>Кількість дошкільних навчальних закладів</t>
  </si>
  <si>
    <t>од.</t>
  </si>
  <si>
    <t xml:space="preserve">Кількість відкритих дитячих дошкільних закладів 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</si>
  <si>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</si>
  <si>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</si>
  <si>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</si>
  <si>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</si>
  <si>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</si>
  <si>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</si>
  <si>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</si>
  <si>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</si>
  <si>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</si>
  <si>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 у % до загальної кількості випускників 9 класів</t>
  </si>
  <si>
    <t xml:space="preserve">з них: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</si>
  <si>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</si>
  <si>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</si>
  <si>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</si>
  <si>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</si>
  <si>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</si>
  <si>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</si>
  <si>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Вищі навчальні заклади</t>
  </si>
  <si>
    <t>у тому числі державних закладів</t>
  </si>
  <si>
    <t>у тому числі у державних закладах</t>
  </si>
  <si>
    <t>у тому числі до державних закладів</t>
  </si>
  <si>
    <t>у тому числі державними закладами</t>
  </si>
  <si>
    <t>Кількість студентів в закладах</t>
  </si>
  <si>
    <t>Прийнято студентів</t>
  </si>
  <si>
    <t>Випущено фахівців</t>
  </si>
  <si>
    <t>Культура та мистецтво</t>
  </si>
  <si>
    <t>Масові та універсальні бібліотеки</t>
  </si>
  <si>
    <t>одиниць</t>
  </si>
  <si>
    <t>Заклади клубного типу</t>
  </si>
  <si>
    <t>Музеї</t>
  </si>
  <si>
    <t>Театри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</si>
  <si>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</si>
  <si>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</si>
  <si>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</si>
  <si>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</si>
  <si>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Плавальні басейни</t>
  </si>
  <si>
    <t>Спортивні майданчики</t>
  </si>
  <si>
    <t>Кількість підприємств, установ, організацій, де проводиться фізкультурно-оздоровча робота, одиниць (без урахування кількості загальноосвітніх, професійно-технічних та вищих навчальних закладів)</t>
  </si>
  <si>
    <t>Кількість дитячо-підліткових фізкультурно-спортивних клубів за місцем проживання населення</t>
  </si>
  <si>
    <t>Кількість дитячо-юнацьких спортивних шкіл, спеціалізованих дитячо-юнацьких спортивних шкіл, шкіл вищої спортивної майстерності</t>
  </si>
  <si>
    <t>Сім’я, діти та молодь</t>
  </si>
  <si>
    <t>Кількість дитячих будинків сімейного типу</t>
  </si>
  <si>
    <t>Кількість прийомних сімей</t>
  </si>
  <si>
    <t>Центри соціальних служб для сім’ї, дітей та молоді, в тому числі сільські та селищні, одиниць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</si>
  <si>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</si>
  <si>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</si>
  <si>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на 1000 народжених живими</t>
  </si>
  <si>
    <t>тис. од.</t>
  </si>
  <si>
    <t>тис. осіб</t>
  </si>
  <si>
    <t xml:space="preserve"> випадків на 100 тис. населення</t>
  </si>
  <si>
    <t>тис. тонн</t>
  </si>
  <si>
    <t>Прибуток від звичайної діяльності до оподаткування</t>
  </si>
  <si>
    <t>Питома вага прибуткових підприємств в загальній кількості підприємств</t>
  </si>
  <si>
    <t>Збитки від звичайної діяльності до оподаткування</t>
  </si>
  <si>
    <t>Питома вага збиткових підприємств в загальній кількості підприємств</t>
  </si>
  <si>
    <t>Сальдо фінансових результатів</t>
  </si>
  <si>
    <t>РИНКОВІ ПЕРЕТВОРЕННЯ</t>
  </si>
  <si>
    <t xml:space="preserve">Кількість діючих малих підприємств </t>
  </si>
  <si>
    <t>Кількість малих підприємств на 10 тис. населення</t>
  </si>
  <si>
    <t xml:space="preserve">Кількість діючих середніх підприємств </t>
  </si>
  <si>
    <t>Кількість середніх підприємств на 10 тис. населення</t>
  </si>
  <si>
    <t>МЕХАНІЗМИ РЕГУЛЮВАННЯ</t>
  </si>
  <si>
    <t>Управління об' єктами загальної власності териториальных громад, сіл, селищ, міст області</t>
  </si>
  <si>
    <t>Собівартість реалізованої продукції</t>
  </si>
  <si>
    <t>Фінансовий результат від звичайної діяльності до оподаткування (сальдо)</t>
  </si>
  <si>
    <t>Чистий прибуток (збитки) сальдо</t>
  </si>
  <si>
    <t xml:space="preserve">Інвестиційна діяльність </t>
  </si>
  <si>
    <t>Обсяг капітальних інвестицій</t>
  </si>
  <si>
    <t>житлове будівництво</t>
  </si>
  <si>
    <t>РЕАЛЬНИЙ СЕКТОР ЕКОНОМІКИ</t>
  </si>
  <si>
    <t>Основні показники ефективності регіональної промислової політики</t>
  </si>
  <si>
    <t>Темпи росту обсягів промислового виробництва - усього</t>
  </si>
  <si>
    <t>Добувна промисловість</t>
  </si>
  <si>
    <t>Переробна промисловість - усього</t>
  </si>
  <si>
    <t>харчова промисловість</t>
  </si>
  <si>
    <t>легка промисловість</t>
  </si>
  <si>
    <t>целюлозно-паперова промисловість, поліграфічна промисловість, видавнича справа</t>
  </si>
  <si>
    <t>Виробництво коксу, продуктів нафтопереробки</t>
  </si>
  <si>
    <t>Хімічна і нафтохімічна промисловість</t>
  </si>
  <si>
    <t>Металургія і обробка металів</t>
  </si>
  <si>
    <t>Машинобудування</t>
  </si>
  <si>
    <t>Виробництво і розподіл електроенергії, газу і води</t>
  </si>
  <si>
    <t>Транспорт і зв'язок</t>
  </si>
  <si>
    <t>Перевезення вантажів - усього</t>
  </si>
  <si>
    <t>у тому числі залізничним транспортом</t>
  </si>
  <si>
    <t>автомобільним транспортом загального користування</t>
  </si>
  <si>
    <t>Перевезення пасажирів, усього</t>
  </si>
  <si>
    <t>Споживчий ринок</t>
  </si>
  <si>
    <t>Індекс споживчих цін (індекс інфляції)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</si>
  <si>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</si>
  <si>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</si>
  <si>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</si>
  <si>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</si>
  <si>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</si>
  <si>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</si>
  <si>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</si>
  <si>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Ринок праці і зайнятість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</si>
  <si>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</si>
  <si>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</si>
  <si>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</si>
  <si>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Середній розмір пенсії</t>
  </si>
  <si>
    <t>Житлово-комунальне господарство</t>
  </si>
  <si>
    <r>
      <t>тис. м</t>
    </r>
    <r>
      <rPr>
        <vertAlign val="superscript"/>
        <sz val="12"/>
        <rFont val="Times New Roman"/>
        <family val="1"/>
      </rPr>
      <t>2</t>
    </r>
  </si>
  <si>
    <t>рівень оплати за послуги ЖКГ:</t>
  </si>
  <si>
    <t xml:space="preserve"> - теплопостачання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</si>
  <si>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</si>
  <si>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</si>
  <si>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кількість створених ОСМД</t>
  </si>
  <si>
    <t>Обсяг реалізованої промислової продукції</t>
  </si>
  <si>
    <t xml:space="preserve">Питома вага обсягів реалізованої продукції (товарів, послуг) малими підприємствами від загальної обсягу реалізованої продукції (товарів, послуг) </t>
  </si>
  <si>
    <t xml:space="preserve">Питома вага обсягів реалізованої продукції (товарів, послуг) середніми підприємствами від загальної обсягу реалізованої продукції (товарів, послуг) </t>
  </si>
  <si>
    <t>Чисельність штатних працівників</t>
  </si>
  <si>
    <t>Кількість створених робочих місць</t>
  </si>
  <si>
    <t>Кількість ліквідованих робочих місць</t>
  </si>
  <si>
    <t>Кількість зайнятих працівників на малих підприємствах</t>
  </si>
  <si>
    <t>Кількість зайнятих працівників на середніх підприємствах</t>
  </si>
  <si>
    <t>Доходи населення всього</t>
  </si>
  <si>
    <t>Співвідношення заробітної плати до доходів населення</t>
  </si>
  <si>
    <t>Питома вага теплових мереж, які знаходяться в аварійному стані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</si>
  <si>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</si>
  <si>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</si>
  <si>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Чисельність дітей віком від 3 до 6 років</t>
  </si>
  <si>
    <t xml:space="preserve"> - в них дітей</t>
  </si>
  <si>
    <t xml:space="preserve"> - в них місць</t>
  </si>
  <si>
    <t>4.4</t>
  </si>
  <si>
    <t>Будівництво</t>
  </si>
  <si>
    <t>Індекс обсягу виконаних будівельних робіт</t>
  </si>
  <si>
    <t>Темпи росту роздрібної торгівлі (з урахуванням товарообігу юридичних і фізичних осіб) у фактичних цінах</t>
  </si>
  <si>
    <t>Кількість фізичних осіб-підприємців, що сплачують податки</t>
  </si>
  <si>
    <t>Питома вага фізичних осіб-підприємців, що сплачують податки, в загальній кількості зареєстрованих</t>
  </si>
  <si>
    <t>Кількість працівників, найманих фізичними особами-підприємцями</t>
  </si>
  <si>
    <t>Виробництво інших неметалічних мінеральних виробів (промбудматеріали і виробництво скловиробів)</t>
  </si>
  <si>
    <t xml:space="preserve">у 11 класах загальноосвітних шкіл  </t>
  </si>
  <si>
    <t>Додаток 1 до Програми</t>
  </si>
  <si>
    <t>Рівень травматизму неселення</t>
  </si>
  <si>
    <t>Доходи місцевих бюджетів</t>
  </si>
  <si>
    <t>6.4</t>
  </si>
  <si>
    <t>№ з/п</t>
  </si>
  <si>
    <t>Розвиток малого і середнього бізнесу</t>
  </si>
  <si>
    <t>Кількість зареєстрованих  фізичних осіб-підприємців</t>
  </si>
  <si>
    <t>Кількість вибулих</t>
  </si>
  <si>
    <t>Чисельність працівників у віці 15-70 років, зайнятих економічною діяльністю (у середньому за рік)</t>
  </si>
  <si>
    <t>ГУМАНІТАРНА СФЕРА</t>
  </si>
  <si>
    <t>Видатки на утримання установ  охорони здоров'я</t>
  </si>
  <si>
    <t xml:space="preserve">Отримання базової та повної загальної освіти </t>
  </si>
  <si>
    <t>Видатки на утримання культури та мистецтва</t>
  </si>
  <si>
    <t>Спортивні зали площею не менш як 162 кв. метри</t>
  </si>
  <si>
    <t>чисельність дітей-сиріт</t>
  </si>
  <si>
    <t>в них дітей</t>
  </si>
  <si>
    <t>Кількість дітей, влаштованих у притулки для неповнолітніх</t>
  </si>
  <si>
    <t>Чистий дохід (виручка) від реалізації продукції (робіт, послуг)</t>
  </si>
  <si>
    <t>в т.ч. заробітна плата</t>
  </si>
  <si>
    <t>Фонд оплати праці</t>
  </si>
  <si>
    <t>Обсяг виконаних будівельних робіт (у фактичних цінах без ПДВ)</t>
  </si>
  <si>
    <t>х</t>
  </si>
  <si>
    <t>2015 рік (очікуване)</t>
  </si>
  <si>
    <t>Темп росту (зниження) 2015 рік до  2014 року,                     %</t>
  </si>
  <si>
    <t>Темп росту (зниження) 2016 рік до 2015 року,                      %</t>
  </si>
  <si>
    <t>-</t>
  </si>
  <si>
    <t>Чисельність безробітних</t>
  </si>
  <si>
    <t>Рівень безробіття, в % серед  економічно активного населення у віці 15-70 років</t>
  </si>
  <si>
    <t>Обсяг реалізованих послуг без урахування обсягів реалізованих послуг підприємств, що переважно фінансуються за рахунок бюджетних коштів</t>
  </si>
  <si>
    <t>Загальна кількість викидів забруднюючих речовин в атмосферне повітря*</t>
  </si>
  <si>
    <t>промисловість</t>
  </si>
  <si>
    <t>Прямі іноземні інвестиції (приріст капіталу)</t>
  </si>
  <si>
    <t>Обсяг прямих іноземних інвестицій з початку інвестування</t>
  </si>
  <si>
    <t xml:space="preserve">Іноземні інвестиції </t>
  </si>
  <si>
    <t>Фінанси суб'єктів господарювання*</t>
  </si>
  <si>
    <t>5.1</t>
  </si>
  <si>
    <t>5.2</t>
  </si>
  <si>
    <t>5.3</t>
  </si>
  <si>
    <t>5.4</t>
  </si>
  <si>
    <t>6.2.1</t>
  </si>
  <si>
    <t>6.2.2</t>
  </si>
  <si>
    <t>6.2.3</t>
  </si>
  <si>
    <t>6.5</t>
  </si>
  <si>
    <t>Введення в експлуатацію житла</t>
  </si>
  <si>
    <t xml:space="preserve">
2016 рік               (прогноз)              </t>
  </si>
  <si>
    <t>Обсяг обороту роздрібної торгівлі (без урахування обороту  фізичних осіб-підприємців)</t>
  </si>
  <si>
    <t>Основні показники економічного і соціального розвитку м.СЄВЄРОДОНЕЦЬК  на 2016 рік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</si>
</sst>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000000"/>
    <numFmt numFmtId="196" formatCode="0.000000"/>
    <numFmt numFmtId="197" formatCode="0.00000"/>
    <numFmt numFmtId="198" formatCode="0.0000"/>
    <numFmt numFmtId="199" formatCode="#,##0.000"/>
    <numFmt numFmtId="200" formatCode="#,##0.0000"/>
    <numFmt numFmtId="201" formatCode="#,##0.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center" vertical="top"/>
    </xf>
    <xf numFmtId="188" fontId="0" fillId="0" borderId="0" xfId="0" applyNumberFormat="1" applyFill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8" fontId="11" fillId="0" borderId="10" xfId="0" applyNumberFormat="1" applyFont="1" applyFill="1" applyBorder="1" applyAlignment="1">
      <alignment horizontal="center" vertical="center"/>
    </xf>
    <xf numFmtId="188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94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 wrapText="1"/>
    </xf>
    <xf numFmtId="199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top"/>
    </xf>
    <xf numFmtId="188" fontId="11" fillId="0" borderId="10" xfId="0" applyNumberFormat="1" applyFont="1" applyFill="1" applyBorder="1" applyAlignment="1">
      <alignment horizontal="center" vertical="top"/>
    </xf>
    <xf numFmtId="188" fontId="11" fillId="33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188" fontId="11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/>
    </xf>
    <xf numFmtId="188" fontId="11" fillId="0" borderId="12" xfId="0" applyNumberFormat="1" applyFont="1" applyFill="1" applyBorder="1" applyAlignment="1">
      <alignment horizontal="center" vertical="top"/>
    </xf>
    <xf numFmtId="188" fontId="11" fillId="33" borderId="1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188" fontId="11" fillId="0" borderId="14" xfId="0" applyNumberFormat="1" applyFont="1" applyFill="1" applyBorder="1" applyAlignment="1">
      <alignment horizontal="center" vertical="center"/>
    </xf>
    <xf numFmtId="188" fontId="11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88" fontId="9" fillId="0" borderId="17" xfId="0" applyNumberFormat="1" applyFont="1" applyFill="1" applyBorder="1" applyAlignment="1">
      <alignment horizontal="center" vertical="center" wrapText="1"/>
    </xf>
    <xf numFmtId="188" fontId="9" fillId="0" borderId="14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right" vertical="top"/>
    </xf>
    <xf numFmtId="188" fontId="9" fillId="0" borderId="19" xfId="0" applyNumberFormat="1" applyFont="1" applyFill="1" applyBorder="1" applyAlignment="1">
      <alignment horizontal="center" vertical="center" wrapText="1"/>
    </xf>
    <xf numFmtId="188" fontId="9" fillId="0" borderId="2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vertical="top"/>
    </xf>
    <xf numFmtId="0" fontId="5" fillId="0" borderId="22" xfId="0" applyFont="1" applyFill="1" applyBorder="1" applyAlignment="1">
      <alignment horizontal="center" vertical="center"/>
    </xf>
    <xf numFmtId="188" fontId="11" fillId="0" borderId="22" xfId="0" applyNumberFormat="1" applyFont="1" applyFill="1" applyBorder="1" applyAlignment="1">
      <alignment horizontal="center" vertical="center"/>
    </xf>
    <xf numFmtId="188" fontId="11" fillId="0" borderId="2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700</xdr:row>
      <xdr:rowOff>133350</xdr:rowOff>
    </xdr:from>
    <xdr:to>
      <xdr:col>11</xdr:col>
      <xdr:colOff>228600</xdr:colOff>
      <xdr:row>700</xdr:row>
      <xdr:rowOff>133350</xdr:rowOff>
    </xdr:to>
    <xdr:sp>
      <xdr:nvSpPr>
        <xdr:cNvPr id="1" name="Line 637"/>
        <xdr:cNvSpPr>
          <a:spLocks/>
        </xdr:cNvSpPr>
      </xdr:nvSpPr>
      <xdr:spPr>
        <a:xfrm flipV="1">
          <a:off x="12134850" y="1402556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419100</xdr:colOff>
      <xdr:row>702</xdr:row>
      <xdr:rowOff>142875</xdr:rowOff>
    </xdr:from>
    <xdr:to>
      <xdr:col>11</xdr:col>
      <xdr:colOff>228600</xdr:colOff>
      <xdr:row>702</xdr:row>
      <xdr:rowOff>142875</xdr:rowOff>
    </xdr:to>
    <xdr:sp>
      <xdr:nvSpPr>
        <xdr:cNvPr id="2" name="Line 639"/>
        <xdr:cNvSpPr>
          <a:spLocks/>
        </xdr:cNvSpPr>
      </xdr:nvSpPr>
      <xdr:spPr>
        <a:xfrm flipV="1">
          <a:off x="12134850" y="1405890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400050</xdr:colOff>
      <xdr:row>704</xdr:row>
      <xdr:rowOff>95250</xdr:rowOff>
    </xdr:from>
    <xdr:to>
      <xdr:col>11</xdr:col>
      <xdr:colOff>209550</xdr:colOff>
      <xdr:row>704</xdr:row>
      <xdr:rowOff>95250</xdr:rowOff>
    </xdr:to>
    <xdr:sp>
      <xdr:nvSpPr>
        <xdr:cNvPr id="3" name="Line 640"/>
        <xdr:cNvSpPr>
          <a:spLocks/>
        </xdr:cNvSpPr>
      </xdr:nvSpPr>
      <xdr:spPr>
        <a:xfrm flipV="1">
          <a:off x="12115800" y="1408652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400050</xdr:colOff>
      <xdr:row>704</xdr:row>
      <xdr:rowOff>95250</xdr:rowOff>
    </xdr:from>
    <xdr:to>
      <xdr:col>11</xdr:col>
      <xdr:colOff>209550</xdr:colOff>
      <xdr:row>704</xdr:row>
      <xdr:rowOff>95250</xdr:rowOff>
    </xdr:to>
    <xdr:sp>
      <xdr:nvSpPr>
        <xdr:cNvPr id="4" name="Line 641"/>
        <xdr:cNvSpPr>
          <a:spLocks/>
        </xdr:cNvSpPr>
      </xdr:nvSpPr>
      <xdr:spPr>
        <a:xfrm flipV="1">
          <a:off x="12115800" y="1408652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419100</xdr:colOff>
      <xdr:row>700</xdr:row>
      <xdr:rowOff>133350</xdr:rowOff>
    </xdr:from>
    <xdr:to>
      <xdr:col>11</xdr:col>
      <xdr:colOff>228600</xdr:colOff>
      <xdr:row>700</xdr:row>
      <xdr:rowOff>133350</xdr:rowOff>
    </xdr:to>
    <xdr:sp>
      <xdr:nvSpPr>
        <xdr:cNvPr id="5" name="Line 642"/>
        <xdr:cNvSpPr>
          <a:spLocks/>
        </xdr:cNvSpPr>
      </xdr:nvSpPr>
      <xdr:spPr>
        <a:xfrm flipV="1">
          <a:off x="12134850" y="1402556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634</xdr:row>
      <xdr:rowOff>142875</xdr:rowOff>
    </xdr:from>
    <xdr:to>
      <xdr:col>10</xdr:col>
      <xdr:colOff>619125</xdr:colOff>
      <xdr:row>634</xdr:row>
      <xdr:rowOff>142875</xdr:rowOff>
    </xdr:to>
    <xdr:sp>
      <xdr:nvSpPr>
        <xdr:cNvPr id="6" name="Line 638"/>
        <xdr:cNvSpPr>
          <a:spLocks/>
        </xdr:cNvSpPr>
      </xdr:nvSpPr>
      <xdr:spPr>
        <a:xfrm flipV="1">
          <a:off x="11839575" y="12957810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619125</xdr:colOff>
      <xdr:row>537</xdr:row>
      <xdr:rowOff>9525</xdr:rowOff>
    </xdr:from>
    <xdr:to>
      <xdr:col>11</xdr:col>
      <xdr:colOff>419100</xdr:colOff>
      <xdr:row>537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12334875" y="11373802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574</xdr:row>
      <xdr:rowOff>9525</xdr:rowOff>
    </xdr:from>
    <xdr:to>
      <xdr:col>10</xdr:col>
      <xdr:colOff>276225</xdr:colOff>
      <xdr:row>574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11487150" y="1197292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430</xdr:row>
      <xdr:rowOff>0</xdr:rowOff>
    </xdr:from>
    <xdr:to>
      <xdr:col>10</xdr:col>
      <xdr:colOff>276225</xdr:colOff>
      <xdr:row>430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11487150" y="964025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430</xdr:row>
      <xdr:rowOff>0</xdr:rowOff>
    </xdr:from>
    <xdr:to>
      <xdr:col>10</xdr:col>
      <xdr:colOff>276225</xdr:colOff>
      <xdr:row>430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11487150" y="964025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430</xdr:row>
      <xdr:rowOff>0</xdr:rowOff>
    </xdr:from>
    <xdr:to>
      <xdr:col>10</xdr:col>
      <xdr:colOff>276225</xdr:colOff>
      <xdr:row>430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11487150" y="964025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430</xdr:row>
      <xdr:rowOff>0</xdr:rowOff>
    </xdr:from>
    <xdr:to>
      <xdr:col>10</xdr:col>
      <xdr:colOff>276225</xdr:colOff>
      <xdr:row>430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11487150" y="964025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430</xdr:row>
      <xdr:rowOff>0</xdr:rowOff>
    </xdr:from>
    <xdr:to>
      <xdr:col>10</xdr:col>
      <xdr:colOff>276225</xdr:colOff>
      <xdr:row>430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11487150" y="964025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607</xdr:row>
      <xdr:rowOff>66675</xdr:rowOff>
    </xdr:from>
    <xdr:to>
      <xdr:col>10</xdr:col>
      <xdr:colOff>276225</xdr:colOff>
      <xdr:row>607</xdr:row>
      <xdr:rowOff>66675</xdr:rowOff>
    </xdr:to>
    <xdr:sp>
      <xdr:nvSpPr>
        <xdr:cNvPr id="14" name="Line 638"/>
        <xdr:cNvSpPr>
          <a:spLocks/>
        </xdr:cNvSpPr>
      </xdr:nvSpPr>
      <xdr:spPr>
        <a:xfrm flipV="1">
          <a:off x="11487150" y="1251299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636</xdr:row>
      <xdr:rowOff>95250</xdr:rowOff>
    </xdr:from>
    <xdr:to>
      <xdr:col>10</xdr:col>
      <xdr:colOff>276225</xdr:colOff>
      <xdr:row>636</xdr:row>
      <xdr:rowOff>95250</xdr:rowOff>
    </xdr:to>
    <xdr:sp>
      <xdr:nvSpPr>
        <xdr:cNvPr id="15" name="Line 638"/>
        <xdr:cNvSpPr>
          <a:spLocks/>
        </xdr:cNvSpPr>
      </xdr:nvSpPr>
      <xdr:spPr>
        <a:xfrm flipV="1">
          <a:off x="11487150" y="1298543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636</xdr:row>
      <xdr:rowOff>95250</xdr:rowOff>
    </xdr:from>
    <xdr:to>
      <xdr:col>10</xdr:col>
      <xdr:colOff>276225</xdr:colOff>
      <xdr:row>636</xdr:row>
      <xdr:rowOff>95250</xdr:rowOff>
    </xdr:to>
    <xdr:sp>
      <xdr:nvSpPr>
        <xdr:cNvPr id="16" name="Line 638"/>
        <xdr:cNvSpPr>
          <a:spLocks/>
        </xdr:cNvSpPr>
      </xdr:nvSpPr>
      <xdr:spPr>
        <a:xfrm flipV="1">
          <a:off x="11487150" y="1298543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466725</xdr:colOff>
      <xdr:row>681</xdr:row>
      <xdr:rowOff>104775</xdr:rowOff>
    </xdr:from>
    <xdr:to>
      <xdr:col>10</xdr:col>
      <xdr:colOff>276225</xdr:colOff>
      <xdr:row>681</xdr:row>
      <xdr:rowOff>104775</xdr:rowOff>
    </xdr:to>
    <xdr:sp>
      <xdr:nvSpPr>
        <xdr:cNvPr id="17" name="Line 638"/>
        <xdr:cNvSpPr>
          <a:spLocks/>
        </xdr:cNvSpPr>
      </xdr:nvSpPr>
      <xdr:spPr>
        <a:xfrm flipV="1">
          <a:off x="11487150" y="1371504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"/>
  <sheetViews>
    <sheetView tabSelected="1" zoomScale="90" zoomScaleNormal="90" zoomScaleSheetLayoutView="85" workbookViewId="0" topLeftCell="A1">
      <pane ySplit="5" topLeftCell="A6" activePane="bottomLeft" state="frozen"/>
      <selection pane="topLeft" activeCell="A1" sqref="A1"/>
      <selection pane="bottomLeft" activeCell="K14" sqref="K14"/>
    </sheetView>
  </sheetViews>
  <sheetFormatPr defaultColWidth="9.00390625" defaultRowHeight="12.75"/>
  <cols>
    <col min="1" max="1" width="5.625" style="2" customWidth="1"/>
    <col min="2" max="2" width="49.375" style="10" customWidth="1"/>
    <col min="3" max="3" width="14.75390625" style="13" customWidth="1"/>
    <col min="4" max="4" width="12.875" style="14" customWidth="1"/>
    <col min="5" max="5" width="13.375" style="14" customWidth="1"/>
    <col min="6" max="6" width="17.25390625" style="14" customWidth="1"/>
    <col min="7" max="7" width="13.125" style="13" customWidth="1"/>
    <col min="8" max="16384" width="9.125" style="1" customWidth="1"/>
  </cols>
  <sheetData>
    <row r="1" spans="5:7" ht="18.75">
      <c r="E1" s="64" t="s">
        <v>192</v>
      </c>
      <c r="F1" s="64"/>
      <c r="G1" s="64"/>
    </row>
    <row r="2" spans="6:7" ht="7.5" customHeight="1">
      <c r="F2" s="65"/>
      <c r="G2" s="65"/>
    </row>
    <row r="3" spans="1:7" ht="24.75" customHeight="1" thickBot="1">
      <c r="A3" s="63" t="s">
        <v>238</v>
      </c>
      <c r="B3" s="63"/>
      <c r="C3" s="63"/>
      <c r="D3" s="63"/>
      <c r="E3" s="63"/>
      <c r="F3" s="63"/>
      <c r="G3" s="63"/>
    </row>
    <row r="4" spans="1:7" ht="18.75" customHeight="1">
      <c r="A4" s="54" t="s">
        <v>196</v>
      </c>
      <c r="B4" s="68"/>
      <c r="C4" s="56" t="s">
        <v>26</v>
      </c>
      <c r="D4" s="66" t="s">
        <v>214</v>
      </c>
      <c r="E4" s="56" t="s">
        <v>215</v>
      </c>
      <c r="F4" s="58" t="s">
        <v>236</v>
      </c>
      <c r="G4" s="60" t="s">
        <v>216</v>
      </c>
    </row>
    <row r="5" spans="1:8" s="22" customFormat="1" ht="62.25" customHeight="1" thickBot="1">
      <c r="A5" s="55"/>
      <c r="B5" s="69"/>
      <c r="C5" s="57"/>
      <c r="D5" s="67"/>
      <c r="E5" s="57"/>
      <c r="F5" s="59"/>
      <c r="G5" s="61"/>
      <c r="H5" s="9"/>
    </row>
    <row r="6" spans="1:7" s="3" customFormat="1" ht="14.25" thickBot="1">
      <c r="A6" s="75">
        <v>1</v>
      </c>
      <c r="B6" s="76">
        <v>2</v>
      </c>
      <c r="C6" s="76">
        <v>3</v>
      </c>
      <c r="D6" s="76">
        <v>6</v>
      </c>
      <c r="E6" s="76">
        <v>7</v>
      </c>
      <c r="F6" s="76">
        <v>8</v>
      </c>
      <c r="G6" s="77">
        <v>9</v>
      </c>
    </row>
    <row r="7" spans="1:7" ht="18.75">
      <c r="A7" s="70" t="s">
        <v>17</v>
      </c>
      <c r="B7" s="71" t="s">
        <v>27</v>
      </c>
      <c r="C7" s="72"/>
      <c r="D7" s="73"/>
      <c r="E7" s="73"/>
      <c r="F7" s="73"/>
      <c r="G7" s="74"/>
    </row>
    <row r="8" spans="1:7" ht="18.75">
      <c r="A8" s="43" t="s">
        <v>9</v>
      </c>
      <c r="B8" s="15" t="s">
        <v>28</v>
      </c>
      <c r="C8" s="23" t="s">
        <v>19</v>
      </c>
      <c r="D8" s="24">
        <f>D9+D10</f>
        <v>570.8199999999999</v>
      </c>
      <c r="E8" s="24">
        <v>149.2</v>
      </c>
      <c r="F8" s="24">
        <f>F9+F10</f>
        <v>549.7239999999999</v>
      </c>
      <c r="G8" s="42">
        <f aca="true" t="shared" si="0" ref="G8:G21">(F8*100)/D8</f>
        <v>96.30426404120388</v>
      </c>
    </row>
    <row r="9" spans="1:7" s="16" customFormat="1" ht="31.5">
      <c r="A9" s="41"/>
      <c r="B9" s="11" t="s">
        <v>29</v>
      </c>
      <c r="C9" s="23" t="s">
        <v>19</v>
      </c>
      <c r="D9" s="24">
        <v>232.3</v>
      </c>
      <c r="E9" s="24">
        <v>217.7</v>
      </c>
      <c r="F9" s="24">
        <v>247.8</v>
      </c>
      <c r="G9" s="42">
        <f t="shared" si="0"/>
        <v>106.67240637107189</v>
      </c>
    </row>
    <row r="10" spans="1:7" s="16" customFormat="1" ht="18.75">
      <c r="A10" s="41"/>
      <c r="B10" s="11" t="s">
        <v>194</v>
      </c>
      <c r="C10" s="23" t="s">
        <v>19</v>
      </c>
      <c r="D10" s="32">
        <v>338.52</v>
      </c>
      <c r="E10" s="24">
        <v>147.2</v>
      </c>
      <c r="F10" s="32">
        <v>301.924</v>
      </c>
      <c r="G10" s="42">
        <f t="shared" si="0"/>
        <v>89.18941273779983</v>
      </c>
    </row>
    <row r="11" spans="1:7" s="16" customFormat="1" ht="18.75">
      <c r="A11" s="43" t="s">
        <v>25</v>
      </c>
      <c r="B11" s="12" t="s">
        <v>30</v>
      </c>
      <c r="C11" s="23"/>
      <c r="D11" s="24"/>
      <c r="E11" s="24"/>
      <c r="F11" s="24"/>
      <c r="G11" s="42"/>
    </row>
    <row r="12" spans="1:8" s="16" customFormat="1" ht="18.75">
      <c r="A12" s="41"/>
      <c r="B12" s="12" t="s">
        <v>31</v>
      </c>
      <c r="C12" s="23" t="s">
        <v>19</v>
      </c>
      <c r="D12" s="32">
        <v>480.088</v>
      </c>
      <c r="E12" s="24">
        <v>84.9</v>
      </c>
      <c r="F12" s="24">
        <v>470.341</v>
      </c>
      <c r="G12" s="42">
        <f t="shared" si="0"/>
        <v>97.96974721301095</v>
      </c>
      <c r="H12" s="4"/>
    </row>
    <row r="13" spans="1:7" s="16" customFormat="1" ht="18.75">
      <c r="A13" s="41"/>
      <c r="B13" s="11" t="s">
        <v>32</v>
      </c>
      <c r="C13" s="23"/>
      <c r="D13" s="24"/>
      <c r="E13" s="24"/>
      <c r="F13" s="24"/>
      <c r="G13" s="42"/>
    </row>
    <row r="14" spans="1:8" s="16" customFormat="1" ht="18.75">
      <c r="A14" s="41"/>
      <c r="B14" s="12" t="s">
        <v>33</v>
      </c>
      <c r="C14" s="23" t="s">
        <v>19</v>
      </c>
      <c r="D14" s="32">
        <v>375.894</v>
      </c>
      <c r="E14" s="24">
        <v>98.2</v>
      </c>
      <c r="F14" s="32">
        <v>441.632</v>
      </c>
      <c r="G14" s="42">
        <f t="shared" si="0"/>
        <v>117.48844089025097</v>
      </c>
      <c r="H14" s="4"/>
    </row>
    <row r="15" spans="1:8" s="16" customFormat="1" ht="18.75">
      <c r="A15" s="41"/>
      <c r="B15" s="12" t="s">
        <v>34</v>
      </c>
      <c r="C15" s="23" t="s">
        <v>19</v>
      </c>
      <c r="D15" s="32">
        <v>104.194</v>
      </c>
      <c r="E15" s="24">
        <v>58.4</v>
      </c>
      <c r="F15" s="32">
        <v>28.709</v>
      </c>
      <c r="G15" s="42">
        <f t="shared" si="0"/>
        <v>27.55340998521988</v>
      </c>
      <c r="H15" s="4"/>
    </row>
    <row r="16" spans="1:7" s="16" customFormat="1" ht="18.75">
      <c r="A16" s="43" t="s">
        <v>10</v>
      </c>
      <c r="B16" s="12" t="s">
        <v>226</v>
      </c>
      <c r="C16" s="23"/>
      <c r="D16" s="25"/>
      <c r="E16" s="24"/>
      <c r="F16" s="24"/>
      <c r="G16" s="42"/>
    </row>
    <row r="17" spans="1:7" s="16" customFormat="1" ht="31.5" customHeight="1">
      <c r="A17" s="41"/>
      <c r="B17" s="11" t="s">
        <v>110</v>
      </c>
      <c r="C17" s="23" t="s">
        <v>19</v>
      </c>
      <c r="D17" s="24">
        <v>241.9</v>
      </c>
      <c r="E17" s="24">
        <v>100</v>
      </c>
      <c r="F17" s="24">
        <v>241.9</v>
      </c>
      <c r="G17" s="42">
        <f t="shared" si="0"/>
        <v>100</v>
      </c>
    </row>
    <row r="18" spans="1:7" s="16" customFormat="1" ht="31.5">
      <c r="A18" s="41"/>
      <c r="B18" s="11" t="s">
        <v>111</v>
      </c>
      <c r="C18" s="23" t="s">
        <v>4</v>
      </c>
      <c r="D18" s="24">
        <v>58.9</v>
      </c>
      <c r="E18" s="24" t="s">
        <v>213</v>
      </c>
      <c r="F18" s="24">
        <v>58.9</v>
      </c>
      <c r="G18" s="42" t="s">
        <v>213</v>
      </c>
    </row>
    <row r="19" spans="1:7" s="16" customFormat="1" ht="16.5" customHeight="1">
      <c r="A19" s="41"/>
      <c r="B19" s="11" t="s">
        <v>112</v>
      </c>
      <c r="C19" s="23" t="s">
        <v>19</v>
      </c>
      <c r="D19" s="24">
        <v>10015.6</v>
      </c>
      <c r="E19" s="24">
        <v>100</v>
      </c>
      <c r="F19" s="24">
        <v>10015.6</v>
      </c>
      <c r="G19" s="42">
        <f t="shared" si="0"/>
        <v>100</v>
      </c>
    </row>
    <row r="20" spans="1:7" s="16" customFormat="1" ht="31.5">
      <c r="A20" s="41"/>
      <c r="B20" s="11" t="s">
        <v>113</v>
      </c>
      <c r="C20" s="23" t="s">
        <v>4</v>
      </c>
      <c r="D20" s="24">
        <v>41.1</v>
      </c>
      <c r="E20" s="24" t="s">
        <v>213</v>
      </c>
      <c r="F20" s="24">
        <v>41.1</v>
      </c>
      <c r="G20" s="42" t="s">
        <v>213</v>
      </c>
    </row>
    <row r="21" spans="1:7" s="16" customFormat="1" ht="18.75">
      <c r="A21" s="41"/>
      <c r="B21" s="11" t="s">
        <v>114</v>
      </c>
      <c r="C21" s="23" t="s">
        <v>19</v>
      </c>
      <c r="D21" s="24">
        <f>(D17)-(D19)</f>
        <v>-9773.7</v>
      </c>
      <c r="E21" s="24">
        <v>100</v>
      </c>
      <c r="F21" s="24">
        <f>(F17)-(F19)</f>
        <v>-9773.7</v>
      </c>
      <c r="G21" s="42">
        <f t="shared" si="0"/>
        <v>100</v>
      </c>
    </row>
    <row r="22" spans="1:7" s="16" customFormat="1" ht="18.75">
      <c r="A22" s="41" t="s">
        <v>11</v>
      </c>
      <c r="B22" s="12" t="s">
        <v>115</v>
      </c>
      <c r="C22" s="23"/>
      <c r="D22" s="24"/>
      <c r="E22" s="24"/>
      <c r="F22" s="24"/>
      <c r="G22" s="42"/>
    </row>
    <row r="23" spans="1:7" s="16" customFormat="1" ht="18.75">
      <c r="A23" s="43" t="s">
        <v>18</v>
      </c>
      <c r="B23" s="12" t="s">
        <v>197</v>
      </c>
      <c r="C23" s="23"/>
      <c r="D23" s="24"/>
      <c r="E23" s="24"/>
      <c r="F23" s="26"/>
      <c r="G23" s="42"/>
    </row>
    <row r="24" spans="1:7" s="16" customFormat="1" ht="18.75">
      <c r="A24" s="41"/>
      <c r="B24" s="12" t="s">
        <v>116</v>
      </c>
      <c r="C24" s="23" t="s">
        <v>86</v>
      </c>
      <c r="D24" s="38">
        <v>805</v>
      </c>
      <c r="E24" s="39">
        <v>112.6</v>
      </c>
      <c r="F24" s="38">
        <v>895</v>
      </c>
      <c r="G24" s="44">
        <v>111.2</v>
      </c>
    </row>
    <row r="25" spans="1:7" s="16" customFormat="1" ht="21" customHeight="1">
      <c r="A25" s="41"/>
      <c r="B25" s="11" t="s">
        <v>117</v>
      </c>
      <c r="C25" s="23" t="s">
        <v>86</v>
      </c>
      <c r="D25" s="27">
        <v>68</v>
      </c>
      <c r="E25" s="24">
        <v>106.2</v>
      </c>
      <c r="F25" s="27">
        <v>77</v>
      </c>
      <c r="G25" s="42">
        <v>113.2</v>
      </c>
    </row>
    <row r="26" spans="1:7" s="16" customFormat="1" ht="31.5">
      <c r="A26" s="41"/>
      <c r="B26" s="11" t="s">
        <v>173</v>
      </c>
      <c r="C26" s="23" t="s">
        <v>107</v>
      </c>
      <c r="D26" s="26">
        <v>4025</v>
      </c>
      <c r="E26" s="24">
        <v>113.2</v>
      </c>
      <c r="F26" s="27">
        <v>4475</v>
      </c>
      <c r="G26" s="42">
        <v>111.2</v>
      </c>
    </row>
    <row r="27" spans="1:7" s="16" customFormat="1" ht="48" customHeight="1">
      <c r="A27" s="41"/>
      <c r="B27" s="11" t="s">
        <v>168</v>
      </c>
      <c r="C27" s="23" t="s">
        <v>4</v>
      </c>
      <c r="D27" s="40">
        <v>27.8</v>
      </c>
      <c r="E27" s="40" t="s">
        <v>213</v>
      </c>
      <c r="F27" s="40">
        <v>30</v>
      </c>
      <c r="G27" s="45" t="s">
        <v>213</v>
      </c>
    </row>
    <row r="28" spans="1:7" s="16" customFormat="1" ht="18.75">
      <c r="A28" s="41"/>
      <c r="B28" s="12" t="s">
        <v>118</v>
      </c>
      <c r="C28" s="23" t="s">
        <v>57</v>
      </c>
      <c r="D28" s="27">
        <v>57</v>
      </c>
      <c r="E28" s="24">
        <v>101.8</v>
      </c>
      <c r="F28" s="27">
        <v>58</v>
      </c>
      <c r="G28" s="42">
        <v>101.8</v>
      </c>
    </row>
    <row r="29" spans="1:7" s="16" customFormat="1" ht="21" customHeight="1">
      <c r="A29" s="41"/>
      <c r="B29" s="11" t="s">
        <v>119</v>
      </c>
      <c r="C29" s="29" t="s">
        <v>57</v>
      </c>
      <c r="D29" s="27">
        <v>5</v>
      </c>
      <c r="E29" s="27">
        <v>100</v>
      </c>
      <c r="F29" s="27">
        <v>5</v>
      </c>
      <c r="G29" s="42">
        <v>100</v>
      </c>
    </row>
    <row r="30" spans="1:7" s="16" customFormat="1" ht="31.5">
      <c r="A30" s="41"/>
      <c r="B30" s="11" t="s">
        <v>174</v>
      </c>
      <c r="C30" s="29" t="s">
        <v>107</v>
      </c>
      <c r="D30" s="27">
        <v>9235</v>
      </c>
      <c r="E30" s="24">
        <v>101.8</v>
      </c>
      <c r="F30" s="27">
        <v>9390</v>
      </c>
      <c r="G30" s="42">
        <v>101.7</v>
      </c>
    </row>
    <row r="31" spans="1:7" s="16" customFormat="1" ht="48" customHeight="1">
      <c r="A31" s="41"/>
      <c r="B31" s="11" t="s">
        <v>169</v>
      </c>
      <c r="C31" s="23" t="s">
        <v>4</v>
      </c>
      <c r="D31" s="40">
        <v>43.6</v>
      </c>
      <c r="E31" s="40" t="s">
        <v>213</v>
      </c>
      <c r="F31" s="40">
        <v>43.1</v>
      </c>
      <c r="G31" s="45" t="s">
        <v>213</v>
      </c>
    </row>
    <row r="32" spans="1:7" s="16" customFormat="1" ht="31.5">
      <c r="A32" s="41"/>
      <c r="B32" s="17" t="s">
        <v>198</v>
      </c>
      <c r="C32" s="23" t="s">
        <v>52</v>
      </c>
      <c r="D32" s="27">
        <v>5920</v>
      </c>
      <c r="E32" s="24">
        <v>101.7</v>
      </c>
      <c r="F32" s="27">
        <v>6000</v>
      </c>
      <c r="G32" s="42">
        <v>101.4</v>
      </c>
    </row>
    <row r="33" spans="1:7" s="16" customFormat="1" ht="31.5">
      <c r="A33" s="41"/>
      <c r="B33" s="11" t="s">
        <v>187</v>
      </c>
      <c r="C33" s="23" t="s">
        <v>52</v>
      </c>
      <c r="D33" s="38">
        <v>5520</v>
      </c>
      <c r="E33" s="39">
        <v>102</v>
      </c>
      <c r="F33" s="38">
        <v>5620</v>
      </c>
      <c r="G33" s="44">
        <v>101.8</v>
      </c>
    </row>
    <row r="34" spans="1:7" s="16" customFormat="1" ht="31.5">
      <c r="A34" s="41"/>
      <c r="B34" s="11" t="s">
        <v>189</v>
      </c>
      <c r="C34" s="23" t="s">
        <v>107</v>
      </c>
      <c r="D34" s="38">
        <v>2300</v>
      </c>
      <c r="E34" s="39">
        <v>104</v>
      </c>
      <c r="F34" s="38">
        <v>2400</v>
      </c>
      <c r="G34" s="44">
        <v>104.3</v>
      </c>
    </row>
    <row r="35" spans="1:7" s="16" customFormat="1" ht="47.25">
      <c r="A35" s="41"/>
      <c r="B35" s="11" t="s">
        <v>188</v>
      </c>
      <c r="C35" s="23" t="s">
        <v>4</v>
      </c>
      <c r="D35" s="27">
        <v>93</v>
      </c>
      <c r="E35" s="24" t="s">
        <v>213</v>
      </c>
      <c r="F35" s="24" t="s">
        <v>213</v>
      </c>
      <c r="G35" s="42" t="s">
        <v>213</v>
      </c>
    </row>
    <row r="36" spans="1:7" s="16" customFormat="1" ht="18.75">
      <c r="A36" s="41" t="s">
        <v>12</v>
      </c>
      <c r="B36" s="15" t="s">
        <v>120</v>
      </c>
      <c r="C36" s="23"/>
      <c r="D36" s="24"/>
      <c r="E36" s="24"/>
      <c r="F36" s="24"/>
      <c r="G36" s="42"/>
    </row>
    <row r="37" spans="1:7" s="16" customFormat="1" ht="31.5">
      <c r="A37" s="43" t="s">
        <v>13</v>
      </c>
      <c r="B37" s="11" t="s">
        <v>121</v>
      </c>
      <c r="C37" s="23"/>
      <c r="D37" s="30"/>
      <c r="E37" s="24"/>
      <c r="F37" s="24"/>
      <c r="G37" s="42"/>
    </row>
    <row r="38" spans="1:7" s="16" customFormat="1" ht="31.5">
      <c r="A38" s="41"/>
      <c r="B38" s="11" t="s">
        <v>209</v>
      </c>
      <c r="C38" s="23" t="s">
        <v>19</v>
      </c>
      <c r="D38" s="24">
        <v>113.8</v>
      </c>
      <c r="E38" s="24">
        <v>119.2</v>
      </c>
      <c r="F38" s="24">
        <v>150.3</v>
      </c>
      <c r="G38" s="42">
        <f>(F38*100)/D38</f>
        <v>132.07381370826013</v>
      </c>
    </row>
    <row r="39" spans="1:7" s="16" customFormat="1" ht="18.75">
      <c r="A39" s="41"/>
      <c r="B39" s="11" t="s">
        <v>122</v>
      </c>
      <c r="C39" s="23" t="s">
        <v>19</v>
      </c>
      <c r="D39" s="24">
        <v>126.9</v>
      </c>
      <c r="E39" s="24">
        <v>118.6</v>
      </c>
      <c r="F39" s="24">
        <v>171.8</v>
      </c>
      <c r="G39" s="42">
        <f>(F39*100)/D39</f>
        <v>135.38219070133962</v>
      </c>
    </row>
    <row r="40" spans="1:7" s="16" customFormat="1" ht="31.5">
      <c r="A40" s="41"/>
      <c r="B40" s="11" t="s">
        <v>123</v>
      </c>
      <c r="C40" s="23" t="s">
        <v>19</v>
      </c>
      <c r="D40" s="24">
        <v>-4.8</v>
      </c>
      <c r="E40" s="24">
        <v>24</v>
      </c>
      <c r="F40" s="24">
        <v>-3.7</v>
      </c>
      <c r="G40" s="42">
        <f>(F40*100)/D40</f>
        <v>77.08333333333334</v>
      </c>
    </row>
    <row r="41" spans="1:7" s="16" customFormat="1" ht="18.75">
      <c r="A41" s="41"/>
      <c r="B41" s="11" t="s">
        <v>124</v>
      </c>
      <c r="C41" s="23" t="s">
        <v>19</v>
      </c>
      <c r="D41" s="30">
        <v>-4.4</v>
      </c>
      <c r="E41" s="24">
        <v>24.6</v>
      </c>
      <c r="F41" s="24">
        <v>-5.6</v>
      </c>
      <c r="G41" s="42">
        <f>(F41*100)/D41</f>
        <v>127.27272727272727</v>
      </c>
    </row>
    <row r="42" spans="1:7" s="16" customFormat="1" ht="18.75">
      <c r="A42" s="41"/>
      <c r="B42" s="11" t="s">
        <v>211</v>
      </c>
      <c r="C42" s="23" t="s">
        <v>19</v>
      </c>
      <c r="D42" s="24">
        <v>18.6</v>
      </c>
      <c r="E42" s="24">
        <v>167.6</v>
      </c>
      <c r="F42" s="24">
        <v>21.9</v>
      </c>
      <c r="G42" s="42">
        <f>(F42*100)/D42</f>
        <v>117.74193548387096</v>
      </c>
    </row>
    <row r="43" spans="1:7" s="16" customFormat="1" ht="18.75">
      <c r="A43" s="43" t="s">
        <v>14</v>
      </c>
      <c r="B43" s="12" t="s">
        <v>125</v>
      </c>
      <c r="C43" s="23"/>
      <c r="D43" s="24"/>
      <c r="E43" s="24"/>
      <c r="F43" s="24"/>
      <c r="G43" s="42"/>
    </row>
    <row r="44" spans="1:7" s="16" customFormat="1" ht="18.75">
      <c r="A44" s="41"/>
      <c r="B44" s="11" t="s">
        <v>126</v>
      </c>
      <c r="C44" s="23" t="s">
        <v>19</v>
      </c>
      <c r="D44" s="24">
        <v>257.8</v>
      </c>
      <c r="E44" s="24">
        <v>105.7</v>
      </c>
      <c r="F44" s="24">
        <v>270.4</v>
      </c>
      <c r="G44" s="42">
        <f>(F44*100)/D44</f>
        <v>104.88750969743985</v>
      </c>
    </row>
    <row r="45" spans="1:7" s="16" customFormat="1" ht="18.75">
      <c r="A45" s="43"/>
      <c r="B45" s="11" t="s">
        <v>61</v>
      </c>
      <c r="C45" s="23"/>
      <c r="D45" s="31"/>
      <c r="E45" s="24"/>
      <c r="F45" s="24"/>
      <c r="G45" s="42"/>
    </row>
    <row r="46" spans="1:7" s="16" customFormat="1" ht="18.75">
      <c r="A46" s="43"/>
      <c r="B46" s="11" t="s">
        <v>222</v>
      </c>
      <c r="C46" s="23" t="s">
        <v>19</v>
      </c>
      <c r="D46" s="24">
        <v>111.5</v>
      </c>
      <c r="E46" s="24">
        <v>91.4</v>
      </c>
      <c r="F46" s="24">
        <v>117</v>
      </c>
      <c r="G46" s="42">
        <f>(F46*100)/D46</f>
        <v>104.93273542600897</v>
      </c>
    </row>
    <row r="47" spans="1:7" s="16" customFormat="1" ht="18.75">
      <c r="A47" s="43"/>
      <c r="B47" s="11" t="s">
        <v>127</v>
      </c>
      <c r="C47" s="23" t="s">
        <v>19</v>
      </c>
      <c r="D47" s="24">
        <v>12.2</v>
      </c>
      <c r="E47" s="24">
        <v>111.9</v>
      </c>
      <c r="F47" s="24">
        <v>12.8</v>
      </c>
      <c r="G47" s="42">
        <f>(F47*100)/D47</f>
        <v>104.91803278688525</v>
      </c>
    </row>
    <row r="48" spans="1:7" s="16" customFormat="1" ht="18.75">
      <c r="A48" s="43" t="s">
        <v>23</v>
      </c>
      <c r="B48" s="12" t="s">
        <v>225</v>
      </c>
      <c r="C48" s="23"/>
      <c r="D48" s="24"/>
      <c r="E48" s="24"/>
      <c r="F48" s="24"/>
      <c r="G48" s="42"/>
    </row>
    <row r="49" spans="1:7" s="16" customFormat="1" ht="17.25" customHeight="1">
      <c r="A49" s="43"/>
      <c r="B49" s="11" t="s">
        <v>223</v>
      </c>
      <c r="C49" s="28" t="s">
        <v>24</v>
      </c>
      <c r="D49" s="24">
        <v>0.9</v>
      </c>
      <c r="E49" s="24" t="s">
        <v>213</v>
      </c>
      <c r="F49" s="24">
        <v>0.9</v>
      </c>
      <c r="G49" s="42">
        <f>(F49*100)/D49</f>
        <v>100</v>
      </c>
    </row>
    <row r="50" spans="1:7" s="16" customFormat="1" ht="31.5">
      <c r="A50" s="43"/>
      <c r="B50" s="11" t="s">
        <v>224</v>
      </c>
      <c r="C50" s="28" t="s">
        <v>24</v>
      </c>
      <c r="D50" s="24">
        <v>177.1</v>
      </c>
      <c r="E50" s="24">
        <v>100.5</v>
      </c>
      <c r="F50" s="24">
        <v>178</v>
      </c>
      <c r="G50" s="42">
        <f>(F50*100)/D50</f>
        <v>100.50818746470921</v>
      </c>
    </row>
    <row r="51" spans="1:7" s="16" customFormat="1" ht="18.75">
      <c r="A51" s="43" t="s">
        <v>0</v>
      </c>
      <c r="B51" s="12" t="s">
        <v>128</v>
      </c>
      <c r="C51" s="23"/>
      <c r="D51" s="24"/>
      <c r="E51" s="24"/>
      <c r="F51" s="24"/>
      <c r="G51" s="42"/>
    </row>
    <row r="52" spans="1:7" s="16" customFormat="1" ht="31.5">
      <c r="A52" s="43" t="s">
        <v>1</v>
      </c>
      <c r="B52" s="12" t="s">
        <v>129</v>
      </c>
      <c r="C52" s="23"/>
      <c r="D52" s="24"/>
      <c r="E52" s="24"/>
      <c r="F52" s="24"/>
      <c r="G52" s="42"/>
    </row>
    <row r="53" spans="1:7" s="16" customFormat="1" ht="18.75">
      <c r="A53" s="43"/>
      <c r="B53" s="12" t="s">
        <v>167</v>
      </c>
      <c r="C53" s="23" t="s">
        <v>19</v>
      </c>
      <c r="D53" s="24">
        <v>2458</v>
      </c>
      <c r="E53" s="24">
        <v>72.3</v>
      </c>
      <c r="F53" s="24">
        <v>2581</v>
      </c>
      <c r="G53" s="42">
        <f>(F53*100)/D53</f>
        <v>105.00406834825061</v>
      </c>
    </row>
    <row r="54" spans="1:7" s="16" customFormat="1" ht="31.5">
      <c r="A54" s="43"/>
      <c r="B54" s="12" t="s">
        <v>130</v>
      </c>
      <c r="C54" s="23" t="s">
        <v>4</v>
      </c>
      <c r="D54" s="24">
        <v>72.3</v>
      </c>
      <c r="E54" s="24" t="s">
        <v>213</v>
      </c>
      <c r="F54" s="24">
        <v>105</v>
      </c>
      <c r="G54" s="42" t="s">
        <v>213</v>
      </c>
    </row>
    <row r="55" spans="1:7" s="16" customFormat="1" ht="18.75">
      <c r="A55" s="43"/>
      <c r="B55" s="11" t="s">
        <v>61</v>
      </c>
      <c r="C55" s="23"/>
      <c r="D55" s="24"/>
      <c r="E55" s="24"/>
      <c r="F55" s="24"/>
      <c r="G55" s="42"/>
    </row>
    <row r="56" spans="1:7" s="16" customFormat="1" ht="18.75">
      <c r="A56" s="43"/>
      <c r="B56" s="11" t="s">
        <v>131</v>
      </c>
      <c r="C56" s="23" t="s">
        <v>4</v>
      </c>
      <c r="D56" s="24" t="s">
        <v>217</v>
      </c>
      <c r="E56" s="24" t="s">
        <v>213</v>
      </c>
      <c r="F56" s="24" t="s">
        <v>217</v>
      </c>
      <c r="G56" s="42" t="s">
        <v>213</v>
      </c>
    </row>
    <row r="57" spans="1:7" s="16" customFormat="1" ht="18.75">
      <c r="A57" s="43"/>
      <c r="B57" s="11" t="s">
        <v>132</v>
      </c>
      <c r="C57" s="23" t="s">
        <v>4</v>
      </c>
      <c r="D57" s="24">
        <v>71.1</v>
      </c>
      <c r="E57" s="24" t="s">
        <v>213</v>
      </c>
      <c r="F57" s="24">
        <v>101.8</v>
      </c>
      <c r="G57" s="42" t="s">
        <v>213</v>
      </c>
    </row>
    <row r="58" spans="1:8" s="16" customFormat="1" ht="18.75">
      <c r="A58" s="43"/>
      <c r="B58" s="11" t="s">
        <v>61</v>
      </c>
      <c r="C58" s="23"/>
      <c r="D58" s="24"/>
      <c r="E58" s="24"/>
      <c r="F58" s="24"/>
      <c r="G58" s="42"/>
      <c r="H58" s="4"/>
    </row>
    <row r="59" spans="1:7" s="16" customFormat="1" ht="18.75">
      <c r="A59" s="43"/>
      <c r="B59" s="11" t="s">
        <v>133</v>
      </c>
      <c r="C59" s="23" t="s">
        <v>4</v>
      </c>
      <c r="D59" s="24">
        <v>120</v>
      </c>
      <c r="E59" s="24" t="s">
        <v>213</v>
      </c>
      <c r="F59" s="24">
        <v>120</v>
      </c>
      <c r="G59" s="42" t="s">
        <v>213</v>
      </c>
    </row>
    <row r="60" spans="1:7" s="16" customFormat="1" ht="18.75">
      <c r="A60" s="43"/>
      <c r="B60" s="11" t="s">
        <v>134</v>
      </c>
      <c r="C60" s="23" t="s">
        <v>4</v>
      </c>
      <c r="D60" s="24">
        <v>71</v>
      </c>
      <c r="E60" s="24" t="s">
        <v>213</v>
      </c>
      <c r="F60" s="24">
        <v>100</v>
      </c>
      <c r="G60" s="42" t="s">
        <v>213</v>
      </c>
    </row>
    <row r="61" spans="1:7" s="16" customFormat="1" ht="31.5">
      <c r="A61" s="43"/>
      <c r="B61" s="11" t="s">
        <v>135</v>
      </c>
      <c r="C61" s="23" t="s">
        <v>4</v>
      </c>
      <c r="D61" s="24">
        <v>64.3</v>
      </c>
      <c r="E61" s="24" t="s">
        <v>213</v>
      </c>
      <c r="F61" s="24">
        <v>74.2</v>
      </c>
      <c r="G61" s="42" t="s">
        <v>213</v>
      </c>
    </row>
    <row r="62" spans="1:7" s="16" customFormat="1" ht="18.75">
      <c r="A62" s="43"/>
      <c r="B62" s="11" t="s">
        <v>136</v>
      </c>
      <c r="C62" s="23" t="s">
        <v>4</v>
      </c>
      <c r="D62" s="24" t="s">
        <v>217</v>
      </c>
      <c r="E62" s="24" t="s">
        <v>213</v>
      </c>
      <c r="F62" s="24" t="s">
        <v>217</v>
      </c>
      <c r="G62" s="42" t="s">
        <v>213</v>
      </c>
    </row>
    <row r="63" spans="1:7" s="16" customFormat="1" ht="18.75">
      <c r="A63" s="43"/>
      <c r="B63" s="11" t="s">
        <v>137</v>
      </c>
      <c r="C63" s="23" t="s">
        <v>4</v>
      </c>
      <c r="D63" s="24">
        <v>42.1</v>
      </c>
      <c r="E63" s="24" t="s">
        <v>213</v>
      </c>
      <c r="F63" s="24">
        <v>100</v>
      </c>
      <c r="G63" s="42" t="s">
        <v>213</v>
      </c>
    </row>
    <row r="64" spans="1:7" s="16" customFormat="1" ht="47.25">
      <c r="A64" s="43"/>
      <c r="B64" s="11" t="s">
        <v>190</v>
      </c>
      <c r="C64" s="23" t="s">
        <v>4</v>
      </c>
      <c r="D64" s="24">
        <v>103.4</v>
      </c>
      <c r="E64" s="24" t="s">
        <v>213</v>
      </c>
      <c r="F64" s="24">
        <v>105</v>
      </c>
      <c r="G64" s="42" t="s">
        <v>213</v>
      </c>
    </row>
    <row r="65" spans="1:7" s="16" customFormat="1" ht="18.75">
      <c r="A65" s="43"/>
      <c r="B65" s="11" t="s">
        <v>138</v>
      </c>
      <c r="C65" s="23" t="s">
        <v>4</v>
      </c>
      <c r="D65" s="24">
        <v>48.2</v>
      </c>
      <c r="E65" s="24" t="s">
        <v>213</v>
      </c>
      <c r="F65" s="24">
        <v>73.6</v>
      </c>
      <c r="G65" s="42" t="s">
        <v>213</v>
      </c>
    </row>
    <row r="66" spans="1:7" s="16" customFormat="1" ht="18.75">
      <c r="A66" s="43"/>
      <c r="B66" s="11" t="s">
        <v>139</v>
      </c>
      <c r="C66" s="23" t="s">
        <v>4</v>
      </c>
      <c r="D66" s="24">
        <v>104.9</v>
      </c>
      <c r="E66" s="24" t="s">
        <v>213</v>
      </c>
      <c r="F66" s="24">
        <v>105</v>
      </c>
      <c r="G66" s="42" t="s">
        <v>213</v>
      </c>
    </row>
    <row r="67" spans="1:7" s="16" customFormat="1" ht="20.25" customHeight="1">
      <c r="A67" s="43"/>
      <c r="B67" s="11" t="s">
        <v>140</v>
      </c>
      <c r="C67" s="23" t="s">
        <v>4</v>
      </c>
      <c r="D67" s="24">
        <v>109.7</v>
      </c>
      <c r="E67" s="24" t="s">
        <v>213</v>
      </c>
      <c r="F67" s="24">
        <v>112.1</v>
      </c>
      <c r="G67" s="42" t="s">
        <v>213</v>
      </c>
    </row>
    <row r="68" spans="1:7" s="16" customFormat="1" ht="18.75">
      <c r="A68" s="43" t="s">
        <v>2</v>
      </c>
      <c r="B68" s="12" t="s">
        <v>141</v>
      </c>
      <c r="C68" s="23"/>
      <c r="D68" s="24"/>
      <c r="E68" s="24"/>
      <c r="F68" s="24"/>
      <c r="G68" s="42"/>
    </row>
    <row r="69" spans="1:7" s="16" customFormat="1" ht="18.75">
      <c r="A69" s="43"/>
      <c r="B69" s="11" t="s">
        <v>142</v>
      </c>
      <c r="C69" s="23" t="s">
        <v>21</v>
      </c>
      <c r="D69" s="32">
        <v>0.061</v>
      </c>
      <c r="E69" s="24">
        <v>23.6</v>
      </c>
      <c r="F69" s="32">
        <v>0.064</v>
      </c>
      <c r="G69" s="42">
        <f>(F69*100)/D69</f>
        <v>104.91803278688525</v>
      </c>
    </row>
    <row r="70" spans="1:7" s="16" customFormat="1" ht="18.75">
      <c r="A70" s="43"/>
      <c r="B70" s="11" t="s">
        <v>143</v>
      </c>
      <c r="C70" s="23" t="s">
        <v>21</v>
      </c>
      <c r="D70" s="31" t="s">
        <v>217</v>
      </c>
      <c r="E70" s="24" t="s">
        <v>217</v>
      </c>
      <c r="F70" s="24" t="s">
        <v>217</v>
      </c>
      <c r="G70" s="42" t="s">
        <v>217</v>
      </c>
    </row>
    <row r="71" spans="1:7" s="16" customFormat="1" ht="31.5">
      <c r="A71" s="43"/>
      <c r="B71" s="11" t="s">
        <v>144</v>
      </c>
      <c r="C71" s="23" t="s">
        <v>21</v>
      </c>
      <c r="D71" s="32">
        <v>0.061</v>
      </c>
      <c r="E71" s="24">
        <v>23.6</v>
      </c>
      <c r="F71" s="32">
        <v>0.064</v>
      </c>
      <c r="G71" s="42">
        <f>(F71*100)/D71</f>
        <v>104.91803278688525</v>
      </c>
    </row>
    <row r="72" spans="1:7" s="16" customFormat="1" ht="18.75">
      <c r="A72" s="43"/>
      <c r="B72" s="11" t="s">
        <v>145</v>
      </c>
      <c r="C72" s="23" t="s">
        <v>22</v>
      </c>
      <c r="D72" s="32">
        <v>0.832</v>
      </c>
      <c r="E72" s="24">
        <v>70.6</v>
      </c>
      <c r="F72" s="32">
        <v>0.88</v>
      </c>
      <c r="G72" s="42">
        <f>(F72*100)/D72</f>
        <v>105.76923076923077</v>
      </c>
    </row>
    <row r="73" spans="1:7" s="16" customFormat="1" ht="18.75">
      <c r="A73" s="43"/>
      <c r="B73" s="11" t="s">
        <v>143</v>
      </c>
      <c r="C73" s="23" t="s">
        <v>22</v>
      </c>
      <c r="D73" s="31" t="s">
        <v>217</v>
      </c>
      <c r="E73" s="24" t="s">
        <v>217</v>
      </c>
      <c r="F73" s="24" t="s">
        <v>217</v>
      </c>
      <c r="G73" s="42" t="s">
        <v>217</v>
      </c>
    </row>
    <row r="74" spans="1:7" s="16" customFormat="1" ht="31.5">
      <c r="A74" s="43"/>
      <c r="B74" s="11" t="s">
        <v>144</v>
      </c>
      <c r="C74" s="23" t="s">
        <v>22</v>
      </c>
      <c r="D74" s="32">
        <v>0.832</v>
      </c>
      <c r="E74" s="24">
        <v>70.6</v>
      </c>
      <c r="F74" s="32">
        <v>0.88</v>
      </c>
      <c r="G74" s="42">
        <f>(F74*100)/D74</f>
        <v>105.76923076923077</v>
      </c>
    </row>
    <row r="75" spans="1:7" s="16" customFormat="1" ht="18.75">
      <c r="A75" s="43" t="s">
        <v>3</v>
      </c>
      <c r="B75" s="12" t="s">
        <v>184</v>
      </c>
      <c r="C75" s="23"/>
      <c r="D75" s="24"/>
      <c r="E75" s="24"/>
      <c r="F75" s="24"/>
      <c r="G75" s="42"/>
    </row>
    <row r="76" spans="1:7" s="16" customFormat="1" ht="18.75">
      <c r="A76" s="43"/>
      <c r="B76" s="11" t="s">
        <v>235</v>
      </c>
      <c r="C76" s="23" t="s">
        <v>161</v>
      </c>
      <c r="D76" s="32">
        <v>4.461</v>
      </c>
      <c r="E76" s="24">
        <v>143.2</v>
      </c>
      <c r="F76" s="32">
        <v>4.2</v>
      </c>
      <c r="G76" s="42">
        <f>(F76*100)/D76</f>
        <v>94.14929388029589</v>
      </c>
    </row>
    <row r="77" spans="1:7" s="16" customFormat="1" ht="31.5">
      <c r="A77" s="43"/>
      <c r="B77" s="11" t="s">
        <v>212</v>
      </c>
      <c r="C77" s="23" t="s">
        <v>19</v>
      </c>
      <c r="D77" s="24">
        <v>134.1</v>
      </c>
      <c r="E77" s="24">
        <v>100.4</v>
      </c>
      <c r="F77" s="24">
        <v>137.6</v>
      </c>
      <c r="G77" s="42">
        <f>(F77*100)/D77</f>
        <v>102.60999254287846</v>
      </c>
    </row>
    <row r="78" spans="1:7" s="16" customFormat="1" ht="18.75">
      <c r="A78" s="43"/>
      <c r="B78" s="11" t="s">
        <v>185</v>
      </c>
      <c r="C78" s="23" t="s">
        <v>4</v>
      </c>
      <c r="D78" s="24">
        <v>100.4</v>
      </c>
      <c r="E78" s="24" t="s">
        <v>213</v>
      </c>
      <c r="F78" s="24">
        <v>102.6</v>
      </c>
      <c r="G78" s="42" t="s">
        <v>213</v>
      </c>
    </row>
    <row r="79" spans="1:7" s="16" customFormat="1" ht="18.75">
      <c r="A79" s="43" t="s">
        <v>183</v>
      </c>
      <c r="B79" s="12" t="s">
        <v>146</v>
      </c>
      <c r="C79" s="23"/>
      <c r="D79" s="24"/>
      <c r="E79" s="24"/>
      <c r="F79" s="24"/>
      <c r="G79" s="42"/>
    </row>
    <row r="80" spans="1:7" s="16" customFormat="1" ht="31.5">
      <c r="A80" s="43"/>
      <c r="B80" s="11" t="s">
        <v>237</v>
      </c>
      <c r="C80" s="23" t="s">
        <v>19</v>
      </c>
      <c r="D80" s="30">
        <v>1484.6</v>
      </c>
      <c r="E80" s="24">
        <v>127.3</v>
      </c>
      <c r="F80" s="24">
        <v>1634</v>
      </c>
      <c r="G80" s="42">
        <f>(F80*100)/D80</f>
        <v>110.06331671830797</v>
      </c>
    </row>
    <row r="81" spans="1:7" s="16" customFormat="1" ht="47.25">
      <c r="A81" s="43"/>
      <c r="B81" s="11" t="s">
        <v>186</v>
      </c>
      <c r="C81" s="23" t="s">
        <v>4</v>
      </c>
      <c r="D81" s="24">
        <v>127.3</v>
      </c>
      <c r="E81" s="24" t="s">
        <v>213</v>
      </c>
      <c r="F81" s="24">
        <v>110.1</v>
      </c>
      <c r="G81" s="42" t="s">
        <v>213</v>
      </c>
    </row>
    <row r="82" spans="1:7" s="16" customFormat="1" ht="47.25" customHeight="1">
      <c r="A82" s="43"/>
      <c r="B82" s="11" t="s">
        <v>220</v>
      </c>
      <c r="C82" s="23" t="s">
        <v>19</v>
      </c>
      <c r="D82" s="24">
        <v>472.7</v>
      </c>
      <c r="E82" s="24">
        <v>142</v>
      </c>
      <c r="F82" s="24">
        <v>520</v>
      </c>
      <c r="G82" s="42">
        <f>(F82*100)/D82</f>
        <v>110.00634651999154</v>
      </c>
    </row>
    <row r="83" spans="1:7" s="16" customFormat="1" ht="18.75">
      <c r="A83" s="43"/>
      <c r="B83" s="11" t="s">
        <v>147</v>
      </c>
      <c r="C83" s="23" t="s">
        <v>4</v>
      </c>
      <c r="D83" s="24">
        <v>133.5</v>
      </c>
      <c r="E83" s="24" t="s">
        <v>213</v>
      </c>
      <c r="F83" s="24">
        <v>114.2</v>
      </c>
      <c r="G83" s="42" t="s">
        <v>213</v>
      </c>
    </row>
    <row r="84" spans="1:8" s="16" customFormat="1" ht="18.75">
      <c r="A84" s="43" t="s">
        <v>5</v>
      </c>
      <c r="B84" s="12" t="s">
        <v>148</v>
      </c>
      <c r="C84" s="23"/>
      <c r="D84" s="24"/>
      <c r="E84" s="24"/>
      <c r="F84" s="26"/>
      <c r="G84" s="42"/>
      <c r="H84" s="4"/>
    </row>
    <row r="85" spans="1:8" s="16" customFormat="1" ht="18.75">
      <c r="A85" s="43" t="s">
        <v>227</v>
      </c>
      <c r="B85" s="12" t="s">
        <v>149</v>
      </c>
      <c r="C85" s="23"/>
      <c r="D85" s="24"/>
      <c r="E85" s="24"/>
      <c r="F85" s="26"/>
      <c r="G85" s="42"/>
      <c r="H85" s="19"/>
    </row>
    <row r="86" spans="1:7" s="16" customFormat="1" ht="18.75">
      <c r="A86" s="43"/>
      <c r="B86" s="11" t="s">
        <v>150</v>
      </c>
      <c r="C86" s="23" t="s">
        <v>107</v>
      </c>
      <c r="D86" s="24">
        <v>117.3</v>
      </c>
      <c r="E86" s="24">
        <v>99.1</v>
      </c>
      <c r="F86" s="26">
        <v>116.5</v>
      </c>
      <c r="G86" s="42">
        <f>(F86*100)/D86</f>
        <v>99.31798806479114</v>
      </c>
    </row>
    <row r="87" spans="1:7" s="16" customFormat="1" ht="18.75">
      <c r="A87" s="43"/>
      <c r="B87" s="11" t="s">
        <v>151</v>
      </c>
      <c r="C87" s="23" t="s">
        <v>52</v>
      </c>
      <c r="D87" s="27">
        <v>850</v>
      </c>
      <c r="E87" s="24">
        <v>79.6</v>
      </c>
      <c r="F87" s="26">
        <v>900</v>
      </c>
      <c r="G87" s="42">
        <f aca="true" t="shared" si="1" ref="G87:G105">(F87*100)/D87</f>
        <v>105.88235294117646</v>
      </c>
    </row>
    <row r="88" spans="1:7" s="16" customFormat="1" ht="18.75">
      <c r="A88" s="43"/>
      <c r="B88" s="11" t="s">
        <v>152</v>
      </c>
      <c r="C88" s="23" t="s">
        <v>52</v>
      </c>
      <c r="D88" s="27">
        <v>1800</v>
      </c>
      <c r="E88" s="24">
        <v>90.9</v>
      </c>
      <c r="F88" s="27">
        <v>1700</v>
      </c>
      <c r="G88" s="42">
        <f t="shared" si="1"/>
        <v>94.44444444444444</v>
      </c>
    </row>
    <row r="89" spans="1:7" s="16" customFormat="1" ht="18.75">
      <c r="A89" s="43"/>
      <c r="B89" s="11" t="s">
        <v>153</v>
      </c>
      <c r="C89" s="23" t="s">
        <v>52</v>
      </c>
      <c r="D89" s="24">
        <f>D87-D88</f>
        <v>-950</v>
      </c>
      <c r="E89" s="24">
        <v>104.1</v>
      </c>
      <c r="F89" s="24">
        <f>F87-F88</f>
        <v>-800</v>
      </c>
      <c r="G89" s="42">
        <f t="shared" si="1"/>
        <v>84.21052631578948</v>
      </c>
    </row>
    <row r="90" spans="1:7" s="16" customFormat="1" ht="18.75">
      <c r="A90" s="43"/>
      <c r="B90" s="11" t="s">
        <v>154</v>
      </c>
      <c r="C90" s="23" t="s">
        <v>107</v>
      </c>
      <c r="D90" s="32">
        <v>0.85</v>
      </c>
      <c r="E90" s="24">
        <v>87.1</v>
      </c>
      <c r="F90" s="32">
        <v>0.85</v>
      </c>
      <c r="G90" s="42">
        <f t="shared" si="1"/>
        <v>100</v>
      </c>
    </row>
    <row r="91" spans="1:7" s="16" customFormat="1" ht="18.75">
      <c r="A91" s="43"/>
      <c r="B91" s="11" t="s">
        <v>199</v>
      </c>
      <c r="C91" s="23" t="s">
        <v>107</v>
      </c>
      <c r="D91" s="32">
        <v>0.7</v>
      </c>
      <c r="E91" s="24">
        <v>72.5</v>
      </c>
      <c r="F91" s="32">
        <v>0.7</v>
      </c>
      <c r="G91" s="42">
        <f t="shared" si="1"/>
        <v>100</v>
      </c>
    </row>
    <row r="92" spans="1:7" s="16" customFormat="1" ht="18.75">
      <c r="A92" s="43" t="s">
        <v>228</v>
      </c>
      <c r="B92" s="12" t="s">
        <v>155</v>
      </c>
      <c r="C92" s="23"/>
      <c r="D92" s="24"/>
      <c r="E92" s="24"/>
      <c r="F92" s="30"/>
      <c r="G92" s="42"/>
    </row>
    <row r="93" spans="1:7" s="16" customFormat="1" ht="30" customHeight="1">
      <c r="A93" s="43"/>
      <c r="B93" s="11" t="s">
        <v>200</v>
      </c>
      <c r="C93" s="23" t="s">
        <v>107</v>
      </c>
      <c r="D93" s="24">
        <v>49.5</v>
      </c>
      <c r="E93" s="24">
        <v>100.9</v>
      </c>
      <c r="F93" s="24">
        <v>50</v>
      </c>
      <c r="G93" s="42">
        <f t="shared" si="1"/>
        <v>101.01010101010101</v>
      </c>
    </row>
    <row r="94" spans="1:7" s="16" customFormat="1" ht="16.5" customHeight="1">
      <c r="A94" s="43"/>
      <c r="B94" s="11" t="s">
        <v>170</v>
      </c>
      <c r="C94" s="23" t="s">
        <v>107</v>
      </c>
      <c r="D94" s="24">
        <v>28</v>
      </c>
      <c r="E94" s="24">
        <v>95.2</v>
      </c>
      <c r="F94" s="24">
        <v>29</v>
      </c>
      <c r="G94" s="42">
        <f t="shared" si="1"/>
        <v>103.57142857142857</v>
      </c>
    </row>
    <row r="95" spans="1:7" s="16" customFormat="1" ht="16.5" customHeight="1">
      <c r="A95" s="43"/>
      <c r="B95" s="11" t="s">
        <v>218</v>
      </c>
      <c r="C95" s="23" t="s">
        <v>107</v>
      </c>
      <c r="D95" s="24">
        <v>4</v>
      </c>
      <c r="E95" s="24">
        <v>100</v>
      </c>
      <c r="F95" s="24">
        <v>4</v>
      </c>
      <c r="G95" s="42">
        <f t="shared" si="1"/>
        <v>100</v>
      </c>
    </row>
    <row r="96" spans="1:7" s="16" customFormat="1" ht="31.5">
      <c r="A96" s="43"/>
      <c r="B96" s="11" t="s">
        <v>219</v>
      </c>
      <c r="C96" s="23" t="s">
        <v>4</v>
      </c>
      <c r="D96" s="24">
        <v>2</v>
      </c>
      <c r="E96" s="24" t="s">
        <v>213</v>
      </c>
      <c r="F96" s="24">
        <v>2</v>
      </c>
      <c r="G96" s="42" t="s">
        <v>213</v>
      </c>
    </row>
    <row r="97" spans="1:7" s="16" customFormat="1" ht="18.75">
      <c r="A97" s="43"/>
      <c r="B97" s="11" t="s">
        <v>171</v>
      </c>
      <c r="C97" s="23" t="s">
        <v>57</v>
      </c>
      <c r="D97" s="27">
        <v>1450</v>
      </c>
      <c r="E97" s="24">
        <v>100.3</v>
      </c>
      <c r="F97" s="27">
        <v>1958</v>
      </c>
      <c r="G97" s="42">
        <f t="shared" si="1"/>
        <v>135.0344827586207</v>
      </c>
    </row>
    <row r="98" spans="1:8" s="16" customFormat="1" ht="18.75">
      <c r="A98" s="43"/>
      <c r="B98" s="11" t="s">
        <v>172</v>
      </c>
      <c r="C98" s="23" t="s">
        <v>57</v>
      </c>
      <c r="D98" s="27">
        <v>500</v>
      </c>
      <c r="E98" s="24">
        <v>29.7</v>
      </c>
      <c r="F98" s="27">
        <v>500</v>
      </c>
      <c r="G98" s="42">
        <f t="shared" si="1"/>
        <v>100</v>
      </c>
      <c r="H98" s="4"/>
    </row>
    <row r="99" spans="1:7" s="16" customFormat="1" ht="18.75">
      <c r="A99" s="43" t="s">
        <v>229</v>
      </c>
      <c r="B99" s="12" t="s">
        <v>156</v>
      </c>
      <c r="C99" s="23"/>
      <c r="D99" s="24"/>
      <c r="E99" s="24"/>
      <c r="F99" s="24"/>
      <c r="G99" s="42"/>
    </row>
    <row r="100" spans="1:7" s="16" customFormat="1" ht="18.75">
      <c r="A100" s="43"/>
      <c r="B100" s="11" t="s">
        <v>175</v>
      </c>
      <c r="C100" s="23" t="s">
        <v>19</v>
      </c>
      <c r="D100" s="24">
        <v>3609</v>
      </c>
      <c r="E100" s="24">
        <v>149.3</v>
      </c>
      <c r="F100" s="24">
        <v>3741.5</v>
      </c>
      <c r="G100" s="42">
        <f t="shared" si="1"/>
        <v>103.67137711277363</v>
      </c>
    </row>
    <row r="101" spans="1:7" s="16" customFormat="1" ht="18.75">
      <c r="A101" s="43"/>
      <c r="B101" s="11" t="s">
        <v>210</v>
      </c>
      <c r="C101" s="23" t="s">
        <v>19</v>
      </c>
      <c r="D101" s="24">
        <v>1393.8</v>
      </c>
      <c r="E101" s="24">
        <v>108.3</v>
      </c>
      <c r="F101" s="24">
        <v>1485.1</v>
      </c>
      <c r="G101" s="42">
        <f t="shared" si="1"/>
        <v>106.5504376524609</v>
      </c>
    </row>
    <row r="102" spans="1:7" s="16" customFormat="1" ht="31.5">
      <c r="A102" s="43"/>
      <c r="B102" s="11" t="s">
        <v>176</v>
      </c>
      <c r="C102" s="23" t="s">
        <v>4</v>
      </c>
      <c r="D102" s="24">
        <f>D101/D100*100</f>
        <v>38.62011637572735</v>
      </c>
      <c r="E102" s="24" t="s">
        <v>213</v>
      </c>
      <c r="F102" s="24">
        <f>F101/F100*100</f>
        <v>39.6926366430576</v>
      </c>
      <c r="G102" s="42" t="s">
        <v>213</v>
      </c>
    </row>
    <row r="103" spans="1:7" s="16" customFormat="1" ht="31.5">
      <c r="A103" s="43"/>
      <c r="B103" s="11" t="s">
        <v>157</v>
      </c>
      <c r="C103" s="23" t="s">
        <v>19</v>
      </c>
      <c r="D103" s="24">
        <v>1344</v>
      </c>
      <c r="E103" s="24">
        <v>117.2</v>
      </c>
      <c r="F103" s="24">
        <v>1461.6</v>
      </c>
      <c r="G103" s="42">
        <f t="shared" si="1"/>
        <v>108.75</v>
      </c>
    </row>
    <row r="104" spans="1:7" s="16" customFormat="1" ht="18.75">
      <c r="A104" s="43"/>
      <c r="B104" s="11" t="s">
        <v>158</v>
      </c>
      <c r="C104" s="23" t="s">
        <v>20</v>
      </c>
      <c r="D104" s="27">
        <v>4000</v>
      </c>
      <c r="E104" s="24">
        <v>123.2</v>
      </c>
      <c r="F104" s="27">
        <v>4200</v>
      </c>
      <c r="G104" s="42">
        <f t="shared" si="1"/>
        <v>105</v>
      </c>
    </row>
    <row r="105" spans="1:7" s="16" customFormat="1" ht="18.75">
      <c r="A105" s="43"/>
      <c r="B105" s="11" t="s">
        <v>159</v>
      </c>
      <c r="C105" s="23" t="s">
        <v>20</v>
      </c>
      <c r="D105" s="24">
        <v>1887</v>
      </c>
      <c r="E105" s="24">
        <v>111.9</v>
      </c>
      <c r="F105" s="24">
        <v>1981</v>
      </c>
      <c r="G105" s="42">
        <f t="shared" si="1"/>
        <v>104.98145204027557</v>
      </c>
    </row>
    <row r="106" spans="1:7" s="16" customFormat="1" ht="18.75">
      <c r="A106" s="43" t="s">
        <v>230</v>
      </c>
      <c r="B106" s="12" t="s">
        <v>160</v>
      </c>
      <c r="C106" s="23"/>
      <c r="D106" s="31"/>
      <c r="E106" s="24"/>
      <c r="F106" s="31"/>
      <c r="G106" s="42"/>
    </row>
    <row r="107" spans="1:7" s="16" customFormat="1" ht="18.75">
      <c r="A107" s="43"/>
      <c r="B107" s="11" t="s">
        <v>162</v>
      </c>
      <c r="C107" s="23" t="s">
        <v>4</v>
      </c>
      <c r="D107" s="24">
        <v>80</v>
      </c>
      <c r="E107" s="24" t="s">
        <v>213</v>
      </c>
      <c r="F107" s="24">
        <v>80</v>
      </c>
      <c r="G107" s="42" t="s">
        <v>213</v>
      </c>
    </row>
    <row r="108" spans="1:7" s="16" customFormat="1" ht="18.75">
      <c r="A108" s="43"/>
      <c r="B108" s="11" t="s">
        <v>163</v>
      </c>
      <c r="C108" s="23" t="s">
        <v>4</v>
      </c>
      <c r="D108" s="24">
        <v>75</v>
      </c>
      <c r="E108" s="24" t="s">
        <v>213</v>
      </c>
      <c r="F108" s="24">
        <v>75</v>
      </c>
      <c r="G108" s="42" t="s">
        <v>213</v>
      </c>
    </row>
    <row r="109" spans="1:7" s="16" customFormat="1" ht="18.75">
      <c r="A109" s="43"/>
      <c r="B109" s="11" t="s">
        <v>164</v>
      </c>
      <c r="C109" s="23" t="s">
        <v>4</v>
      </c>
      <c r="D109" s="24">
        <v>82</v>
      </c>
      <c r="E109" s="24" t="s">
        <v>213</v>
      </c>
      <c r="F109" s="24">
        <v>82</v>
      </c>
      <c r="G109" s="42" t="s">
        <v>213</v>
      </c>
    </row>
    <row r="110" spans="1:7" s="16" customFormat="1" ht="21.75" customHeight="1">
      <c r="A110" s="43"/>
      <c r="B110" s="11" t="s">
        <v>165</v>
      </c>
      <c r="C110" s="23" t="s">
        <v>4</v>
      </c>
      <c r="D110" s="24">
        <v>92</v>
      </c>
      <c r="E110" s="24" t="s">
        <v>213</v>
      </c>
      <c r="F110" s="24">
        <v>92</v>
      </c>
      <c r="G110" s="42" t="s">
        <v>213</v>
      </c>
    </row>
    <row r="111" spans="1:7" s="16" customFormat="1" ht="15.75" customHeight="1">
      <c r="A111" s="43"/>
      <c r="B111" s="11" t="s">
        <v>166</v>
      </c>
      <c r="C111" s="23" t="s">
        <v>57</v>
      </c>
      <c r="D111" s="27">
        <v>20</v>
      </c>
      <c r="E111" s="24">
        <v>500</v>
      </c>
      <c r="F111" s="27">
        <v>20</v>
      </c>
      <c r="G111" s="42">
        <f>(F111*100)/D111</f>
        <v>100</v>
      </c>
    </row>
    <row r="112" spans="1:7" s="16" customFormat="1" ht="31.5">
      <c r="A112" s="43"/>
      <c r="B112" s="11" t="s">
        <v>177</v>
      </c>
      <c r="C112" s="23" t="s">
        <v>4</v>
      </c>
      <c r="D112" s="24" t="s">
        <v>217</v>
      </c>
      <c r="E112" s="24" t="s">
        <v>217</v>
      </c>
      <c r="F112" s="24" t="s">
        <v>217</v>
      </c>
      <c r="G112" s="42" t="s">
        <v>217</v>
      </c>
    </row>
    <row r="113" spans="1:7" s="16" customFormat="1" ht="31.5">
      <c r="A113" s="43"/>
      <c r="B113" s="11" t="s">
        <v>178</v>
      </c>
      <c r="C113" s="23" t="s">
        <v>4</v>
      </c>
      <c r="D113" s="24">
        <v>5.4</v>
      </c>
      <c r="E113" s="24" t="s">
        <v>213</v>
      </c>
      <c r="F113" s="24">
        <v>5.4</v>
      </c>
      <c r="G113" s="42" t="s">
        <v>213</v>
      </c>
    </row>
    <row r="114" spans="1:7" s="16" customFormat="1" ht="31.5">
      <c r="A114" s="43"/>
      <c r="B114" s="11" t="s">
        <v>179</v>
      </c>
      <c r="C114" s="23" t="s">
        <v>4</v>
      </c>
      <c r="D114" s="24">
        <v>9.8</v>
      </c>
      <c r="E114" s="24" t="s">
        <v>213</v>
      </c>
      <c r="F114" s="24">
        <v>9.8</v>
      </c>
      <c r="G114" s="42" t="s">
        <v>213</v>
      </c>
    </row>
    <row r="115" spans="1:7" s="16" customFormat="1" ht="18.75">
      <c r="A115" s="46" t="s">
        <v>15</v>
      </c>
      <c r="B115" s="12" t="s">
        <v>201</v>
      </c>
      <c r="C115" s="23"/>
      <c r="D115" s="24"/>
      <c r="E115" s="24"/>
      <c r="F115" s="24"/>
      <c r="G115" s="42"/>
    </row>
    <row r="116" spans="1:7" s="16" customFormat="1" ht="18.75">
      <c r="A116" s="43" t="s">
        <v>16</v>
      </c>
      <c r="B116" s="12" t="s">
        <v>35</v>
      </c>
      <c r="C116" s="23"/>
      <c r="D116" s="24"/>
      <c r="E116" s="24"/>
      <c r="F116" s="24"/>
      <c r="G116" s="42"/>
    </row>
    <row r="117" spans="1:7" s="16" customFormat="1" ht="31.5">
      <c r="A117" s="43"/>
      <c r="B117" s="12" t="s">
        <v>202</v>
      </c>
      <c r="C117" s="23" t="s">
        <v>19</v>
      </c>
      <c r="D117" s="32">
        <v>121.863</v>
      </c>
      <c r="E117" s="24">
        <v>142.9</v>
      </c>
      <c r="F117" s="32">
        <v>151.812</v>
      </c>
      <c r="G117" s="42">
        <f aca="true" t="shared" si="2" ref="G117:G133">(F117*100)/D117</f>
        <v>124.57595824819676</v>
      </c>
    </row>
    <row r="118" spans="1:7" s="16" customFormat="1" ht="33.75">
      <c r="A118" s="43"/>
      <c r="B118" s="11" t="s">
        <v>36</v>
      </c>
      <c r="C118" s="33" t="s">
        <v>105</v>
      </c>
      <c r="D118" s="24">
        <v>6.4</v>
      </c>
      <c r="E118" s="24">
        <v>114.3</v>
      </c>
      <c r="F118" s="24">
        <v>6.4</v>
      </c>
      <c r="G118" s="42">
        <f t="shared" si="2"/>
        <v>100</v>
      </c>
    </row>
    <row r="119" spans="1:7" s="16" customFormat="1" ht="22.5">
      <c r="A119" s="43"/>
      <c r="B119" s="11" t="s">
        <v>37</v>
      </c>
      <c r="C119" s="33" t="s">
        <v>38</v>
      </c>
      <c r="D119" s="36">
        <v>3.04</v>
      </c>
      <c r="E119" s="24">
        <v>100</v>
      </c>
      <c r="F119" s="36">
        <v>3.04</v>
      </c>
      <c r="G119" s="42">
        <f t="shared" si="2"/>
        <v>100</v>
      </c>
    </row>
    <row r="120" spans="1:7" s="16" customFormat="1" ht="18.75">
      <c r="A120" s="43"/>
      <c r="B120" s="11" t="s">
        <v>39</v>
      </c>
      <c r="C120" s="23" t="s">
        <v>86</v>
      </c>
      <c r="D120" s="27">
        <v>2</v>
      </c>
      <c r="E120" s="24">
        <v>100</v>
      </c>
      <c r="F120" s="27">
        <v>2</v>
      </c>
      <c r="G120" s="42">
        <f t="shared" si="2"/>
        <v>100</v>
      </c>
    </row>
    <row r="121" spans="1:7" s="16" customFormat="1" ht="18.75">
      <c r="A121" s="43"/>
      <c r="B121" s="11" t="s">
        <v>40</v>
      </c>
      <c r="C121" s="23" t="s">
        <v>106</v>
      </c>
      <c r="D121" s="32">
        <v>0.64</v>
      </c>
      <c r="E121" s="24">
        <v>100</v>
      </c>
      <c r="F121" s="32">
        <v>0.64</v>
      </c>
      <c r="G121" s="42">
        <f t="shared" si="2"/>
        <v>100</v>
      </c>
    </row>
    <row r="122" spans="1:7" s="16" customFormat="1" ht="31.5">
      <c r="A122" s="43"/>
      <c r="B122" s="11" t="s">
        <v>41</v>
      </c>
      <c r="C122" s="23" t="s">
        <v>107</v>
      </c>
      <c r="D122" s="32">
        <v>0.44</v>
      </c>
      <c r="E122" s="24">
        <v>118.9</v>
      </c>
      <c r="F122" s="32">
        <v>0.44</v>
      </c>
      <c r="G122" s="42">
        <f t="shared" si="2"/>
        <v>100</v>
      </c>
    </row>
    <row r="123" spans="1:7" s="16" customFormat="1" ht="47.25">
      <c r="A123" s="43"/>
      <c r="B123" s="11" t="s">
        <v>42</v>
      </c>
      <c r="C123" s="23" t="s">
        <v>107</v>
      </c>
      <c r="D123" s="32">
        <v>0.845</v>
      </c>
      <c r="E123" s="24">
        <v>99.8</v>
      </c>
      <c r="F123" s="32">
        <v>0.845</v>
      </c>
      <c r="G123" s="42">
        <f t="shared" si="2"/>
        <v>100</v>
      </c>
    </row>
    <row r="124" spans="1:7" s="16" customFormat="1" ht="31.5">
      <c r="A124" s="43"/>
      <c r="B124" s="12" t="s">
        <v>43</v>
      </c>
      <c r="C124" s="23"/>
      <c r="D124" s="24"/>
      <c r="E124" s="24"/>
      <c r="F124" s="24"/>
      <c r="G124" s="42"/>
    </row>
    <row r="125" spans="1:7" s="16" customFormat="1" ht="22.5">
      <c r="A125" s="43"/>
      <c r="B125" s="20" t="s">
        <v>44</v>
      </c>
      <c r="C125" s="33" t="s">
        <v>108</v>
      </c>
      <c r="D125" s="34">
        <v>57</v>
      </c>
      <c r="E125" s="24">
        <v>109.3</v>
      </c>
      <c r="F125" s="34">
        <v>57</v>
      </c>
      <c r="G125" s="42">
        <f t="shared" si="2"/>
        <v>100</v>
      </c>
    </row>
    <row r="126" spans="1:7" s="16" customFormat="1" ht="22.5">
      <c r="A126" s="43"/>
      <c r="B126" s="20" t="s">
        <v>45</v>
      </c>
      <c r="C126" s="33" t="s">
        <v>108</v>
      </c>
      <c r="D126" s="34">
        <v>5.2</v>
      </c>
      <c r="E126" s="24">
        <v>98.8</v>
      </c>
      <c r="F126" s="34">
        <v>5.2</v>
      </c>
      <c r="G126" s="42">
        <f t="shared" si="2"/>
        <v>100</v>
      </c>
    </row>
    <row r="127" spans="1:7" s="16" customFormat="1" ht="22.5">
      <c r="A127" s="43"/>
      <c r="B127" s="20" t="s">
        <v>46</v>
      </c>
      <c r="C127" s="33" t="s">
        <v>108</v>
      </c>
      <c r="D127" s="37">
        <v>0.38</v>
      </c>
      <c r="E127" s="24">
        <v>99.5</v>
      </c>
      <c r="F127" s="37">
        <v>0.38</v>
      </c>
      <c r="G127" s="42">
        <f t="shared" si="2"/>
        <v>100</v>
      </c>
    </row>
    <row r="128" spans="1:7" s="16" customFormat="1" ht="22.5">
      <c r="A128" s="43"/>
      <c r="B128" s="20" t="s">
        <v>47</v>
      </c>
      <c r="C128" s="33" t="s">
        <v>108</v>
      </c>
      <c r="D128" s="37">
        <v>0.055</v>
      </c>
      <c r="E128" s="24">
        <v>101.9</v>
      </c>
      <c r="F128" s="37">
        <v>0.055</v>
      </c>
      <c r="G128" s="42">
        <f t="shared" si="2"/>
        <v>100</v>
      </c>
    </row>
    <row r="129" spans="1:7" s="16" customFormat="1" ht="22.5">
      <c r="A129" s="43"/>
      <c r="B129" s="20" t="s">
        <v>48</v>
      </c>
      <c r="C129" s="33" t="s">
        <v>108</v>
      </c>
      <c r="D129" s="34">
        <v>24.1</v>
      </c>
      <c r="E129" s="24">
        <v>99.7</v>
      </c>
      <c r="F129" s="34">
        <v>24.1</v>
      </c>
      <c r="G129" s="42">
        <f t="shared" si="2"/>
        <v>100</v>
      </c>
    </row>
    <row r="130" spans="1:7" s="16" customFormat="1" ht="22.5">
      <c r="A130" s="43"/>
      <c r="B130" s="20" t="s">
        <v>49</v>
      </c>
      <c r="C130" s="33" t="s">
        <v>108</v>
      </c>
      <c r="D130" s="34">
        <v>0.8</v>
      </c>
      <c r="E130" s="24">
        <v>97.3</v>
      </c>
      <c r="F130" s="34">
        <v>0.8</v>
      </c>
      <c r="G130" s="42">
        <f t="shared" si="2"/>
        <v>100</v>
      </c>
    </row>
    <row r="131" spans="1:7" s="16" customFormat="1" ht="31.5">
      <c r="A131" s="43"/>
      <c r="B131" s="11" t="s">
        <v>50</v>
      </c>
      <c r="C131" s="23" t="s">
        <v>52</v>
      </c>
      <c r="D131" s="35">
        <v>430</v>
      </c>
      <c r="E131" s="24">
        <v>100.7</v>
      </c>
      <c r="F131" s="35">
        <v>430</v>
      </c>
      <c r="G131" s="42">
        <f t="shared" si="2"/>
        <v>100</v>
      </c>
    </row>
    <row r="132" spans="1:7" s="16" customFormat="1" ht="31.5">
      <c r="A132" s="43"/>
      <c r="B132" s="11" t="s">
        <v>51</v>
      </c>
      <c r="C132" s="23" t="s">
        <v>52</v>
      </c>
      <c r="D132" s="35">
        <v>85</v>
      </c>
      <c r="E132" s="24">
        <v>107.6</v>
      </c>
      <c r="F132" s="35">
        <v>85</v>
      </c>
      <c r="G132" s="42">
        <f t="shared" si="2"/>
        <v>100</v>
      </c>
    </row>
    <row r="133" spans="1:7" s="16" customFormat="1" ht="22.5">
      <c r="A133" s="43"/>
      <c r="B133" s="11" t="s">
        <v>193</v>
      </c>
      <c r="C133" s="33" t="s">
        <v>108</v>
      </c>
      <c r="D133" s="34">
        <v>6.6</v>
      </c>
      <c r="E133" s="24">
        <v>91.7</v>
      </c>
      <c r="F133" s="34">
        <v>6.4</v>
      </c>
      <c r="G133" s="42">
        <f t="shared" si="2"/>
        <v>96.96969696969697</v>
      </c>
    </row>
    <row r="134" spans="1:7" s="16" customFormat="1" ht="18.75">
      <c r="A134" s="43" t="s">
        <v>6</v>
      </c>
      <c r="B134" s="12" t="s">
        <v>53</v>
      </c>
      <c r="C134" s="23"/>
      <c r="D134" s="24"/>
      <c r="E134" s="24"/>
      <c r="F134" s="24"/>
      <c r="G134" s="42"/>
    </row>
    <row r="135" spans="1:7" s="16" customFormat="1" ht="18.75">
      <c r="A135" s="43"/>
      <c r="B135" s="12" t="s">
        <v>54</v>
      </c>
      <c r="C135" s="23" t="s">
        <v>19</v>
      </c>
      <c r="D135" s="32">
        <v>155.81</v>
      </c>
      <c r="E135" s="24">
        <v>193.3</v>
      </c>
      <c r="F135" s="32">
        <v>180.548</v>
      </c>
      <c r="G135" s="42">
        <f>(F135*100)/D135</f>
        <v>115.87702971567934</v>
      </c>
    </row>
    <row r="136" spans="1:7" s="16" customFormat="1" ht="18.75">
      <c r="A136" s="43" t="s">
        <v>231</v>
      </c>
      <c r="B136" s="12" t="s">
        <v>55</v>
      </c>
      <c r="C136" s="23"/>
      <c r="D136" s="24"/>
      <c r="E136" s="24"/>
      <c r="F136" s="24"/>
      <c r="G136" s="42"/>
    </row>
    <row r="137" spans="1:7" s="16" customFormat="1" ht="18.75">
      <c r="A137" s="43"/>
      <c r="B137" s="11" t="s">
        <v>180</v>
      </c>
      <c r="C137" s="23" t="s">
        <v>107</v>
      </c>
      <c r="D137" s="32">
        <v>4.369</v>
      </c>
      <c r="E137" s="24">
        <v>100</v>
      </c>
      <c r="F137" s="32">
        <v>4.4</v>
      </c>
      <c r="G137" s="42">
        <f aca="true" t="shared" si="3" ref="G137:G153">(F137*100)/D137</f>
        <v>100.7095445181964</v>
      </c>
    </row>
    <row r="138" spans="1:7" s="16" customFormat="1" ht="18.75">
      <c r="A138" s="43"/>
      <c r="B138" s="11" t="s">
        <v>56</v>
      </c>
      <c r="C138" s="23" t="s">
        <v>57</v>
      </c>
      <c r="D138" s="26">
        <v>14</v>
      </c>
      <c r="E138" s="24">
        <v>100</v>
      </c>
      <c r="F138" s="26">
        <v>15</v>
      </c>
      <c r="G138" s="42">
        <f t="shared" si="3"/>
        <v>107.14285714285714</v>
      </c>
    </row>
    <row r="139" spans="1:7" s="16" customFormat="1" ht="18.75">
      <c r="A139" s="43"/>
      <c r="B139" s="11" t="s">
        <v>181</v>
      </c>
      <c r="C139" s="23" t="s">
        <v>107</v>
      </c>
      <c r="D139" s="32">
        <v>3.501</v>
      </c>
      <c r="E139" s="24">
        <v>108.2</v>
      </c>
      <c r="F139" s="32">
        <v>3.761</v>
      </c>
      <c r="G139" s="42">
        <f t="shared" si="3"/>
        <v>107.42644958583263</v>
      </c>
    </row>
    <row r="140" spans="1:7" s="16" customFormat="1" ht="18.75">
      <c r="A140" s="43"/>
      <c r="B140" s="11" t="s">
        <v>182</v>
      </c>
      <c r="C140" s="23" t="s">
        <v>57</v>
      </c>
      <c r="D140" s="26">
        <v>2612</v>
      </c>
      <c r="E140" s="24">
        <v>100</v>
      </c>
      <c r="F140" s="26">
        <v>2872</v>
      </c>
      <c r="G140" s="42">
        <f t="shared" si="3"/>
        <v>109.95405819295559</v>
      </c>
    </row>
    <row r="141" spans="1:7" s="16" customFormat="1" ht="18.75">
      <c r="A141" s="43"/>
      <c r="B141" s="11" t="s">
        <v>58</v>
      </c>
      <c r="C141" s="23" t="s">
        <v>57</v>
      </c>
      <c r="D141" s="26" t="s">
        <v>217</v>
      </c>
      <c r="E141" s="24" t="s">
        <v>213</v>
      </c>
      <c r="F141" s="26">
        <v>1</v>
      </c>
      <c r="G141" s="42" t="s">
        <v>213</v>
      </c>
    </row>
    <row r="142" spans="1:7" s="16" customFormat="1" ht="18.75">
      <c r="A142" s="43"/>
      <c r="B142" s="11" t="s">
        <v>59</v>
      </c>
      <c r="C142" s="23" t="s">
        <v>107</v>
      </c>
      <c r="D142" s="36">
        <v>0.369</v>
      </c>
      <c r="E142" s="24">
        <v>100</v>
      </c>
      <c r="F142" s="32">
        <v>0.395</v>
      </c>
      <c r="G142" s="42">
        <f t="shared" si="3"/>
        <v>107.04607046070461</v>
      </c>
    </row>
    <row r="143" spans="1:7" s="16" customFormat="1" ht="31.5">
      <c r="A143" s="43"/>
      <c r="B143" s="12" t="s">
        <v>60</v>
      </c>
      <c r="C143" s="23" t="s">
        <v>57</v>
      </c>
      <c r="D143" s="26">
        <v>21</v>
      </c>
      <c r="E143" s="24">
        <v>100</v>
      </c>
      <c r="F143" s="27">
        <v>21</v>
      </c>
      <c r="G143" s="42">
        <f t="shared" si="3"/>
        <v>100</v>
      </c>
    </row>
    <row r="144" spans="1:7" s="16" customFormat="1" ht="18.75">
      <c r="A144" s="41"/>
      <c r="B144" s="11" t="s">
        <v>61</v>
      </c>
      <c r="C144" s="23"/>
      <c r="D144" s="26"/>
      <c r="E144" s="24"/>
      <c r="F144" s="27"/>
      <c r="G144" s="42"/>
    </row>
    <row r="145" spans="1:7" s="16" customFormat="1" ht="18.75">
      <c r="A145" s="43"/>
      <c r="B145" s="11" t="s">
        <v>62</v>
      </c>
      <c r="C145" s="23" t="s">
        <v>57</v>
      </c>
      <c r="D145" s="26">
        <v>21</v>
      </c>
      <c r="E145" s="24">
        <v>100</v>
      </c>
      <c r="F145" s="27">
        <v>21</v>
      </c>
      <c r="G145" s="42">
        <f>(F145*100)/D145</f>
        <v>100</v>
      </c>
    </row>
    <row r="146" spans="1:7" s="16" customFormat="1" ht="18.75">
      <c r="A146" s="43"/>
      <c r="B146" s="11" t="s">
        <v>63</v>
      </c>
      <c r="C146" s="23" t="s">
        <v>57</v>
      </c>
      <c r="D146" s="26" t="s">
        <v>217</v>
      </c>
      <c r="E146" s="26" t="s">
        <v>217</v>
      </c>
      <c r="F146" s="26" t="s">
        <v>217</v>
      </c>
      <c r="G146" s="47" t="s">
        <v>217</v>
      </c>
    </row>
    <row r="147" spans="1:7" s="16" customFormat="1" ht="18.75">
      <c r="A147" s="41"/>
      <c r="B147" s="11" t="s">
        <v>64</v>
      </c>
      <c r="C147" s="23" t="s">
        <v>107</v>
      </c>
      <c r="D147" s="32">
        <v>9.166</v>
      </c>
      <c r="E147" s="24">
        <v>102</v>
      </c>
      <c r="F147" s="32">
        <v>9.518</v>
      </c>
      <c r="G147" s="42">
        <f t="shared" si="3"/>
        <v>103.8402792930395</v>
      </c>
    </row>
    <row r="148" spans="1:7" s="16" customFormat="1" ht="18.75">
      <c r="A148" s="41"/>
      <c r="B148" s="11" t="s">
        <v>61</v>
      </c>
      <c r="C148" s="23"/>
      <c r="D148" s="30"/>
      <c r="E148" s="24"/>
      <c r="F148" s="24"/>
      <c r="G148" s="42"/>
    </row>
    <row r="149" spans="1:7" s="16" customFormat="1" ht="18.75">
      <c r="A149" s="41"/>
      <c r="B149" s="11" t="s">
        <v>65</v>
      </c>
      <c r="C149" s="23" t="s">
        <v>107</v>
      </c>
      <c r="D149" s="32">
        <v>9.124</v>
      </c>
      <c r="E149" s="24">
        <v>102.7</v>
      </c>
      <c r="F149" s="32">
        <v>9.448</v>
      </c>
      <c r="G149" s="42">
        <f t="shared" si="3"/>
        <v>103.55107409031127</v>
      </c>
    </row>
    <row r="150" spans="1:7" s="16" customFormat="1" ht="18.75">
      <c r="A150" s="41"/>
      <c r="B150" s="11" t="s">
        <v>66</v>
      </c>
      <c r="C150" s="23" t="s">
        <v>107</v>
      </c>
      <c r="D150" s="32">
        <v>0.042</v>
      </c>
      <c r="E150" s="24">
        <v>40.8</v>
      </c>
      <c r="F150" s="32">
        <v>0.07</v>
      </c>
      <c r="G150" s="42">
        <f t="shared" si="3"/>
        <v>166.66666666666669</v>
      </c>
    </row>
    <row r="151" spans="1:7" s="16" customFormat="1" ht="18.75">
      <c r="A151" s="41"/>
      <c r="B151" s="11" t="s">
        <v>59</v>
      </c>
      <c r="C151" s="23" t="s">
        <v>107</v>
      </c>
      <c r="D151" s="32">
        <v>0.795</v>
      </c>
      <c r="E151" s="24">
        <v>94</v>
      </c>
      <c r="F151" s="32">
        <v>0.81</v>
      </c>
      <c r="G151" s="42">
        <f t="shared" si="3"/>
        <v>101.88679245283018</v>
      </c>
    </row>
    <row r="152" spans="1:7" s="16" customFormat="1" ht="31.5">
      <c r="A152" s="41"/>
      <c r="B152" s="11" t="s">
        <v>67</v>
      </c>
      <c r="C152" s="23" t="s">
        <v>52</v>
      </c>
      <c r="D152" s="27">
        <v>24.3</v>
      </c>
      <c r="E152" s="24">
        <v>101.3</v>
      </c>
      <c r="F152" s="27">
        <v>25</v>
      </c>
      <c r="G152" s="42">
        <f t="shared" si="3"/>
        <v>102.88065843621399</v>
      </c>
    </row>
    <row r="153" spans="1:7" s="16" customFormat="1" ht="18.75">
      <c r="A153" s="41"/>
      <c r="B153" s="21" t="s">
        <v>203</v>
      </c>
      <c r="C153" s="23" t="s">
        <v>107</v>
      </c>
      <c r="D153" s="32">
        <v>1.352</v>
      </c>
      <c r="E153" s="24">
        <v>91.1</v>
      </c>
      <c r="F153" s="32">
        <v>1.524</v>
      </c>
      <c r="G153" s="42">
        <f t="shared" si="3"/>
        <v>112.72189349112426</v>
      </c>
    </row>
    <row r="154" spans="1:7" s="16" customFormat="1" ht="18.75">
      <c r="A154" s="41"/>
      <c r="B154" s="11" t="s">
        <v>68</v>
      </c>
      <c r="C154" s="23" t="s">
        <v>4</v>
      </c>
      <c r="D154" s="24">
        <v>60</v>
      </c>
      <c r="E154" s="24" t="s">
        <v>213</v>
      </c>
      <c r="F154" s="24">
        <v>58</v>
      </c>
      <c r="G154" s="42" t="s">
        <v>213</v>
      </c>
    </row>
    <row r="155" spans="1:7" s="16" customFormat="1" ht="18.75">
      <c r="A155" s="41"/>
      <c r="B155" s="11" t="s">
        <v>69</v>
      </c>
      <c r="C155" s="23"/>
      <c r="D155" s="24"/>
      <c r="E155" s="24"/>
      <c r="F155" s="24"/>
      <c r="G155" s="42"/>
    </row>
    <row r="156" spans="1:7" s="16" customFormat="1" ht="17.25" customHeight="1">
      <c r="A156" s="41"/>
      <c r="B156" s="11" t="s">
        <v>191</v>
      </c>
      <c r="C156" s="23" t="s">
        <v>107</v>
      </c>
      <c r="D156" s="32">
        <v>0.545</v>
      </c>
      <c r="E156" s="24">
        <v>88.9</v>
      </c>
      <c r="F156" s="32">
        <v>0.633</v>
      </c>
      <c r="G156" s="42">
        <f>(F156*100)/D156</f>
        <v>116.14678899082567</v>
      </c>
    </row>
    <row r="157" spans="1:7" s="16" customFormat="1" ht="18.75">
      <c r="A157" s="43" t="s">
        <v>232</v>
      </c>
      <c r="B157" s="12" t="s">
        <v>70</v>
      </c>
      <c r="C157" s="23"/>
      <c r="D157" s="24"/>
      <c r="E157" s="24"/>
      <c r="F157" s="24"/>
      <c r="G157" s="42"/>
    </row>
    <row r="158" spans="1:7" s="16" customFormat="1" ht="18.75">
      <c r="A158" s="41"/>
      <c r="B158" s="11" t="s">
        <v>71</v>
      </c>
      <c r="C158" s="23" t="s">
        <v>86</v>
      </c>
      <c r="D158" s="27">
        <v>4</v>
      </c>
      <c r="E158" s="24">
        <v>100</v>
      </c>
      <c r="F158" s="27">
        <v>4</v>
      </c>
      <c r="G158" s="42">
        <f>(F158*100)/D158</f>
        <v>100</v>
      </c>
    </row>
    <row r="159" spans="1:7" s="16" customFormat="1" ht="18.75">
      <c r="A159" s="41"/>
      <c r="B159" s="11" t="s">
        <v>72</v>
      </c>
      <c r="C159" s="23" t="s">
        <v>107</v>
      </c>
      <c r="D159" s="32">
        <v>1.364</v>
      </c>
      <c r="E159" s="24">
        <v>83</v>
      </c>
      <c r="F159" s="32">
        <v>1.403</v>
      </c>
      <c r="G159" s="42">
        <f>(F159*100)/D159</f>
        <v>102.85923753665689</v>
      </c>
    </row>
    <row r="160" spans="1:7" s="16" customFormat="1" ht="18.75">
      <c r="A160" s="41"/>
      <c r="B160" s="11" t="s">
        <v>73</v>
      </c>
      <c r="C160" s="23" t="s">
        <v>107</v>
      </c>
      <c r="D160" s="32">
        <v>0.779</v>
      </c>
      <c r="E160" s="24">
        <v>113.7</v>
      </c>
      <c r="F160" s="32">
        <v>0.69</v>
      </c>
      <c r="G160" s="42">
        <f>(F160*100)/D160</f>
        <v>88.57509627727856</v>
      </c>
    </row>
    <row r="161" spans="1:7" s="16" customFormat="1" ht="18.75">
      <c r="A161" s="41"/>
      <c r="B161" s="11" t="s">
        <v>74</v>
      </c>
      <c r="C161" s="23" t="s">
        <v>107</v>
      </c>
      <c r="D161" s="32">
        <v>0.673</v>
      </c>
      <c r="E161" s="24">
        <v>120</v>
      </c>
      <c r="F161" s="32">
        <v>0.695</v>
      </c>
      <c r="G161" s="42">
        <f>(F161*100)/D161</f>
        <v>103.26894502228825</v>
      </c>
    </row>
    <row r="162" spans="1:7" s="16" customFormat="1" ht="18.75" customHeight="1">
      <c r="A162" s="41"/>
      <c r="B162" s="11" t="s">
        <v>75</v>
      </c>
      <c r="C162" s="23" t="s">
        <v>107</v>
      </c>
      <c r="D162" s="32">
        <v>0.645</v>
      </c>
      <c r="E162" s="24">
        <v>93.5</v>
      </c>
      <c r="F162" s="32">
        <v>0.614</v>
      </c>
      <c r="G162" s="42">
        <f>(F162*100)/D162</f>
        <v>95.1937984496124</v>
      </c>
    </row>
    <row r="163" spans="1:7" s="16" customFormat="1" ht="18.75">
      <c r="A163" s="43" t="s">
        <v>233</v>
      </c>
      <c r="B163" s="12" t="s">
        <v>76</v>
      </c>
      <c r="C163" s="23"/>
      <c r="D163" s="24"/>
      <c r="E163" s="24"/>
      <c r="F163" s="24"/>
      <c r="G163" s="42"/>
    </row>
    <row r="164" spans="1:7" s="16" customFormat="1" ht="18.75">
      <c r="A164" s="41"/>
      <c r="B164" s="11" t="s">
        <v>71</v>
      </c>
      <c r="C164" s="23" t="s">
        <v>86</v>
      </c>
      <c r="D164" s="27">
        <v>3</v>
      </c>
      <c r="E164" s="24">
        <v>100</v>
      </c>
      <c r="F164" s="27">
        <v>3</v>
      </c>
      <c r="G164" s="42">
        <f aca="true" t="shared" si="4" ref="G164:G171">(F164*100)/D164</f>
        <v>100</v>
      </c>
    </row>
    <row r="165" spans="1:7" s="16" customFormat="1" ht="18.75">
      <c r="A165" s="41"/>
      <c r="B165" s="11" t="s">
        <v>77</v>
      </c>
      <c r="C165" s="23" t="s">
        <v>86</v>
      </c>
      <c r="D165" s="27">
        <v>2</v>
      </c>
      <c r="E165" s="24">
        <v>100</v>
      </c>
      <c r="F165" s="27">
        <v>2</v>
      </c>
      <c r="G165" s="42">
        <f t="shared" si="4"/>
        <v>100</v>
      </c>
    </row>
    <row r="166" spans="1:7" s="16" customFormat="1" ht="18.75">
      <c r="A166" s="41"/>
      <c r="B166" s="11" t="s">
        <v>81</v>
      </c>
      <c r="C166" s="23" t="s">
        <v>107</v>
      </c>
      <c r="D166" s="32">
        <v>1.392</v>
      </c>
      <c r="E166" s="24">
        <v>55.7</v>
      </c>
      <c r="F166" s="32">
        <v>1.455</v>
      </c>
      <c r="G166" s="42">
        <f t="shared" si="4"/>
        <v>104.52586206896552</v>
      </c>
    </row>
    <row r="167" spans="1:7" s="16" customFormat="1" ht="18.75">
      <c r="A167" s="43"/>
      <c r="B167" s="11" t="s">
        <v>78</v>
      </c>
      <c r="C167" s="23" t="s">
        <v>107</v>
      </c>
      <c r="D167" s="32">
        <v>1.178</v>
      </c>
      <c r="E167" s="24">
        <v>51</v>
      </c>
      <c r="F167" s="32">
        <v>1.234</v>
      </c>
      <c r="G167" s="42">
        <f t="shared" si="4"/>
        <v>104.75382003395586</v>
      </c>
    </row>
    <row r="168" spans="1:7" s="16" customFormat="1" ht="18.75">
      <c r="A168" s="41"/>
      <c r="B168" s="11" t="s">
        <v>82</v>
      </c>
      <c r="C168" s="23" t="s">
        <v>107</v>
      </c>
      <c r="D168" s="32">
        <v>0.501</v>
      </c>
      <c r="E168" s="24">
        <v>90.4</v>
      </c>
      <c r="F168" s="32">
        <v>0.505</v>
      </c>
      <c r="G168" s="42">
        <f t="shared" si="4"/>
        <v>100.79840319361277</v>
      </c>
    </row>
    <row r="169" spans="1:7" s="16" customFormat="1" ht="18.75">
      <c r="A169" s="41"/>
      <c r="B169" s="11" t="s">
        <v>79</v>
      </c>
      <c r="C169" s="23" t="s">
        <v>107</v>
      </c>
      <c r="D169" s="32">
        <v>0.423</v>
      </c>
      <c r="E169" s="24">
        <v>85.3</v>
      </c>
      <c r="F169" s="32">
        <v>0.423</v>
      </c>
      <c r="G169" s="42">
        <f t="shared" si="4"/>
        <v>100</v>
      </c>
    </row>
    <row r="170" spans="1:7" s="16" customFormat="1" ht="18.75">
      <c r="A170" s="41"/>
      <c r="B170" s="11" t="s">
        <v>83</v>
      </c>
      <c r="C170" s="23" t="s">
        <v>107</v>
      </c>
      <c r="D170" s="32">
        <v>0.574</v>
      </c>
      <c r="E170" s="24">
        <v>60.4</v>
      </c>
      <c r="F170" s="32">
        <v>0.548</v>
      </c>
      <c r="G170" s="42">
        <f t="shared" si="4"/>
        <v>95.47038327526134</v>
      </c>
    </row>
    <row r="171" spans="1:7" s="16" customFormat="1" ht="18.75">
      <c r="A171" s="41"/>
      <c r="B171" s="11" t="s">
        <v>80</v>
      </c>
      <c r="C171" s="23" t="s">
        <v>107</v>
      </c>
      <c r="D171" s="32">
        <v>0.512</v>
      </c>
      <c r="E171" s="24">
        <v>59.3</v>
      </c>
      <c r="F171" s="32">
        <v>0.473</v>
      </c>
      <c r="G171" s="42">
        <f t="shared" si="4"/>
        <v>92.38281249999999</v>
      </c>
    </row>
    <row r="172" spans="1:7" s="16" customFormat="1" ht="18.75">
      <c r="A172" s="43" t="s">
        <v>7</v>
      </c>
      <c r="B172" s="12" t="s">
        <v>84</v>
      </c>
      <c r="C172" s="23"/>
      <c r="D172" s="24"/>
      <c r="E172" s="24"/>
      <c r="F172" s="24"/>
      <c r="G172" s="42"/>
    </row>
    <row r="173" spans="1:7" s="16" customFormat="1" ht="18.75" customHeight="1">
      <c r="A173" s="43"/>
      <c r="B173" s="12" t="s">
        <v>204</v>
      </c>
      <c r="C173" s="23" t="s">
        <v>19</v>
      </c>
      <c r="D173" s="32">
        <v>16.404</v>
      </c>
      <c r="E173" s="24">
        <v>129.2</v>
      </c>
      <c r="F173" s="32">
        <v>18.619</v>
      </c>
      <c r="G173" s="42">
        <f>(F173*100)/D173</f>
        <v>113.502804194099</v>
      </c>
    </row>
    <row r="174" spans="1:7" s="16" customFormat="1" ht="18.75">
      <c r="A174" s="41"/>
      <c r="B174" s="11" t="s">
        <v>85</v>
      </c>
      <c r="C174" s="23" t="s">
        <v>86</v>
      </c>
      <c r="D174" s="27">
        <v>6</v>
      </c>
      <c r="E174" s="24">
        <v>100</v>
      </c>
      <c r="F174" s="27">
        <v>6</v>
      </c>
      <c r="G174" s="42">
        <f>(F174*100)/D174</f>
        <v>100</v>
      </c>
    </row>
    <row r="175" spans="1:7" s="16" customFormat="1" ht="18.75">
      <c r="A175" s="41"/>
      <c r="B175" s="11" t="s">
        <v>87</v>
      </c>
      <c r="C175" s="23" t="s">
        <v>86</v>
      </c>
      <c r="D175" s="27">
        <v>1</v>
      </c>
      <c r="E175" s="24">
        <v>100</v>
      </c>
      <c r="F175" s="27">
        <v>4</v>
      </c>
      <c r="G175" s="42">
        <f>(F175*100)/D175</f>
        <v>400</v>
      </c>
    </row>
    <row r="176" spans="1:7" s="16" customFormat="1" ht="18.75">
      <c r="A176" s="41"/>
      <c r="B176" s="11" t="s">
        <v>88</v>
      </c>
      <c r="C176" s="23" t="s">
        <v>86</v>
      </c>
      <c r="D176" s="27">
        <v>1</v>
      </c>
      <c r="E176" s="24">
        <v>100</v>
      </c>
      <c r="F176" s="27">
        <v>1</v>
      </c>
      <c r="G176" s="42">
        <f>(F176*100)/D176</f>
        <v>100</v>
      </c>
    </row>
    <row r="177" spans="1:7" s="16" customFormat="1" ht="18.75">
      <c r="A177" s="41"/>
      <c r="B177" s="11" t="s">
        <v>89</v>
      </c>
      <c r="C177" s="23" t="s">
        <v>86</v>
      </c>
      <c r="D177" s="27">
        <v>1</v>
      </c>
      <c r="E177" s="24">
        <v>100</v>
      </c>
      <c r="F177" s="27" t="s">
        <v>217</v>
      </c>
      <c r="G177" s="42" t="s">
        <v>213</v>
      </c>
    </row>
    <row r="178" spans="1:7" s="16" customFormat="1" ht="31.5">
      <c r="A178" s="41"/>
      <c r="B178" s="11" t="s">
        <v>90</v>
      </c>
      <c r="C178" s="23" t="s">
        <v>86</v>
      </c>
      <c r="D178" s="27">
        <v>4</v>
      </c>
      <c r="E178" s="24">
        <v>100</v>
      </c>
      <c r="F178" s="27">
        <v>4</v>
      </c>
      <c r="G178" s="42">
        <f>(F178*100)/D178</f>
        <v>100</v>
      </c>
    </row>
    <row r="179" spans="1:7" s="16" customFormat="1" ht="18.75">
      <c r="A179" s="43" t="s">
        <v>195</v>
      </c>
      <c r="B179" s="12" t="s">
        <v>91</v>
      </c>
      <c r="C179" s="23"/>
      <c r="D179" s="27"/>
      <c r="E179" s="24"/>
      <c r="F179" s="27"/>
      <c r="G179" s="42"/>
    </row>
    <row r="180" spans="1:7" s="16" customFormat="1" ht="31.5">
      <c r="A180" s="43"/>
      <c r="B180" s="12" t="s">
        <v>92</v>
      </c>
      <c r="C180" s="23" t="s">
        <v>19</v>
      </c>
      <c r="D180" s="32">
        <v>18.991</v>
      </c>
      <c r="E180" s="24">
        <v>154.4</v>
      </c>
      <c r="F180" s="32">
        <v>20.892</v>
      </c>
      <c r="G180" s="42">
        <f>(F180*100)/D180</f>
        <v>110.01000473908692</v>
      </c>
    </row>
    <row r="181" spans="1:7" s="16" customFormat="1" ht="18.75">
      <c r="A181" s="41"/>
      <c r="B181" s="18" t="s">
        <v>93</v>
      </c>
      <c r="C181" s="23" t="s">
        <v>86</v>
      </c>
      <c r="D181" s="27">
        <v>1</v>
      </c>
      <c r="E181" s="24">
        <v>100</v>
      </c>
      <c r="F181" s="27">
        <v>1</v>
      </c>
      <c r="G181" s="42">
        <f aca="true" t="shared" si="5" ref="G181:G187">(F181*100)/D181</f>
        <v>100</v>
      </c>
    </row>
    <row r="182" spans="1:7" s="16" customFormat="1" ht="19.5" customHeight="1">
      <c r="A182" s="41"/>
      <c r="B182" s="18" t="s">
        <v>205</v>
      </c>
      <c r="C182" s="23" t="s">
        <v>86</v>
      </c>
      <c r="D182" s="27">
        <v>47</v>
      </c>
      <c r="E182" s="24">
        <v>100</v>
      </c>
      <c r="F182" s="27">
        <v>47</v>
      </c>
      <c r="G182" s="42">
        <f t="shared" si="5"/>
        <v>100</v>
      </c>
    </row>
    <row r="183" spans="1:7" s="16" customFormat="1" ht="18.75">
      <c r="A183" s="41"/>
      <c r="B183" s="18" t="s">
        <v>94</v>
      </c>
      <c r="C183" s="23" t="s">
        <v>86</v>
      </c>
      <c r="D183" s="27">
        <v>2</v>
      </c>
      <c r="E183" s="24">
        <v>100</v>
      </c>
      <c r="F183" s="27">
        <v>2</v>
      </c>
      <c r="G183" s="42">
        <f t="shared" si="5"/>
        <v>100</v>
      </c>
    </row>
    <row r="184" spans="1:7" s="16" customFormat="1" ht="18.75">
      <c r="A184" s="41"/>
      <c r="B184" s="18" t="s">
        <v>95</v>
      </c>
      <c r="C184" s="23" t="s">
        <v>86</v>
      </c>
      <c r="D184" s="27">
        <v>70</v>
      </c>
      <c r="E184" s="24">
        <v>100</v>
      </c>
      <c r="F184" s="27">
        <v>70</v>
      </c>
      <c r="G184" s="42">
        <f t="shared" si="5"/>
        <v>100</v>
      </c>
    </row>
    <row r="185" spans="1:7" s="16" customFormat="1" ht="78.75">
      <c r="A185" s="41"/>
      <c r="B185" s="18" t="s">
        <v>96</v>
      </c>
      <c r="C185" s="23" t="s">
        <v>86</v>
      </c>
      <c r="D185" s="27">
        <v>13</v>
      </c>
      <c r="E185" s="24">
        <v>100</v>
      </c>
      <c r="F185" s="27">
        <v>13</v>
      </c>
      <c r="G185" s="42">
        <f t="shared" si="5"/>
        <v>100</v>
      </c>
    </row>
    <row r="186" spans="1:7" s="16" customFormat="1" ht="47.25">
      <c r="A186" s="41"/>
      <c r="B186" s="18" t="s">
        <v>97</v>
      </c>
      <c r="C186" s="23" t="s">
        <v>86</v>
      </c>
      <c r="D186" s="27">
        <v>6</v>
      </c>
      <c r="E186" s="24">
        <v>100</v>
      </c>
      <c r="F186" s="27">
        <v>6</v>
      </c>
      <c r="G186" s="42">
        <f t="shared" si="5"/>
        <v>100</v>
      </c>
    </row>
    <row r="187" spans="1:7" s="16" customFormat="1" ht="47.25">
      <c r="A187" s="41"/>
      <c r="B187" s="18" t="s">
        <v>98</v>
      </c>
      <c r="C187" s="23" t="s">
        <v>86</v>
      </c>
      <c r="D187" s="27">
        <v>5</v>
      </c>
      <c r="E187" s="24">
        <v>100</v>
      </c>
      <c r="F187" s="27">
        <v>5</v>
      </c>
      <c r="G187" s="42">
        <f t="shared" si="5"/>
        <v>100</v>
      </c>
    </row>
    <row r="188" spans="1:7" s="16" customFormat="1" ht="18.75">
      <c r="A188" s="43" t="s">
        <v>234</v>
      </c>
      <c r="B188" s="12" t="s">
        <v>99</v>
      </c>
      <c r="C188" s="23"/>
      <c r="D188" s="27"/>
      <c r="E188" s="24"/>
      <c r="F188" s="27"/>
      <c r="G188" s="42"/>
    </row>
    <row r="189" spans="1:7" s="16" customFormat="1" ht="18.75">
      <c r="A189" s="43"/>
      <c r="B189" s="11" t="s">
        <v>206</v>
      </c>
      <c r="C189" s="23" t="s">
        <v>52</v>
      </c>
      <c r="D189" s="27">
        <v>190</v>
      </c>
      <c r="E189" s="24">
        <v>92.2</v>
      </c>
      <c r="F189" s="27">
        <v>185</v>
      </c>
      <c r="G189" s="42">
        <f>(F189*100)/D189</f>
        <v>97.36842105263158</v>
      </c>
    </row>
    <row r="190" spans="1:7" s="16" customFormat="1" ht="18.75">
      <c r="A190" s="41"/>
      <c r="B190" s="11" t="s">
        <v>100</v>
      </c>
      <c r="C190" s="23" t="s">
        <v>86</v>
      </c>
      <c r="D190" s="27">
        <v>1</v>
      </c>
      <c r="E190" s="24" t="s">
        <v>213</v>
      </c>
      <c r="F190" s="27">
        <v>1</v>
      </c>
      <c r="G190" s="42">
        <f aca="true" t="shared" si="6" ref="G190:G195">(F190*100)/D190</f>
        <v>100</v>
      </c>
    </row>
    <row r="191" spans="1:7" s="16" customFormat="1" ht="18.75">
      <c r="A191" s="41"/>
      <c r="B191" s="11" t="s">
        <v>207</v>
      </c>
      <c r="C191" s="23" t="s">
        <v>52</v>
      </c>
      <c r="D191" s="27">
        <v>10</v>
      </c>
      <c r="E191" s="24" t="s">
        <v>213</v>
      </c>
      <c r="F191" s="27">
        <v>10</v>
      </c>
      <c r="G191" s="42">
        <f t="shared" si="6"/>
        <v>100</v>
      </c>
    </row>
    <row r="192" spans="1:7" s="16" customFormat="1" ht="18.75">
      <c r="A192" s="41"/>
      <c r="B192" s="11" t="s">
        <v>101</v>
      </c>
      <c r="C192" s="23" t="s">
        <v>86</v>
      </c>
      <c r="D192" s="27">
        <v>10</v>
      </c>
      <c r="E192" s="24">
        <v>142.9</v>
      </c>
      <c r="F192" s="27">
        <v>11</v>
      </c>
      <c r="G192" s="42">
        <f t="shared" si="6"/>
        <v>110</v>
      </c>
    </row>
    <row r="193" spans="1:7" s="16" customFormat="1" ht="18.75">
      <c r="A193" s="41"/>
      <c r="B193" s="11" t="s">
        <v>207</v>
      </c>
      <c r="C193" s="23" t="s">
        <v>86</v>
      </c>
      <c r="D193" s="27">
        <v>16</v>
      </c>
      <c r="E193" s="24">
        <v>145.5</v>
      </c>
      <c r="F193" s="27">
        <v>17</v>
      </c>
      <c r="G193" s="42">
        <f t="shared" si="6"/>
        <v>106.25</v>
      </c>
    </row>
    <row r="194" spans="1:7" s="16" customFormat="1" ht="31.5">
      <c r="A194" s="41"/>
      <c r="B194" s="11" t="s">
        <v>208</v>
      </c>
      <c r="C194" s="23" t="s">
        <v>52</v>
      </c>
      <c r="D194" s="27">
        <v>6</v>
      </c>
      <c r="E194" s="24">
        <v>66.7</v>
      </c>
      <c r="F194" s="27">
        <v>6</v>
      </c>
      <c r="G194" s="42">
        <f t="shared" si="6"/>
        <v>100</v>
      </c>
    </row>
    <row r="195" spans="1:7" s="16" customFormat="1" ht="30.75" customHeight="1">
      <c r="A195" s="41"/>
      <c r="B195" s="11" t="s">
        <v>102</v>
      </c>
      <c r="C195" s="23" t="s">
        <v>86</v>
      </c>
      <c r="D195" s="27">
        <v>1</v>
      </c>
      <c r="E195" s="24">
        <v>100</v>
      </c>
      <c r="F195" s="27">
        <v>1</v>
      </c>
      <c r="G195" s="42">
        <f t="shared" si="6"/>
        <v>100</v>
      </c>
    </row>
    <row r="196" spans="1:7" s="16" customFormat="1" ht="31.5">
      <c r="A196" s="41" t="s">
        <v>8</v>
      </c>
      <c r="B196" s="12" t="s">
        <v>103</v>
      </c>
      <c r="C196" s="23"/>
      <c r="D196" s="27"/>
      <c r="E196" s="24"/>
      <c r="F196" s="27"/>
      <c r="G196" s="42"/>
    </row>
    <row r="197" spans="1:7" s="16" customFormat="1" ht="31.5">
      <c r="A197" s="48"/>
      <c r="B197" s="12" t="s">
        <v>104</v>
      </c>
      <c r="C197" s="23"/>
      <c r="D197" s="24"/>
      <c r="E197" s="24"/>
      <c r="F197" s="24"/>
      <c r="G197" s="42"/>
    </row>
    <row r="198" spans="1:7" s="16" customFormat="1" ht="32.25" thickBot="1">
      <c r="A198" s="49"/>
      <c r="B198" s="50" t="s">
        <v>221</v>
      </c>
      <c r="C198" s="51" t="s">
        <v>109</v>
      </c>
      <c r="D198" s="52">
        <v>8</v>
      </c>
      <c r="E198" s="52">
        <v>98.8</v>
      </c>
      <c r="F198" s="52">
        <v>7.9</v>
      </c>
      <c r="G198" s="53">
        <f>(F198*100)/D198</f>
        <v>98.75</v>
      </c>
    </row>
    <row r="199" spans="1:8" ht="15" customHeight="1">
      <c r="A199" s="8"/>
      <c r="B199" s="8"/>
      <c r="C199" s="8"/>
      <c r="D199" s="8"/>
      <c r="E199" s="5"/>
      <c r="F199" s="5"/>
      <c r="G199" s="5"/>
      <c r="H199" s="6"/>
    </row>
    <row r="200" spans="1:7" s="7" customFormat="1" ht="12.75" customHeight="1">
      <c r="A200" s="2"/>
      <c r="B200" s="62"/>
      <c r="C200" s="62"/>
      <c r="D200" s="62"/>
      <c r="E200" s="62"/>
      <c r="F200" s="62"/>
      <c r="G200" s="62"/>
    </row>
    <row r="201" spans="1:7" s="7" customFormat="1" ht="15.75" customHeight="1">
      <c r="A201" s="2"/>
      <c r="B201" s="62"/>
      <c r="C201" s="62"/>
      <c r="D201" s="62"/>
      <c r="E201" s="62"/>
      <c r="F201" s="62"/>
      <c r="G201" s="62"/>
    </row>
  </sheetData>
  <sheetProtection/>
  <mergeCells count="12">
    <mergeCell ref="E1:G1"/>
    <mergeCell ref="F2:G2"/>
    <mergeCell ref="D4:D5"/>
    <mergeCell ref="C4:C5"/>
    <mergeCell ref="B4:B5"/>
    <mergeCell ref="A4:A5"/>
    <mergeCell ref="E4:E5"/>
    <mergeCell ref="F4:F5"/>
    <mergeCell ref="G4:G5"/>
    <mergeCell ref="B201:G201"/>
    <mergeCell ref="A3:G3"/>
    <mergeCell ref="B200:G200"/>
  </mergeCells>
  <printOptions horizontalCentered="1"/>
  <pageMargins left="0.1968503937007874" right="0.1968503937007874" top="0.5905511811023623" bottom="0.3937007874015748" header="0.15748031496062992" footer="0.15748031496062992"/>
  <pageSetup fitToHeight="10" fitToWidth="1" horizontalDpi="600" verticalDpi="600" orientation="landscape" paperSize="9" scale="97" r:id="rId2"/>
  <headerFooter differentFirst="1" alignWithMargins="0">
    <oddHeader>&amp;C&amp;P</oddHeader>
  </headerFooter>
  <rowBreaks count="3" manualBreakCount="3">
    <brk id="45" max="9" man="1"/>
    <brk id="78" max="7" man="1"/>
    <brk id="15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userMix1604</cp:lastModifiedBy>
  <cp:lastPrinted>2015-12-04T14:09:57Z</cp:lastPrinted>
  <dcterms:created xsi:type="dcterms:W3CDTF">2006-12-19T12:46:01Z</dcterms:created>
  <dcterms:modified xsi:type="dcterms:W3CDTF">2015-12-04T14:11:46Z</dcterms:modified>
  <cp:category/>
  <cp:version/>
  <cp:contentType/>
  <cp:contentStatus/>
</cp:coreProperties>
</file>