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'Лист1'!$A$4:$Q$1004</definedName>
  </definedNames>
  <calcPr fullCalcOnLoad="1"/>
</workbook>
</file>

<file path=xl/sharedStrings.xml><?xml version="1.0" encoding="utf-8"?>
<sst xmlns="http://schemas.openxmlformats.org/spreadsheetml/2006/main" count="924" uniqueCount="599">
  <si>
    <t xml:space="preserve">Капітальний ремонт, заміна непридатних до експлуатації дерев"яних вікон та дверей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</si>
  <si>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 Інші видатки на соціальний захист населенню:</t>
  </si>
  <si>
    <t xml:space="preserve">Капітальний ремонт, заміна непридатних до експлуатації дерев"яних вікон 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</si>
  <si>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Відділ культури: </t>
  </si>
  <si>
    <t xml:space="preserve">  - поточні трансферти органам державного управління інших рівнів</t>
  </si>
  <si>
    <t>Придбання принтерів</t>
  </si>
  <si>
    <t xml:space="preserve"> 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газу:</t>
  </si>
  <si>
    <t>Погашення кредиторської заборгованості за 2014 рік по об'єкту: "Капітальний ремонт житлового будинку №7 по вул.Леніна (утеплення будинку)"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</si>
  <si>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</si>
  <si>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6Б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</si>
  <si>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10Б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</si>
  <si>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Партизанська, 43а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</si>
  <si>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пр.Гвардійський, 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</si>
  <si>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Маяковського, 17А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</si>
  <si>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6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</si>
  <si>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Менделєєва,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</si>
  <si>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Сметаніна, 30 м. Сєвєродонецьк"</t>
  </si>
  <si>
    <t>Погашення кредиторської заборгованості за 2014 рік по об'єкту: "Капітальний ремонт покрівлі житлового будинку по вул. Федоренка, 53а м. Сєвєродонецьк"</t>
  </si>
  <si>
    <t>Погашення кредиторської заборгованості за 2014 рік по об'єкту: "Капітальний ремонт плит покриття та перекриття даху житлового будинку по вул. Лисичанська, 5б м. Сєвєродонецьк"</t>
  </si>
  <si>
    <t xml:space="preserve"> Погашення кредиторської заборгованості за 2014 рік по об'єкту: "Капітальний ремонт квартири № 71 житлововго будинку МЖК "Мрія" буд.7"</t>
  </si>
  <si>
    <t>Погашення кредиторської заборгованості за 2014 рік по об'єкту: "Капітальний ремонт електричних мереж житлових будинків з встановленням приладів обліку електричної енергії КП "Житлосервіс "Ритм"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</si>
  <si>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по вул. Донецька, 46Б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</si>
  <si>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 по вул.Сметаніна, 7 м.Сєвєродонецьк"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</si>
  <si>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Федоренка, 16А м. 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</si>
  <si>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Менделєєва, 21 м. Сєвєродонецьк"</t>
  </si>
  <si>
    <t>Погашення кредиторської заборгованості за 2014 рік по об'єкту: "Капітальний ремонт покрівлі житлового будинку за адресою вул. Федоренка, 31 м.Сєвєродонецьк"</t>
  </si>
  <si>
    <t>Погашення кредиторської заборгованості за 2014 рік по об'єкту: "Капітальний ремонт покрівлі житлового будинку за адресою пр. Хіміків, 4 м.Сєвєродонецьк"</t>
  </si>
  <si>
    <t>Погашення кредиторської заборгованості за 2014 рік по об'єкту: " Капітальний ремонт приміщень загального користування гуртожитку по вул.Партизанська,12 м.Сєвєродонецьк"</t>
  </si>
  <si>
    <t>Погашення кредиторської заборгованості за 2014 рік по об'єкту: "Розробка проеткної документації на капітальний ремонт блоків перекриття 9-го поверху житлового будинку по вул.Енергетиків, 3 м.Сєвєродонецьк"</t>
  </si>
  <si>
    <t>Погашення кредиторської заборгованості за 2014 рік по об'єкту: "Капітальний ремонт житлового будинку №3 по пр. Радянському (утеплення торцу будинку) м. Сєвєродонецьк"</t>
  </si>
  <si>
    <t>Погашення кредиторської заборгованості за 2014 рік по об'єкту:"Капітальний ремонт квартири житлового будинку по вул. Енергетиків,3 м.Сєвєродонецьк"</t>
  </si>
  <si>
    <t xml:space="preserve"> Погашення кредиторської заборгованості за 2014 рік по об'єкту:"Капітальний ремонт будівлі амбулаторії смт.Борівське, вул.Червона, 74а комунальної установи "Сєвєродонецький центр первинної медико-санітарної допомоги"</t>
  </si>
  <si>
    <t xml:space="preserve"> Видатки на проведення робіт, пов"язаних з будівництвом, реконструкцією, ремонтом і утриманням автомобільних доріг:</t>
  </si>
  <si>
    <t xml:space="preserve"> - реконструкція та реставрація інших об"єктів:</t>
  </si>
  <si>
    <t>погашення кредиторської заборгованості, що виникла станом на 01.01.2013 р.</t>
  </si>
  <si>
    <t>-капітальне будівництво (придбання) інших об"єктів</t>
  </si>
  <si>
    <t xml:space="preserve"> - капітальний ремонт житлового фонду (приміщень):</t>
  </si>
  <si>
    <t xml:space="preserve"> Капітальний ремонт житлового фонду об`єднань співвласників багатоквартирних будинків :</t>
  </si>
  <si>
    <t>Теплові мережі:</t>
  </si>
  <si>
    <t xml:space="preserve"> Періодичні видання (газети та журнали): </t>
  </si>
  <si>
    <t xml:space="preserve"> Групи централізованого господарського обслуговування:</t>
  </si>
  <si>
    <t xml:space="preserve"> Інші заходи по охороні здоров`я: </t>
  </si>
  <si>
    <t xml:space="preserve">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катастрофи:</t>
  </si>
  <si>
    <t xml:space="preserve"> - нарахування на оплату праці</t>
  </si>
  <si>
    <t>-капітальне будівництво (придбання) інших об"єктів):</t>
  </si>
  <si>
    <t xml:space="preserve"> придбання паркових лав (погашення кредиторської заборгованості, що виникла на 01.01.2013 р.)</t>
  </si>
  <si>
    <t>Капітальний ремонт приміщень гуртожитку по вул. Молодіжна, 9 (погашення кредиторської заборгованості, що виникла на 01.01.2013 р.)</t>
  </si>
  <si>
    <t>Дотація ЖКГ</t>
  </si>
  <si>
    <t>погашення кредиторської заборгованості, що виникла станом на 01.01.2013 р., за рахунок субвенції з державного бюджету за 2012 рік</t>
  </si>
  <si>
    <t>Будівництво світлофорного об'єкту (перехрестя вул. Б.Ліщини-вул.Леніна)</t>
  </si>
  <si>
    <t>Капітальний ремонт житлового будинку №2 по пр. Хіміків (утеплення будинку)</t>
  </si>
  <si>
    <t>Капітальний ремонт житлового будинку №6 по вул. Танкістів (утеплення будинку)</t>
  </si>
  <si>
    <t>Капітальний ремонт дороги по вул. Вілєсова</t>
  </si>
  <si>
    <t>Капітальний ремонт доріг с.Павлоград</t>
  </si>
  <si>
    <t>Капітальний ремонт доріг житлового району Щедрищево м. Сєвєродонецьк</t>
  </si>
  <si>
    <t>Капітальний ремонт доріг с.Синецький</t>
  </si>
  <si>
    <t>Капітальний ремонт внутріквартальних доріг в кварталі №51</t>
  </si>
  <si>
    <t>Капітальний ремонт внутріквартальних доріг в 75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</si>
  <si>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</si>
  <si>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№49-б</t>
  </si>
  <si>
    <t>Капітальний ремонт внутріквартальних доріг в кварталі №50</t>
  </si>
  <si>
    <t>Капітальний ремонт внутріквартальних доріг в кварталі №19</t>
  </si>
  <si>
    <t>Капітальний ремонт внутріквартальних доріг в кварталі №46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</si>
  <si>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</si>
  <si>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</si>
  <si>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№29-б</t>
  </si>
  <si>
    <t>Капітальний ремонт внутріквартальних доріг в кварталі №32</t>
  </si>
  <si>
    <t>Капітальний ремонт дороги м. Сєвєродонецьк-дитячий табір відпочинку "Лісна казка"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</si>
  <si>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</si>
  <si>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</si>
  <si>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доріг с. Сиротине</t>
  </si>
  <si>
    <t>Капітальний ремонт доріг смт. Метьолкіне</t>
  </si>
  <si>
    <t>Капітальний ремонт ліфта житлового будинку за адресою вул. Лисичанська, №5Б</t>
  </si>
  <si>
    <t>Капітальний ремонт ліфтів с заміною основного обладнання</t>
  </si>
  <si>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</si>
  <si>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</si>
  <si>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</si>
  <si>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</si>
  <si>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</si>
  <si>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</si>
  <si>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</si>
  <si>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</si>
  <si>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</si>
  <si>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</si>
  <si>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</si>
  <si>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</si>
  <si>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>Школи естетичного виховання:</t>
  </si>
  <si>
    <t>Органи мiсцевого самоврядування:</t>
  </si>
  <si>
    <t xml:space="preserve"> - послуги зв"язку</t>
  </si>
  <si>
    <t>Школи:</t>
  </si>
  <si>
    <t xml:space="preserve"> - поточний ремонт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</si>
  <si>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</si>
  <si>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</si>
  <si>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</si>
  <si>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</si>
  <si>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</si>
  <si>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</si>
  <si>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</si>
  <si>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</si>
  <si>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</si>
  <si>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</si>
  <si>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</si>
  <si>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>Управління житлово-комунального господарства:</t>
  </si>
  <si>
    <t xml:space="preserve"> - програми</t>
  </si>
  <si>
    <t>Інші видатки:</t>
  </si>
  <si>
    <t>Управління праці та соціального захисту населення:</t>
  </si>
  <si>
    <t>грн.</t>
  </si>
  <si>
    <t>Лікарні:</t>
  </si>
  <si>
    <t>Відділ капітального будівництва: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</si>
  <si>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</si>
  <si>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</si>
  <si>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</si>
  <si>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</si>
  <si>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</si>
  <si>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</si>
  <si>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</si>
  <si>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</si>
  <si>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</si>
  <si>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</si>
  <si>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</si>
  <si>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</si>
  <si>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</si>
  <si>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</si>
  <si>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 xml:space="preserve"> - транспортні послуги</t>
  </si>
  <si>
    <t>Фонд комунального майна:</t>
  </si>
  <si>
    <t>Інша діяльність у сфері охорони навколишнього середовища:</t>
  </si>
  <si>
    <t>Благоустрій міст, сіл, селищ:</t>
  </si>
  <si>
    <t>Міська рада: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</si>
  <si>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</si>
  <si>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</si>
  <si>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</si>
  <si>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</si>
  <si>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Заходи органів у справах молоді: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</si>
  <si>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</si>
  <si>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</si>
  <si>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</si>
  <si>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</si>
  <si>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Методична робота:</t>
  </si>
  <si>
    <t xml:space="preserve"> Централізовані бухгалтерії:</t>
  </si>
  <si>
    <t xml:space="preserve"> Капітальні вкладення:</t>
  </si>
  <si>
    <t xml:space="preserve"> - оплата транспортних послуг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</si>
  <si>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</si>
  <si>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</si>
  <si>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</si>
  <si>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</si>
  <si>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</si>
  <si>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</si>
  <si>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</si>
  <si>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</si>
  <si>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</si>
  <si>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</si>
  <si>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заробітна плата</t>
  </si>
  <si>
    <t xml:space="preserve"> - оплата природного газу</t>
  </si>
  <si>
    <t xml:space="preserve"> - оплата теплопостачання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</si>
  <si>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</si>
  <si>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</si>
  <si>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субсидії та поточні трансферти підприємствам (установам, організаціям)</t>
  </si>
  <si>
    <t xml:space="preserve"> - продукти харчування</t>
  </si>
  <si>
    <t xml:space="preserve"> - капітальні трансферти підприємствам (установам, організаціям)</t>
  </si>
  <si>
    <t xml:space="preserve"> - капітальний ремонт інших об"єктів, в т.ч.:</t>
  </si>
  <si>
    <t xml:space="preserve"> - оплата водопостачання та водовідведення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</si>
  <si>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</si>
  <si>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</si>
  <si>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</si>
  <si>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Відділ капітального будівництва:</t>
  </si>
  <si>
    <t>реконструкція міського палацу культури та прилеглої площі та огорожі</t>
  </si>
  <si>
    <t xml:space="preserve"> Управління житлово-комунального господарства: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</si>
  <si>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</si>
  <si>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</si>
  <si>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Дотація житлово-комунальному господарству:</t>
  </si>
  <si>
    <t xml:space="preserve"> кап.ремонт покрівлі житл.буд. по вул.Науки,1</t>
  </si>
  <si>
    <t xml:space="preserve"> Інші видатки:</t>
  </si>
  <si>
    <t xml:space="preserve"> - оплата послуг (крім комунальних)</t>
  </si>
  <si>
    <t xml:space="preserve"> - придбання обладнання і предметів довгострокового користування:</t>
  </si>
  <si>
    <t xml:space="preserve"> - капітальний ремонт інших об"єктів:</t>
  </si>
  <si>
    <t xml:space="preserve"> - капітальні трансферти підприємствам (установам, організаціям):</t>
  </si>
  <si>
    <t xml:space="preserve"> - інші послуги (крім комунальних)</t>
  </si>
  <si>
    <t xml:space="preserve"> Служба у спрвах дітей:</t>
  </si>
  <si>
    <t xml:space="preserve"> Соціальні програми і заходи державних органів у справах молоді:</t>
  </si>
  <si>
    <t xml:space="preserve"> Вечірні (змінні) школи: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</si>
  <si>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</si>
  <si>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</si>
  <si>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</si>
  <si>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</si>
  <si>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</si>
  <si>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</si>
  <si>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</si>
  <si>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Фінансова підтримка спортивних споруд:</t>
  </si>
  <si>
    <t xml:space="preserve"> Міська рада:</t>
  </si>
  <si>
    <t xml:space="preserve"> - виплата пенсій і допомоги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</si>
  <si>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</si>
  <si>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</si>
  <si>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</si>
  <si>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</si>
  <si>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обрізка дерев по вул.Промисловій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</si>
  <si>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</si>
  <si>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</si>
  <si>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Управління охорони здоров"я:</t>
  </si>
  <si>
    <t xml:space="preserve"> Лікарні:</t>
  </si>
  <si>
    <t xml:space="preserve"> Дошкільні заклади освіти:</t>
  </si>
  <si>
    <t>обрізка дерев вздовж мереж електрозв"язку</t>
  </si>
  <si>
    <t xml:space="preserve"> утеплення стін зовні житлових будинків за адресою пр.Радянський,8</t>
  </si>
  <si>
    <t xml:space="preserve"> Капітальний ремонт житлового фонду місцевих органів влади:</t>
  </si>
  <si>
    <t xml:space="preserve"> капітальний ремонт мосту через р.Борова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</si>
  <si>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</si>
  <si>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Центру дитячої та юнацької творчості, що знаходиться у комунальній власності територіальної громади м.Сєвєродонецька Луганської області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</si>
  <si>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</si>
  <si>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</si>
  <si>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</si>
  <si>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</si>
  <si>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Надання пільгового довгострокового кредиту громадянам на будівництво (рекоснтрукцію) та придбання житла:</t>
  </si>
  <si>
    <t xml:space="preserve"> Витрати, пов"язані з наданням  та обслуговуванням пільгових довгострокових кредитів, наданих громадянам на будівництво (реконструкцію) та придбання житла:</t>
  </si>
  <si>
    <t xml:space="preserve"> Повернення коштів, наданих для кредитування громадян на будівництво (реконструкцію) та придбання житла:</t>
  </si>
  <si>
    <t xml:space="preserve"> - повернення інших внутрішніх кредитів</t>
  </si>
  <si>
    <t xml:space="preserve"> - надання інших внутрішніх кредитів</t>
  </si>
  <si>
    <t xml:space="preserve"> капітальний ремонт СЗШ 1 - Ш ступенів № 10 м.Сєвєродонецька Луганської області (заміна віконних блоків)</t>
  </si>
  <si>
    <t xml:space="preserve"> капітальний ремонт СЗШ 1 - Ш ступенів №1 5 м.Сєвєродонецька Луганської області (заміна віконних блоків)</t>
  </si>
  <si>
    <t xml:space="preserve"> поточний ремонт знаків при в"їзді у місто</t>
  </si>
  <si>
    <t xml:space="preserve"> очистка оз.Паркове</t>
  </si>
  <si>
    <t xml:space="preserve"> послуги з утримання зелених насаджень</t>
  </si>
  <si>
    <t xml:space="preserve"> Інші заходи у сфері електротранспорту:</t>
  </si>
  <si>
    <t xml:space="preserve"> Теплові мережі:</t>
  </si>
  <si>
    <t xml:space="preserve"> Загальноосвітні школи:</t>
  </si>
  <si>
    <t xml:space="preserve"> капітальний ремонт покрівлі житлового будинку по вул.Федоренко, 15</t>
  </si>
  <si>
    <t xml:space="preserve"> Відділ освіти:</t>
  </si>
  <si>
    <t xml:space="preserve"> придбання та встановлення решіток колодязів зливоприймачів</t>
  </si>
  <si>
    <t xml:space="preserve"> встановлення огорожі на розділовій смузі по вул.Курчатова</t>
  </si>
  <si>
    <t xml:space="preserve"> придбання елементів огорожі</t>
  </si>
  <si>
    <t xml:space="preserve"> - оплата  послуг (крім комунальних)</t>
  </si>
  <si>
    <t xml:space="preserve"> - видатки на вiдрядження</t>
  </si>
  <si>
    <t xml:space="preserve"> - оплата інших енергоносіїв</t>
  </si>
  <si>
    <t xml:space="preserve"> - окремі заходи  по реалізації державних(регіональних) програм, не віднесені до заходів розвитку</t>
  </si>
  <si>
    <t xml:space="preserve"> - інші поточні видатки</t>
  </si>
  <si>
    <t xml:space="preserve"> - інші виплати населенню</t>
  </si>
  <si>
    <t xml:space="preserve"> - окремі заходи по реалізації державних(регіональних) програм, не віднесені до заходів розвитку</t>
  </si>
  <si>
    <t xml:space="preserve"> - субсидії та поточні трансферти підприємствам ( установам, організаціям)</t>
  </si>
  <si>
    <t xml:space="preserve"> Утримання та навчально-тренувальна робота дитячо-юнацьких спортивних шкіл: </t>
  </si>
  <si>
    <t xml:space="preserve"> - оплата послуг</t>
  </si>
  <si>
    <t xml:space="preserve"> Землеустрій:</t>
  </si>
  <si>
    <t xml:space="preserve"> Центри первинної медичної (медико-санітарної) допомоги:</t>
  </si>
  <si>
    <t xml:space="preserve"> Водопровідно-каналізаційне господарство:</t>
  </si>
  <si>
    <t xml:space="preserve"> - дослідження і розробки, окремі заходи розвитку по реалізації державних (регіональних) програм</t>
  </si>
  <si>
    <t xml:space="preserve"> Охорона та раціональне використання природних ресурсів: </t>
  </si>
  <si>
    <t xml:space="preserve"> - капітальне будівництво (придбання) інших об"єктів</t>
  </si>
  <si>
    <t xml:space="preserve"> Утримання центрів соціальних служб для сім`ї, дітей та молоді:</t>
  </si>
  <si>
    <t>Інші субвенції</t>
  </si>
  <si>
    <t>-капітальні трансферти органам державного управління інших рівнів</t>
  </si>
  <si>
    <t>Розробка проекту для реконструкції школи під дитячий садок в сел.Борівське</t>
  </si>
  <si>
    <t xml:space="preserve">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обслуговування: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</si>
  <si>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</si>
  <si>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-окремі заходи по реалізації державних (регіональних) програм, не віднесені до заходів розвитку</t>
  </si>
  <si>
    <t>Капітальний ремонт стелі басейну споруди  СДЮСТШ ВВС "Садко"</t>
  </si>
  <si>
    <t>Капітальний ремонт душових СДЮСТШ ВВС "Садко"</t>
  </si>
  <si>
    <t>Придбання персональних комп"ютерів</t>
  </si>
  <si>
    <t>Придбання комутаторів</t>
  </si>
  <si>
    <t>Розроблення детальних планів територій</t>
  </si>
  <si>
    <t>Розроблення Комплексної схеми транспорту м.Сєвєродонецька</t>
  </si>
  <si>
    <t>Придбання комп'ютерної техніки</t>
  </si>
  <si>
    <t>Придбання крісел в малу залу КЗ "Сєвєродонецький міський палац культури"</t>
  </si>
  <si>
    <t>Придбання апаратури для озвучення великого залу КЗ "Сєвєродонецький міський палац культури"</t>
  </si>
  <si>
    <t>Капітальний ремонт внутрішніх електромереж в КЗ "Сєвєродонецький міський палац культури"</t>
  </si>
  <si>
    <t>Придбання комплекту для озвучення для КЗ СДМШ №2</t>
  </si>
  <si>
    <t>Придбання крісел в концертну залу</t>
  </si>
  <si>
    <t>Придбання літератури (поповнення бібліотечного фонду)</t>
  </si>
  <si>
    <t>Школи естетичного виховання дітей:</t>
  </si>
  <si>
    <t>Придбання системних блоків</t>
  </si>
  <si>
    <t>Придбання джерел безперебійного живлення</t>
  </si>
  <si>
    <t>Придбання акумуляторних батарей</t>
  </si>
  <si>
    <t>Придбання візків для транспортування паціента</t>
  </si>
  <si>
    <t>Придбання крісел-візків</t>
  </si>
  <si>
    <t xml:space="preserve">Придбання електровідсмоктувачів портативних дитячих </t>
  </si>
  <si>
    <t>Придбання електровідсмоктувачів хірургічних</t>
  </si>
  <si>
    <t>Капітальне будівництво системи резервного енергозабезпечення будівлі хірургічного корпусу КУ СМБЛ УОЗ Сєвєродонецької міської ради за адресою: м. Сєвєродонецьк, вул.. Єгорова, 2-б</t>
  </si>
  <si>
    <t>Капітальне будівництво системи резервного енергозабезпечення будівлі пологового відділення КУ СМБЛ УОЗ Сєвєродонецької міської ради за адресою: м. Сєвєродонецьк, вул. Сметаніна, 5.</t>
  </si>
  <si>
    <t>Будівництво притулку для бездомних тварин</t>
  </si>
  <si>
    <t xml:space="preserve">Капітальний ремонт покрівлі СЗШ І-ІІІ ступенів № 20 м. Сєвєродонецька Луганської обл. </t>
  </si>
  <si>
    <t xml:space="preserve"> Капітальний ремонт КДНЗ (ясла-садок) комбінованого типу № 12 «Малюк» Сєвєродонецької міської ради (підвищення енергоефективності шляхом термомодернізації)</t>
  </si>
  <si>
    <t>Капітальний ремонт покрівлі та термоізоляція фасаду критих кортів розташованих за адресою: вул. Вілєсова, 4а</t>
  </si>
  <si>
    <t>Капітальний ремонт  покрівлі   КДНЗ (ясла-садок) комбінованого типу №14 "Білочка" Сєвєродонецької міської ради</t>
  </si>
  <si>
    <t xml:space="preserve">Капітальний ремонт покрівлі СЗШ І-ІІІ ступенів №4 м. Сєвєродонецька Луганської обл. </t>
  </si>
  <si>
    <t>Капітальний ремонт покрівлі КДНЗ №22 "Лелека"</t>
  </si>
  <si>
    <t>Будівництво світлофорного об'єкту (перехрестя пр-т Космонавтів-вул.Новікова)</t>
  </si>
  <si>
    <t>Капітальний ремонт внутріквартальних доріг 82 мікрорайоні</t>
  </si>
  <si>
    <t>Капітальний ремонт дороги по пр. Космонавтів</t>
  </si>
  <si>
    <t>Капітальний ремонт  дороги по вул.Автомобільній</t>
  </si>
  <si>
    <t xml:space="preserve">Капітальний ремонт покрівлі житлового будинку по вул. Гагаріна, 54б м.Сєвєродонецьк  </t>
  </si>
  <si>
    <t xml:space="preserve">Капітальний ремонт покрівлі житлового будинку по вул. Донецька, 56 м.Сєвєродонецьк  </t>
  </si>
  <si>
    <t>Капітальний ремонт електричних мереж житлового будинку по вул. Гагаріна, 6 м.Сєвєродонецьк</t>
  </si>
  <si>
    <t>Капітальний ремонт електричних мереж житлового будинку по вул. Маяковського, 17а м.Сєвєродонецьк</t>
  </si>
  <si>
    <t>Капітальний ремонт електричних мереж житлового будинку по пр. Гвардійському, 7а м.Сєвєродонецьк</t>
  </si>
  <si>
    <t xml:space="preserve">Придбання газового обладнання для заміни в житлових будинках КПЖ "Світанок" м. Сєвєродонецьк </t>
  </si>
  <si>
    <t xml:space="preserve">Капітальний ремонт покрівлі житлового будинку по вул. Курчатова, 27А м.Сєвєродонецьк  </t>
  </si>
  <si>
    <t xml:space="preserve">Капітальний ремонт покрівлі житлового будинку по вул. Новікова, 23а (6 підїзд) м.Сєвєродонецьк  </t>
  </si>
  <si>
    <t xml:space="preserve">Капітальний ремонт колектора каналізації житлового будинку по вул. Федоренко, 49А м.Сєвєродонецьк  </t>
  </si>
  <si>
    <t xml:space="preserve">Капітальний ремонт колектора каналізації житлового будинку по пр. Гвардійському, 40 м.Сєвєродонецьк  </t>
  </si>
  <si>
    <t xml:space="preserve">Капітальний ремонт колектора холодного водопостачання житлового будинку по вул. Федоренко, 49А м.Сєвєродонецьк  </t>
  </si>
  <si>
    <t xml:space="preserve">Капітальний ремонт колектора холодного водопостачання житлового будинку по вул. Курчатова, 27 м.Сєвєродонецьк  </t>
  </si>
  <si>
    <t xml:space="preserve">Капітальний ремонт колектора холодного водопостачання житлового будинку по вул. Курчатова, 27А м.Сєвєродонецьк  </t>
  </si>
  <si>
    <t xml:space="preserve">Капітальний ремонт колектора холодного водопостачання житлового будинку по пр. Космонавтів, 25А м.Сєвєродонецьк  </t>
  </si>
  <si>
    <t xml:space="preserve">Капітальний ремонт внутрішньобудинкових електричних мереж житлового будинку по вул. Вілєсова, 7А м.Сєвєродонецьк  </t>
  </si>
  <si>
    <t xml:space="preserve">Капітальний ремонт покрівлі житлового будинку по пр. Радянський, 74 м.Сєвєродонецьк  </t>
  </si>
  <si>
    <t xml:space="preserve">Капітальний ремонт покрівлі житлового будинку по вул. Вілєсова, 41 м.Сєвєродонецьк  </t>
  </si>
  <si>
    <t xml:space="preserve">Капітальний ремонт колектора холодного водопостачання житлового будинку по вул. Донецька, 33А м.Сєвєродонецьк  </t>
  </si>
  <si>
    <t xml:space="preserve">Капітальний ремонт колектора холодного водопостачання житлового будинку по вул. Гагаріна, 103 м.Сєвєродонецьк  </t>
  </si>
  <si>
    <t xml:space="preserve">Капітальний ремонт колектора холодного водопостачання житлового будинку по вул. Курчатова, 1 м.Сєвєродонецьк  </t>
  </si>
  <si>
    <t xml:space="preserve">Капітальний ремонт колектора холодного водопостачання житлового будинку по вул. Курчатова, 3 м.Сєвєродонецьк  </t>
  </si>
  <si>
    <t>Капітальний ремонт електричних мереж житлового будинку по пр. Космонавтів, 7Б м.Сєвєродонецьк</t>
  </si>
  <si>
    <t>Придбання газового обладнання для заміни в житлових будинках КПЖ "Злагода" м. Сєвєродонецьк</t>
  </si>
  <si>
    <t>Капітальний ремонт міжблочних та температурних швів житлових будинків КПЖ "Злагода"</t>
  </si>
  <si>
    <t xml:space="preserve">Капітальний ремонт покрівлі житлового будинку по вул. Вілєсова, 21б  м.Сєвєродонецьк  </t>
  </si>
  <si>
    <t xml:space="preserve">Капітальний ремонт покрівлі житлового будинку по пр. Гвардійський, 81  м.Сєвєродонецьк  </t>
  </si>
  <si>
    <t xml:space="preserve">Капітальний ремонт покрівлі житлового будинку по пр. Гвардійський, 43А м.Сєвєродонецьк  </t>
  </si>
  <si>
    <t>Капітальний ремонт електричних мереж житлового будинку по вул. Танкістів, 22 м.Сєвєродонецьк</t>
  </si>
  <si>
    <t>Капітальний ремонт електричних мереж житлового будинку по пр. Радянський, 70 м.Сєвєродонецьк</t>
  </si>
  <si>
    <t xml:space="preserve">Капітальний ремонт колектора водовідведення житлового будинку по пр. Гвардійський, 55 м.Сєвєродонецьк  </t>
  </si>
  <si>
    <t xml:space="preserve">Капітальний ремонт колектора водовідведення житлового будинку по пр. Гвардійський, 59 м.Сєвєродонецьк  </t>
  </si>
  <si>
    <t xml:space="preserve">Капітальний ремонт колектора водовідведення житлового будинку по вул. пр. Гвардійський, 63 м.Сєвєродонецьк  </t>
  </si>
  <si>
    <t xml:space="preserve">Придбання газового обладнання для заміни в житлових будинках КПЖ "Евріка" м. Сєвєродонецьк </t>
  </si>
  <si>
    <t xml:space="preserve">Капітальний ремонт покрівлі житлового будинку кв. МЖК Мрія, 7  II-III під. м.Сєвєродонецьк  </t>
  </si>
  <si>
    <t>Придбання газового обладнання для заміни в житлових будинках КПЖ "Ритм" м. Сєвєродонецьк</t>
  </si>
  <si>
    <t xml:space="preserve">Капітальний ремонт кабельної електричної мережі з винесенням з під приватних гаражів від ТП  до житлового будинку по пр. Гвардійському, 31А м.Сєвєродонецьк  </t>
  </si>
  <si>
    <t xml:space="preserve">Капітальний ремонт покрівлі житлового будинку по вул. Горького, 42 м.Сєвєродонецьк  </t>
  </si>
  <si>
    <t>Капітальний ремонт електричних мереж житлового будинку по вул. Сметаніна, 30 м. Сєвєродонецьк</t>
  </si>
  <si>
    <t xml:space="preserve">Капітальний ремонт колектора холодного водопостачання житлового будинку по пр. Радянський, 33Б м.Сєвєродонецьк  </t>
  </si>
  <si>
    <t xml:space="preserve">Капітальний ремонт колектора холодного водопостачання житлового будинку по вул. Федоренко, 16А м.Сєвєродонецьк  </t>
  </si>
  <si>
    <t xml:space="preserve">Капітальний ремонт колектора холодного водопостачання житлового будинку по вул. Горького, 29 м.Сєвєродонецьк  </t>
  </si>
  <si>
    <t xml:space="preserve">Капітальний ремонт колектора водовідведення житлового будинку по вул. Горького, 16Б м.Сєвєродонецьк  </t>
  </si>
  <si>
    <t xml:space="preserve">Капітальний ремонт колектора водовідведення житлового будинку по вул. Єгорова, 29 м.Сєвєродонецьк  </t>
  </si>
  <si>
    <t xml:space="preserve">Капітальний ремонт колектора водовідведення житлового будинку по пр. Радянський, 33В м.Сєвєродонецьк  </t>
  </si>
  <si>
    <t xml:space="preserve">Капітальний ремонт колектора водовідведення житлового будинку по пр. Хіміков, 35А м.Сєвєродонецьк  </t>
  </si>
  <si>
    <t>Капітальний ремонт оголовків житлових будинків КПЖ "Ритм"</t>
  </si>
  <si>
    <t xml:space="preserve">Капітальний ремонт покрівлі житлового будинку по пр. Хіміків, 23 м.Сєвєродонецьк  </t>
  </si>
  <si>
    <t xml:space="preserve">Капітальний ремонт покрівлі житлового будинку по вул. Партизанська, 12 м.Сєвєродонецьк  </t>
  </si>
  <si>
    <t xml:space="preserve">Капітальний ремонт покрівлі житлового будинку по вул. Сметаніна, 16Б м.Сєвєродонецьк  </t>
  </si>
  <si>
    <t>Експертно-технічне обстеження ліфтів житлових будинків КПЖ "Промінь" м. Сєвєродонецьк</t>
  </si>
  <si>
    <t>Експертно-технічне обстеження ліфтів житлових будинків КПЖ "Ритм" м. Сєвєродонецьк</t>
  </si>
  <si>
    <t>Експертно-технічне обстеження ліфтів житлових будинків КПЖ "Злагода" м. Сєвєродонецьк</t>
  </si>
  <si>
    <t>Експертно-технічне обстеження ліфтів житлових будинків КПЖ "Евріка" м. Сєвєродонецьк</t>
  </si>
  <si>
    <t>Експертно-технічне обстеження ліфтів житлових будинків КПЖ "Світанок" м. Сєвєродонецьк</t>
  </si>
  <si>
    <t>Експертно-технічне обстеження ліфтів житлових будинків КПЖ "Добробут" м. Сєвєродонецьк</t>
  </si>
  <si>
    <t>Експертно-технічне обстеження ліфтів житлових будинків ОСББ "Луч" м. Сєвєродонецьк</t>
  </si>
  <si>
    <t>Експертно-технічне обстеження ліфтів житлових будинків ОСББ "Надія" м. Сєвєродонецьк</t>
  </si>
  <si>
    <t>Експертно-технічне обстеження ліфтів житлових будинків ОСББ "Берегиня" м. Сєвєродонецьк</t>
  </si>
  <si>
    <t>Експертно-технічне обстеження ліфтів житлових будинків ОСББ "Сім А" м. Сєвєродонецьк</t>
  </si>
  <si>
    <t>Капітальний ремонт систем горячого водопостачання с заміною водопідігрівників житлових будинків за адресми: МЖК "Мрія",1, вул. Гагаріна, 64, пр. Хіміков, 44а, вул. Танкістів, 7, вул. Маяковського, 5,  вул. Маяковського, 13, вул. Горького, 42, вул. Автомобільна, 9 м. Сєвєродонецьк</t>
  </si>
  <si>
    <t>Капітальний ремонт виносних рамок керування опаленням за адресами: вул. Ломоносова, 15,  вул. Федоренко, 4  м. Сєвєродонецьк</t>
  </si>
  <si>
    <t>Капітальний ремонт  систем горячого водопостачання с заміною трубної системи водопідігрівників житлових будинків за адресами : вул. Донецька, 46, пр. Радянський, 58  м. Сєвєродонецьк</t>
  </si>
  <si>
    <t>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адресами: пр. Гвардійський, 11А м. Сєвєродонецьк</t>
  </si>
  <si>
    <t>Капітальний ремонт термоізоляції приладів обліку теплової енергії внутрішньобудинкових систем централізованого опалення  житлових будинків м.Сєвєродонецьк</t>
  </si>
  <si>
    <t>Капітальний ремонт системи централізованого опалення нежитлової будівлі по вул. Б. Ліщини, 4 м. Сєвєродонецьк</t>
  </si>
  <si>
    <t>Капітальний ремонт електричних мереж нежитлової будівлі  по вул. Б. Ліщини, 4 м. Сєвєродонецьк</t>
  </si>
  <si>
    <t>Капітальний ремонт нежитлової будівлі по вул. Б. Ліщини, 4 (заміна віконих блоків) м. Сєвєродонецьк</t>
  </si>
  <si>
    <t>Придбання запчастин для капітального ремонту тролейбусів КП "СТрУ" м.Сєвєродонецьк</t>
  </si>
  <si>
    <t>Придбання матеріалів для капітального ремонту контактної мережі КП "СТрУ" м. Сєвєродонецьк</t>
  </si>
  <si>
    <t>Придбання шин для капітального ремонту тролейбусів КП "СТрУ" м. Сєвєродонецьк</t>
  </si>
  <si>
    <t>Придбання компресорів для капітального ремонту тролейбусів КП "СТрУ" м. Сєвєродонецьк</t>
  </si>
  <si>
    <t xml:space="preserve">Капітальний ремонт об'єктів благоустрою зеленого господарства у сквері по пр. Космонавтів (район Храму) м. Сєвєродонецьк </t>
  </si>
  <si>
    <t>Придбання генератора потужністю до 15 кВт для КП "СКС"</t>
  </si>
  <si>
    <t xml:space="preserve"> Устройство пандусів  (з'їздів з тротуарів) для осіб з обмеженими можливостями в м. Сєвєродонецьк</t>
  </si>
  <si>
    <t>Капітальний ремонт огорожі вулично-дорожньої мережі м. Сєвєродонецьк</t>
  </si>
  <si>
    <t xml:space="preserve">Капітальний ремонт зелених насаджень на прибудинкових територіях житлових будинків КПЖ "Евріка" м.Сєвєродонецьк </t>
  </si>
  <si>
    <t>Придбання обладнання для обслуговування світлофорних об"єктів</t>
  </si>
  <si>
    <t>Придбання комп'ютерної та оргтехніки для КП "ЄРЦС"</t>
  </si>
  <si>
    <t>Внески органів влади Автономної Республики Крим та органів місцевого самоврядування у статутні капітали суб"єктів підприємницької діяльності</t>
  </si>
  <si>
    <t>Внесок до статутного капіталу КП "Житлосервіс "Світанок" м.Сєвєродонецьк</t>
  </si>
  <si>
    <t>Внесок до статутного капіталу КП "Житлосервіс "Промінь" м.Сєвєродонецьк</t>
  </si>
  <si>
    <t>Внесок до статутного капіталу КП "Житлосервіс "Злагода" м.Сєвєродонецьк</t>
  </si>
  <si>
    <t>Внесок до статутного капіталу КП "Житлосервіс "Евріка" м.Сєвєродонецьк</t>
  </si>
  <si>
    <t>Внесок до статутного капіталу КП "Житлосервіс "Ритм" м.Сєвєродонецьк</t>
  </si>
  <si>
    <t>Внесок до статутного капіталу КП "Житлосервіс "Добробут" м.Сєвєродонецьк</t>
  </si>
  <si>
    <t>Внесок до статутного капіталу КП "Сєвєродонецькліфт" м.Сєвєродонецьк</t>
  </si>
  <si>
    <t>Платежі за кредитними угодами, укладеними під гарантії Уряду:</t>
  </si>
  <si>
    <t>-надання кредитів підприємствам, установам, організаціям</t>
  </si>
  <si>
    <t>Придбання комп"ютерної техніки</t>
  </si>
  <si>
    <t>Придбання багатофункціонального пристрою</t>
  </si>
  <si>
    <t>Позашкiльнi заклади освіти, заходи із позашкільної роботи з дітьми:</t>
  </si>
  <si>
    <t>Погашення кредиторської заборгованості за 2014 рік по об'єкту:"Капітальний ремонт покрівлі нежитлового комплексу колишнього дитячого комбінату №43 СДЮК "Юність" за адресою: вул.Гагаріна, 115а"</t>
  </si>
  <si>
    <t xml:space="preserve"> Інші субвенції:</t>
  </si>
  <si>
    <t>Погашення кредиторської заборгованості за 2014 рік по об'єкту:"Капітальний ремонт сантехвузлів середньої загальноосвітньої школи І-ІІІ ступенів №14, розташованої за адресою: вул.Гагаріна, 111"</t>
  </si>
  <si>
    <t>Погашення кредиторської заборгованості за 2014 рік по об'єкту:"Капітальний ремонт сантехнічного вузла середньої загальноосітньої школи І-ІІІ ступенів №20, розташованої за адресою: вул. Гагаріна, 113"</t>
  </si>
  <si>
    <t>Погашення кредиторської заборгованості за 2014 рік по об'єкту: "Реконструкція гуртожитку під багатоквартирний житловий будинок за адресою: м. Сєвєродонецьк, вул. Маяковського, 10 (І пусковий комплекс)"</t>
  </si>
  <si>
    <t>Капітальний ремонт  КДЮСШ № 1 (заміна віконних блоків)</t>
  </si>
  <si>
    <t>Капітальний ремонт  КДЮСШ № 3(заміна віконних блоків)</t>
  </si>
  <si>
    <t>Придбання камер ультрафіолетових</t>
  </si>
  <si>
    <t>Придбання проявочного боксу для рентген плівки</t>
  </si>
  <si>
    <t>Придбання спірографу</t>
  </si>
  <si>
    <t>Придбання опромінювачів безтіньових операційних</t>
  </si>
  <si>
    <t>Капітальний ремонт асфальтового покриття моста через р.Борова в м.Сєвєродонецьк (в осях 5-6-7)</t>
  </si>
  <si>
    <t>Капітальний ремонт систем гарячого водопостачання з заміною водопідігрівників житлових будинків за адресами: МЖК "Мрія",1, вул.Гагаріна, 64, пр.Хіміків, 44а, вул.Танкистів, 7, вул.Маяковського, 5, вул.Маяковського, 13, вул.Горького, 42, вул.Автомобільна,9 м.Сєвєродонецьк</t>
  </si>
  <si>
    <t>Капітальний ремонт об"єктів благоустрою зеленого господарства вул.Сметаніна м.Сєвєродонецьк</t>
  </si>
  <si>
    <t>Капітальний ремонт мереж теплопостачання КЗ "Сєвєродонецький міський Палац  культури"</t>
  </si>
  <si>
    <t>Придбання лав</t>
  </si>
  <si>
    <t>Капітальний ремонт ганку КЗ "Сєвєродонецька міська бібліотека для юнацтва ім. Й.Б.Курлата"</t>
  </si>
  <si>
    <t>Будівництво пандусу нежитлової будівлі ФКМ  за адресою: вул.Донецька, 37</t>
  </si>
  <si>
    <t>Відділ молоді та спорту:</t>
  </si>
  <si>
    <t>Капітальний ремонт колектора холодного водопостачання гуртожитку по вул.Менделєєва, 21 м.Сєвєродонецьк</t>
  </si>
  <si>
    <t xml:space="preserve">Капітальний ремонт колектора холодного водопостачання з заміною насосу для підкачки води житлового будинку по вул. Менделєєва, 32 м.Сєвєродонецьк  </t>
  </si>
  <si>
    <r>
      <t xml:space="preserve">Капітальний ремонт покрівлі житлового будинку по кв.МЖК Мрія, 1 в м.Сєвєвродонецьк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</si>
  <si>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Капітальний ремонт дороги по вул.Об</t>
    </r>
    <r>
      <rPr>
        <sz val="12"/>
        <color indexed="8"/>
        <rFont val="Times New Roman"/>
        <family val="1"/>
      </rPr>
      <t>'</t>
    </r>
    <r>
      <rPr>
        <i/>
        <sz val="10.1"/>
        <color indexed="8"/>
        <rFont val="Times New Roman"/>
        <family val="1"/>
      </rPr>
      <t>їзна</t>
    </r>
    <r>
      <rPr>
        <i/>
        <sz val="12"/>
        <color indexed="8"/>
        <rFont val="Times New Roman"/>
        <family val="1"/>
      </rPr>
      <t xml:space="preserve">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</si>
  <si>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просп.Гвардійський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</si>
  <si>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вул.Курчатова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</si>
  <si>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вул.Промисловій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</si>
  <si>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Придбання літератури для поповнення бібліотечного фонду бібліотеки КЗ "СМПК"</t>
  </si>
  <si>
    <t>Придбання ноутбука для КЗ "Сєвєродонецька міська публічна бібліотека"</t>
  </si>
  <si>
    <t>Придбання обладнання для освітлення великого залу КЗ "СМПК"</t>
  </si>
  <si>
    <r>
      <t xml:space="preserve">Капітальний ремонт дороги по вул. Гагаріна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</si>
  <si>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№2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</si>
  <si>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№3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</si>
  <si>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№4 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</si>
  <si>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Реконструкція заплавного мосту №1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</si>
  <si>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№2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</si>
  <si>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№3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</si>
  <si>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№4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</si>
  <si>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проїжджої частини дороги вул.Сметаніна у м.Сєвєродонецьку </t>
    </r>
    <r>
      <rPr>
        <b/>
        <sz val="12"/>
        <color indexed="8"/>
        <rFont val="Times New Roman"/>
        <family val="1"/>
      </rPr>
      <t>(співфінансування)</t>
    </r>
  </si>
  <si>
    <r>
      <rPr>
        <sz val="12"/>
        <rFont val="Times New Roman Cyr"/>
        <family val="0"/>
      </rPr>
      <t xml:space="preserve">Реконструкція зливневої каналізації по вул. Сметаніна в м.Сєвєродонецьку </t>
    </r>
    <r>
      <rPr>
        <b/>
        <sz val="12"/>
        <rFont val="Times New Roman Cyr"/>
        <family val="0"/>
      </rPr>
      <t>(співфінансування)</t>
    </r>
  </si>
  <si>
    <t>Водопровідно-каналізаційне господарство:</t>
  </si>
  <si>
    <r>
      <t xml:space="preserve">Реконструкція схеми подання побутових та промислових стічних вод, що надходять по колектору №2 в сторону колектора №1 проспекту Гвардійський в м.Сєвєродонецьк </t>
    </r>
    <r>
      <rPr>
        <b/>
        <sz val="12"/>
        <rFont val="Times New Roman Cyr"/>
        <family val="0"/>
      </rPr>
      <t>(співфінансування)</t>
    </r>
  </si>
  <si>
    <t>Придбання тросу для капітального ремонту контактної мережі КП "СТрУ" м.Сєвєродонецьк</t>
  </si>
  <si>
    <t>Придбання запасних частин для капітального ремонту контактної мережі КП "СТрУ" м.Сєвєродонецьк</t>
  </si>
  <si>
    <t>Експертиза кошторисної документації "зміна схеми подачі побутових та промислових вод, що надходять по колектору №2 в бік колектора №1 проспекта Гвардійський"</t>
  </si>
  <si>
    <t xml:space="preserve"> - стипендії</t>
  </si>
  <si>
    <t xml:space="preserve">  - видатки на відрядження</t>
  </si>
  <si>
    <t xml:space="preserve"> кредиторська заборгованість, що виникла станом на 01.01.2015р. </t>
  </si>
  <si>
    <t>Капітальний ремонт колектора водопостачання житлового будинку по пр.Гвардійський, 6 м.Сєвєродонецьк</t>
  </si>
  <si>
    <t>Капітальний ремонт колектора водопостачання житлового будинку по пр.Гвардійський, 6Б м.Сєвєродонецьк</t>
  </si>
  <si>
    <t>Капітальний ремонт електричних мереж житлового будинку по вул.Гагаріна, 10Б м.Сєвєродонецьк</t>
  </si>
  <si>
    <t>Капітальний ремонт колектора водопостачання житлового будинку по пр.Космонавтів, 25А м.Сєвєродонецьк</t>
  </si>
  <si>
    <t>Капітальний ремонт колектора водопостачання житлового будинку по вул.Федоренко, 49А м.Сєвєродонецьк</t>
  </si>
  <si>
    <t>Капітальний ремонт колектора водовідведення житлового будинку по пр.Гвардійському, 40 м.Сєвєродонецьк</t>
  </si>
  <si>
    <t>Капітальний ремонт колектора водопостачання житлового будинку по вул.Гагаріна, 103 м.Сєвєродонецьк</t>
  </si>
  <si>
    <t>Капітальний ремонт колектора водопостачання житлового будинку по вул.Курчатова, 1 м.Сєвєродонецьк</t>
  </si>
  <si>
    <t>Капітальний ремонт колектора водопостачання житлового будинку по вул.Курчатова 3 м.Сєвєродонецьк</t>
  </si>
  <si>
    <t>Капітальний ремонт електричних мереж житлового будинку по пр.Космонавтів, 7 м.Сєвєродонецьк</t>
  </si>
  <si>
    <t>Капітальний ремонт електричних мереж житлового будинку по вул.Гагаріна, 68А м.Сєвєродонецьк</t>
  </si>
  <si>
    <t>Капітальний ремонт колектора водовідведення житлового будинку по пр.Гвардійський, 55 м.Сєвєродонецьк</t>
  </si>
  <si>
    <t>Капітальний ремонт колектора водовідведення житлового будинку по пр.Гвардійський, 63 м.Сєвєродонецьк</t>
  </si>
  <si>
    <t>Капітальний ремонт електричних мереж житлового будинку по вул.Енергетиків, 26 м.Сєвєродонецьк</t>
  </si>
  <si>
    <t>Капітальний ремонт електричних мереж житлових будинків КПЖ "Добробут" з встановленням приладів обліку електричної енергії (будинки по вул.Леніна, Гоголя, Горького, Єгорова, Ліщини, 8 Березня, Жовтнева, Партизанська, Першотравнева, Радянський, Сметаніна, Танкистів, Федоренко, Шевченко, Хіміків, Енергетиків)</t>
  </si>
  <si>
    <t>Капітальний ремонт колекторів централізованого опалення житлових будинків за адресами:вул.Федоренко, 35, пр.Радянський, 33, вул.Ломоносова, 8, вул.Єгорова, 2, вул.Сметаніна, 16В, вул.Єгорова, 4, вул.Сметаніна, 30 м.Сєвєродонецьк</t>
  </si>
  <si>
    <t>Капітальний ремонт системи централізованого опалення в приміщенні Сєвєродонецького міського товариства інвалідів "Надія"за адресою вул. Донецька 37А м.Сєвєродонецьк</t>
  </si>
  <si>
    <t>Внесок до статутного капіталу КП "СТМ" м.Сєвєродонецьк</t>
  </si>
  <si>
    <t>Придбання тепловізора для КП"СТМ"</t>
  </si>
  <si>
    <t>Капітальний ремонт покрівлі житлового будинку по вул.Енергетиків, 8 м.Сєвєродонецьк</t>
  </si>
  <si>
    <t>Капітальний ремонт квітника на площі Радянській м.Сєвєродонецьк</t>
  </si>
  <si>
    <t>Капітальний ремонт покрівлі житлового будинку по вул.Жовтнева, 13 м.Сєвєродонецьк</t>
  </si>
  <si>
    <t>Капітальний ремонт покрівлі житлового будинку по вул.Молодіжна, 9 м.Сєвєродонецьк</t>
  </si>
  <si>
    <t>Капітальний ремонт покрівлі житлового будинку по вул.Новікова, 15А м.Сєвєродонецьк</t>
  </si>
  <si>
    <t>Капітальний ремонт покрівлі житлового будинку по вул.Лісна, 7 м.Сєвєродонецьк</t>
  </si>
  <si>
    <t>Капітальний ремонт покрівлі житлового будинку по пр.Гвардійський, 59 м.Сєвєродонецьк</t>
  </si>
  <si>
    <t>Реконструкція міського кладовища смт.Вороново</t>
  </si>
  <si>
    <t>Капітальний ремонт дороги до полігона ТПВ м.Сєвєродонецьк</t>
  </si>
  <si>
    <t>Капітальний ремонт системи централізованого опалення з встановленням циркуляційного насосу за адресами: пр.Космонавтів, 10, вул.Менделєєва, 32, пр.Гвардійський, 51, пр.Гвардійський, 53 м.Сєвєродонецьк</t>
  </si>
  <si>
    <t>Капітальний ремонт приладу обліку теплової енергії житлового будинку по вул.Гагаріна, 14 м.Сєвєродонецьк</t>
  </si>
  <si>
    <t>Будівництво трубопроводу питної води ДУ 110мм селищ Павлоград, Синецький довжиною 3550м (проектні роботи)</t>
  </si>
  <si>
    <t>Капітальний ремонт системи централізованого опалення нежитлової будівлі по вул.Б.Ліщини, 4 м.Сєвєродонецк</t>
  </si>
  <si>
    <t>Капітальний ремонт дороги вул.Ломоносова м.Сєвєродонецьк</t>
  </si>
  <si>
    <t xml:space="preserve">Придбання комп’ютерної та оргтехніки КП"Житлосервіс"Світанок"м.Сєвєродонецьк </t>
  </si>
  <si>
    <t>Капітальний ремонт електричних мереж житлового будинку по вул.Партизанська 43а м.Сєвєродонецьк</t>
  </si>
  <si>
    <t>Капітальний ремонт покрівлі житлового будинку по вул.Танкістів, 17 м.Сєвєродонецьк</t>
  </si>
  <si>
    <t>Капітальний ремонт об’єктів благоустрою зеленого господарства КП "Жилсервіс "Добробут" в кв.18 м.Сєвєродонецьк</t>
  </si>
  <si>
    <t>Капітальний ремонт зелених насаджень на прибудинкових територіях житлових будинків КП "Жилсервіс "Добробут" м.Сєвєродонецьк</t>
  </si>
  <si>
    <r>
      <t>Капітальний ремонт покрівлі житлового будинку по вул.Молодіжна, 1</t>
    </r>
    <r>
      <rPr>
        <i/>
        <sz val="12"/>
        <rFont val="Times New Roman"/>
        <family val="1"/>
      </rPr>
      <t>5 А</t>
    </r>
    <r>
      <rPr>
        <i/>
        <sz val="12"/>
        <color indexed="8"/>
        <rFont val="Times New Roman"/>
        <family val="1"/>
      </rPr>
      <t xml:space="preserve"> м.Сєвєродонецьк</t>
    </r>
  </si>
  <si>
    <t>Капітальний ремонт покрівлі господарського блоку КДНЗ (ясла-садок) №12 "Малюк" Сєвєродонецької міської ради"</t>
  </si>
  <si>
    <t>Капітальний ремонт КДЮСШ №1 (заміна віконних блоків в залі тенісу), розташованої за адресою:вул.Федоренко, 33а</t>
  </si>
  <si>
    <t>Розробка проектної документації на капітальний ремонт мереж внутрішнього освітлення КДЮСШ №1</t>
  </si>
  <si>
    <t>Розробка проектної документації на капітальний ремонт мереж внутрішнього освітлення зала тенісу КДЮСШ №1 за адресою :вул.Федоренко, 33а</t>
  </si>
  <si>
    <t>Розробка проектної документації на капітальний ремонт мереж внутрішнього освітлення  СДЮСТШ ВВС "Садко" за адресою :вул.Маяковського, 19-А</t>
  </si>
  <si>
    <t>Капітальний ремонт покрівлі та термоізоляція фасаду критих кортів розташованих за адресою: вул.Вілєсова, 4а</t>
  </si>
  <si>
    <t>Капітальний ремонт системи опалення нежитлової будівлі за адресою:пр.Радянський, 12</t>
  </si>
  <si>
    <t>Капітальний ремонт покрівлі їдальні №19 за адресою:вул.Гоголя, 43</t>
  </si>
  <si>
    <t>Будівництво пандусу нежитлової будівлі ФКМ за адресою:вул.Донецька, 37</t>
  </si>
  <si>
    <t>Реконструкція гуртожитку під багатоквартирний житловий будинок за адресою:м.Сєвєродонецьк, вул.Маяковського, 10 (1 пусковий комплекс)</t>
  </si>
  <si>
    <t>Капітальний ремонт внутріквартальних доріг в кварталі МЖК "Мрія"</t>
  </si>
  <si>
    <t>Капітальний ремонт дороги по вул.Автомобільній</t>
  </si>
  <si>
    <t>Погашення кредиторської заборгованості, що утворилась станом на 01.01.2015 року:"Капітальний ремонт ДНЗ №43"</t>
  </si>
  <si>
    <t>Розробка проектної документації на реконструкцію системи внутрішнього освітлення СЗШ Ι-ΙΙΙ ступенів №20 м.Сєвєродонецька Луганської обл.</t>
  </si>
  <si>
    <t>Розробка проектної документації на капітальний ремонт мереж внутрішнього освітлення зала тенісу КДЮСШ №1 за адресою: вул.Вілєсова, 4а</t>
  </si>
  <si>
    <t>Придбання звукової сирени</t>
  </si>
  <si>
    <t>Придбання комп"ютерів та оргтехніки</t>
  </si>
  <si>
    <t xml:space="preserve"> - реконструкція інших об"єктів:</t>
  </si>
  <si>
    <t>Реконструкція системи гарячого водопостачання в ДНЗ №24 з установкою теплового насосу (проектні роботи)</t>
  </si>
  <si>
    <t>Придбання теплолічильника</t>
  </si>
  <si>
    <t>Придбання комп"ютеру</t>
  </si>
  <si>
    <t>Придбання комплекту меблів</t>
  </si>
  <si>
    <t>Капітальний ремонт ліфта</t>
  </si>
  <si>
    <t>Капітальний ремонт автоматичної установки пожежної сигналізації будівлі хірургічного корпусу (6-7 поверх) КУ СМБЛ УОЗ Сєвєродонецької міської ради за адресою:м.Сєвєродонецьк, вул.Єгорова, 2-б</t>
  </si>
  <si>
    <t>Капітальний ремонт автоматичної установки пожежної сигналізації будівліпологового відділення (4-й  поверх)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</si>
  <si>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хірургічного корпусу КУ СМБЛ УОЗ Сєвєродонецької міської ради за адресою: м.Сєвєродонецьк, вул.Єгорова, 2-б</t>
  </si>
  <si>
    <t>Капітальний ремонт приміщень будівлі відділення профілактики КУ СМБЛ УОЗ Сєвєродонецької міської ради за адресою:м.Сєвєродонецьк, вул.Сметаніна, 5</t>
  </si>
  <si>
    <t>Капітальний ремонт приміщень першого поверху будівлі відділення профілактики КУ СМБЛ УОЗ Сєвєродонецької міської ради за адресою: м.Сєвєродонецьк, вул.Сметаніна, 5</t>
  </si>
  <si>
    <t>Капітальний ремонт електричних мереж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</si>
  <si>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пологового відділення КУ СМБЛ УОЗ Сєвєродонецької міської ради за адресою: м. Сєвєродонецьк, вул. Сметаніна, 5</t>
  </si>
  <si>
    <t xml:space="preserve">Капітальний ремонт покрівлі будівлі КУ СЦПМСД УОЗ Сєвєродонецької міської ради за адресою: м. Сєвєродонецьк, вул. Курчатова, 36 </t>
  </si>
  <si>
    <t>Капітальний ремонт, встановлення лічильників теплової енергії в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</si>
  <si>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вул.Курчатова, 36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</si>
  <si>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вул.Федоренко, 16-Б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</si>
  <si>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вул.Сметаніна, 5</t>
  </si>
  <si>
    <t>Капітальний ремонт покрівлі та приміщень будівлі котельні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</si>
  <si>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терапевтичного корпусу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</si>
  <si>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хірургічного корпусу КУ СМБЛ УОЗ Сєвєродонецької міської ради за адресою: м. Сєвєродонецьк, вул. Єгорова, 2-б</t>
  </si>
  <si>
    <t>Капітальний ремонт, встановлення лічильників теплової енергії в будівлі відділення профілактики КУ СМБЛ УОЗ Сєвєродонецької міської ради за адресою: м.Сєвєродонецьк, вул.Сметаніна, 5</t>
  </si>
  <si>
    <t>Придбання аналізатору, заснованого на методиках для визначення глюкози крові, білірубіну, електролітів</t>
  </si>
  <si>
    <t xml:space="preserve">Придбання ліжка для новонароджених з підігрівом  </t>
  </si>
  <si>
    <t xml:space="preserve">Придбання камери УФО 80л  </t>
  </si>
  <si>
    <t>Придбання апарату ЕКГ трьохканального</t>
  </si>
  <si>
    <t xml:space="preserve">Придбання набору  хірургічного  великого </t>
  </si>
  <si>
    <t xml:space="preserve">Придбання пересувного  електрокардіографу </t>
  </si>
  <si>
    <t>Придбання аквадистилятору</t>
  </si>
  <si>
    <t>Придбання гемоглобінометру</t>
  </si>
  <si>
    <t xml:space="preserve">Придбання сухожарової  шафи </t>
  </si>
  <si>
    <t>Придбання центрифуги на 6 пробірок</t>
  </si>
  <si>
    <t xml:space="preserve">Придбання центрифуги на 20 пробірок </t>
  </si>
  <si>
    <t xml:space="preserve">Придбання комп’ютеру </t>
  </si>
  <si>
    <t xml:space="preserve">Придбання кондиціонеру </t>
  </si>
  <si>
    <t xml:space="preserve">Придбання мікроскопу </t>
  </si>
  <si>
    <t>Придбання теплолічильників  для МНВК</t>
  </si>
  <si>
    <t>Придбання шкафу медичного для КДНЗ №22 "Лелека"</t>
  </si>
  <si>
    <t>Придбання столика інструментального для КДНЗ №22 "Лелека"</t>
  </si>
  <si>
    <t>Придбання столика маніпуляційного для КДНЗ №22 "Лелека"</t>
  </si>
  <si>
    <t>Придбання машини пральної побутової для КДНЗ №12</t>
  </si>
  <si>
    <t>Капітальний ремонт системи опалення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</si>
  <si>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системи каналізації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</si>
  <si>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 холодного та гарячого водопостачання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</si>
  <si>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КДНЗ №11 (заміна віконних блоків)</t>
  </si>
  <si>
    <t>Придбання теплолічильника для СЗШ №1</t>
  </si>
  <si>
    <t>Придбання теплолічильника для СЗШ №5</t>
  </si>
  <si>
    <t>Будівництво огорожі середньої загальноосвітньої школи І-ІІІ ступенів №19, розташованої за адресою: с.Борівське, вул.Леніна, 27</t>
  </si>
  <si>
    <t>Будівництво огорожі НВК "Гармонія", розташованого за адресою: вул.Жовтнева, 1</t>
  </si>
  <si>
    <t>Автоматична установка пожежної сигналізації середньої загальноосвітньої школи Ι-ΙΙΙ ступенів №5, розташованої за адресою:м.Сєвєродонецьк, пр.Хіміків, 18</t>
  </si>
  <si>
    <t>Автоматична установка пожежної сигналізації середньої загальноосвітньої школи Ι-ΙΙΙ ступенів №10, розташованої за адресою:м.Сєвєродонецьк, вул.Леніна, 47</t>
  </si>
  <si>
    <t>Капітальний ремонт туалетів, систем холодного та гарячого водопостачання середньої загальноосвітньої школи Ι-ΙΙΙ ступенів №8 м.Сєвєродонецька Луганської області, розташованої за адресою:вул.Вілєсова, 10</t>
  </si>
  <si>
    <r>
      <t xml:space="preserve">Капітальний ремонт ганку середньої загальноосвітньої школи </t>
    </r>
    <r>
      <rPr>
        <i/>
        <sz val="12"/>
        <color indexed="8"/>
        <rFont val="Calibri"/>
        <family val="2"/>
      </rPr>
      <t>Ι-ΙΙΙ ступенів №8, розташованої за адресою: вул.Вілєсова, 10</t>
    </r>
  </si>
  <si>
    <t xml:space="preserve"> придбання трисекційного портативного масажного столу DEN-comfort</t>
  </si>
  <si>
    <r>
      <t>Капітальний ремонт багатоквартирного житлового будинку за адресою: м.Сєвєродонецьк, вул.Науки, б.3-а(заміна пластикових вікон в місцях загального користування, ремонт під"їздів, цоколю та відмостки, встановлення датчиків на рух)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</si>
  <si>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вул.Науки, б.1 (заміна пластикових вікон в місцях загального користування, встановлення датчиків на рух</t>
    </r>
    <r>
      <rPr>
        <b/>
        <i/>
        <sz val="12"/>
        <rFont val="Times New Roman Cyr"/>
        <family val="0"/>
      </rPr>
      <t xml:space="preserve"> )(співфінансування проекту ЄС і ПРООН "Місцевий розвиток, орієнтований на громаду")</t>
    </r>
  </si>
  <si>
    <r>
      <t xml:space="preserve">Капітальний ремонт  системи опалення, холодного та гарячого водопостачання з впровадженням енергозберігаючих технологій в  житловому будинку за адресою: м.Сєвєродонецьк, пр.Гвардійський, 43-б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</si>
  <si>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 xml:space="preserve">Капітальний ремонт систем опалювання, водопостачання, каналізації, електропостачання та відливів покрівлі з впровадженням енергозберігаючих технологій в  житловому будинку за адресою: м.Сєвєродонецьк, вул.Єгорова, 20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</si>
  <si>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пр.Гвардійський, б.48  (встановлення пластикових вікон в місцях загального користування)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</si>
  <si>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t>Капітальний ремонт колектора каналізації житлового будинку по вул.Федоренко, 49А м.Сєвєродонецьк</t>
  </si>
  <si>
    <t>Капітальний ремонт колектора холодного водопостачання житлового будинку по вул.Федоренко, 49А м.Сєвєродонецьк</t>
  </si>
  <si>
    <t>Капітальний ремонт колектора холодного водопостачання житлового будинку по пр.Космонавтів, 25А  м.Сєвєродонецьк</t>
  </si>
  <si>
    <t>Капітальний ремонт колектора холодного водопостачання житлового будинку по вул.Курчатова, 27 м.Сєвєродонецьк</t>
  </si>
  <si>
    <t>Капітальний ремонт колектора холодного водопостачання житлового будинку по вул.Курчатова, 27А м.Сєвєродонецьк</t>
  </si>
  <si>
    <t>Капітальний ремонт покрівлі житлового будинку по вул.Курчатова, 27А м.Сєвєродонецьк</t>
  </si>
  <si>
    <t>200700:</t>
  </si>
  <si>
    <t>Інші природоохоронні заходи:</t>
  </si>
  <si>
    <t>Розробка схеми санітарної очистки та прибирання м.Сєвєродонецьк</t>
  </si>
  <si>
    <t>Корегування кошторисної документації частини робочого проекту (притулок для безхазяйних тварин)</t>
  </si>
  <si>
    <t>Охорона та раціональне використання природних ресурсів:</t>
  </si>
  <si>
    <t>Фінансування енергозберігаючих заходів:</t>
  </si>
  <si>
    <t>Охорона та раціональне використання природних ресурсів</t>
  </si>
  <si>
    <t>Оплата водопостачання та водовідведення</t>
  </si>
  <si>
    <t>Утилізація відходів:</t>
  </si>
  <si>
    <t>Капітальний ремонт зелених насаджень  м.Сєвєродонецьк</t>
  </si>
  <si>
    <t>Інша діяльність у сфері охорони навколишнього природного середовища</t>
  </si>
  <si>
    <t>Дослідження і розробки, окремі заходи розвитку по реалізації державних (регіональних) програм</t>
  </si>
  <si>
    <t>погашення кредиторської заборованості, що виникла станом на 01.01.2015 року</t>
  </si>
  <si>
    <t>Розробка міської Програми оздоровлення атмосферного повітря м.Сєвєродонецька та селищ міської ради у 2016-2020 рр.</t>
  </si>
  <si>
    <t xml:space="preserve"> розробка детальних планів територій </t>
  </si>
  <si>
    <t xml:space="preserve"> розмітка дороги по пр.Гвардійський</t>
  </si>
  <si>
    <t xml:space="preserve"> розмітка дороги по пр.Хіміків</t>
  </si>
  <si>
    <t xml:space="preserve"> розмітка дороги по вул.Курчатова</t>
  </si>
  <si>
    <t xml:space="preserve"> розмітка дороги по вул.Новікова</t>
  </si>
  <si>
    <t xml:space="preserve"> розмітка доріг (пішоходні переходи)</t>
  </si>
  <si>
    <t xml:space="preserve"> - оплата послуг (крім комунальних), з них:</t>
  </si>
  <si>
    <t xml:space="preserve"> - окремі заходи по реалізації державних (регіональних) програм, не віднесені до заходів розвитку </t>
  </si>
  <si>
    <t>Придбання елементів дитячих майданчиків (пісочниця)</t>
  </si>
  <si>
    <t>фінансова підтримка КП "СКС"</t>
  </si>
  <si>
    <t>фінансова підтримка КП "СТКЕ"</t>
  </si>
  <si>
    <t>Розроблення Комплексної схеми транспорту м.Сєвєродонецька с.Воєводівка</t>
  </si>
  <si>
    <t>Придбання елементів дитячих майданчиків(гойдалка підвісна двох місцева)</t>
  </si>
  <si>
    <t>Капітальний ремонт покрівлі житлового будинку за адресою:вул.Вілєсова 22-а (під.2)</t>
  </si>
  <si>
    <t xml:space="preserve">Придбання кондиціонерів </t>
  </si>
  <si>
    <t>Капітальний ремонт мереж зовнішнього освітлення по вул.Федоренко-Партизанська</t>
  </si>
  <si>
    <t xml:space="preserve"> Житлово-експлуатаційне господарство: </t>
  </si>
  <si>
    <t>Придбання автовишки АГП-22</t>
  </si>
  <si>
    <t>Придбання автовишки ВС-22</t>
  </si>
  <si>
    <t>Придбання автокрана</t>
  </si>
  <si>
    <t xml:space="preserve"> Видатки на запобігання та ліквідацію надзвичайних ситуацій та наслідків стихійного лиха:</t>
  </si>
  <si>
    <t>Капітальний ремонт автоматичної установки пожежної сигналізації середньої загальноосвітньої школи Ι-ΙΙΙ ступенів №1, розташованої за адресою:м.Сєвєродонецьк, пр.Хіміків, 7</t>
  </si>
  <si>
    <t>Капітальний ремонт атоматичної установки пожежної сигналізації середньої загальноосвітньої школи Ι-ΙΙΙ ступенів №5, розташованої за адресою:м.Сєвєродонецьк, пр.Хіміків, 18</t>
  </si>
  <si>
    <t>Капітальний ремонт автоматичної установки пожежної сигналізації середньої загальноосвітньої школи Ι-ΙΙΙ ступенів №10, розташованої за адресою:м.Сєвєродонецьк, вул.Леніна, 47</t>
  </si>
  <si>
    <t>Капітальний ремонт систем водопостачання та водовідведення будівлі хірургічного корпусу КУ СМБЛ УОЗ Сєвєродонецької міської ради за адресою: м.Сєвєродонецьк, вул.Єгорова, 2-б</t>
  </si>
  <si>
    <t xml:space="preserve"> поточний ремонт та технічне обслуговування систем зовнішнього освітлення</t>
  </si>
  <si>
    <t xml:space="preserve"> поточне утримання зелених насаджень</t>
  </si>
  <si>
    <t>Капітальний ремонт, заміна непридатних до експлуатації дерев’яних вікон та дверей на енергозберегаючи металопластикові у будівлі шкірно-венерологічного відділення консультативно-діагностичного поліклінічного відділення № 1 КУ СМБЛ УОЗ Сєвєронецької міської ради за адресою: м. Сєвєродонецьк, вул. Ломоносова, 19.</t>
  </si>
  <si>
    <t>Капітальний ремонт покрівлі хірургічного корпусу КУ СМБЛ УОЗ Сєвєродонецької міської ради за адресою: м. Сєвєродонецк, вул. Єгорова, 2-б</t>
  </si>
  <si>
    <t>Додаток  до рішення виконкому</t>
  </si>
  <si>
    <t>ПЕРЕРОЗПОДІЛ БЮДЖЕТНИХ АСИГНУВАНЬ  МІСЬКОГО БЮДЖЕТУ НА 2015 РІК</t>
  </si>
  <si>
    <t>Капітальний ремонт системи опалення з установкою теплолічильника в будівлі Льодового Палацу спорту, за адресою вул.Маяковського28</t>
  </si>
  <si>
    <t>Капітальний ремонт системи опалення з установкою теплолічильників у будівлі автошколи МНВК відділу освіти Сєвєродонецької міської ради, розташованої за адресою: м.Сєвєродонецьк, пр.Радянський, 19</t>
  </si>
  <si>
    <t>Капітальний ремонт системи опалення з установкою теплолічильників у будівлі гаражів МНВК відділу освіти Сєвєродонецької міської ради, розташованої за адресою: м.Сєвєродонецьк, пр.Радянський, 19</t>
  </si>
  <si>
    <r>
      <t xml:space="preserve">Капітальний ремонт системи опалення з установкою теплолічильників у будівлі майстерні середньої загальноосвітньої школи </t>
    </r>
    <r>
      <rPr>
        <sz val="12"/>
        <color indexed="8"/>
        <rFont val="Calibri"/>
        <family val="2"/>
      </rPr>
      <t xml:space="preserve">I-III </t>
    </r>
    <r>
      <rPr>
        <i/>
        <sz val="12"/>
        <color indexed="8"/>
        <rFont val="Calibri"/>
        <family val="2"/>
      </rPr>
      <t>ступенів №5, розташованої за адресою: м.Сєвєродонецьк, пр.Хіміків, 18</t>
    </r>
  </si>
  <si>
    <t xml:space="preserve">                  Керуючий справами виконкому</t>
  </si>
  <si>
    <t>Л.Ф.Єфименко</t>
  </si>
  <si>
    <t>Капітальний ремонт системи опалення з установкою теплолічильника в будівлі західної трибуни стадіону "Хімік", за адресою вул.Сметаніна 5а</t>
  </si>
  <si>
    <t xml:space="preserve"> Відділ молоді та спорту:</t>
  </si>
  <si>
    <r>
      <t>Капітальний ремонт системи опалення з заміною радіаторів для середньої загальноосвітньої школи I-III ступенів  №6, розташованої за адресою: м.Сєвєродонецьк, вул.Маяковського, 9</t>
    </r>
    <r>
      <rPr>
        <b/>
        <sz val="14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(співфінансування проекту Генерального Консульства Федеральної Республіки Германії)</t>
    </r>
  </si>
  <si>
    <t>від   29.09.2015р.  № 477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</si>
</sst>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;[Red]0.00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4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 Cyr"/>
      <family val="0"/>
    </font>
    <font>
      <u val="single"/>
      <sz val="9"/>
      <color indexed="12"/>
      <name val="Times New Roman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.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1"/>
      <color indexed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9"/>
      <name val="Times New Roman Cyr"/>
      <family val="0"/>
    </font>
    <font>
      <i/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12"/>
      <color theme="1"/>
      <name val="Times New Roman"/>
      <family val="1"/>
    </font>
    <font>
      <i/>
      <sz val="11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0"/>
      <name val="Times New Roman Cyr"/>
      <family val="0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5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5" fillId="33" borderId="10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vertical="center"/>
    </xf>
    <xf numFmtId="1" fontId="5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" fontId="5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wrapText="1"/>
    </xf>
    <xf numFmtId="0" fontId="9" fillId="33" borderId="11" xfId="106" applyFont="1" applyFill="1" applyBorder="1" applyAlignment="1">
      <alignment horizontal="left" vertical="center" wrapText="1"/>
      <protection/>
    </xf>
    <xf numFmtId="0" fontId="9" fillId="33" borderId="11" xfId="107" applyFont="1" applyFill="1" applyBorder="1" applyAlignment="1">
      <alignment horizontal="left" vertical="center" wrapText="1"/>
      <protection/>
    </xf>
    <xf numFmtId="1" fontId="6" fillId="33" borderId="10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1" fontId="6" fillId="33" borderId="11" xfId="0" applyNumberFormat="1" applyFont="1" applyFill="1" applyBorder="1" applyAlignment="1">
      <alignment wrapText="1"/>
    </xf>
    <xf numFmtId="1" fontId="6" fillId="33" borderId="11" xfId="0" applyNumberFormat="1" applyFont="1" applyFill="1" applyBorder="1" applyAlignment="1">
      <alignment/>
    </xf>
    <xf numFmtId="0" fontId="16" fillId="33" borderId="11" xfId="0" applyFont="1" applyFill="1" applyBorder="1" applyAlignment="1">
      <alignment horizontal="left" vertical="center" wrapText="1"/>
    </xf>
    <xf numFmtId="1" fontId="10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1" fontId="4" fillId="33" borderId="13" xfId="0" applyNumberFormat="1" applyFont="1" applyFill="1" applyBorder="1" applyAlignment="1">
      <alignment wrapText="1"/>
    </xf>
    <xf numFmtId="1" fontId="4" fillId="33" borderId="14" xfId="0" applyNumberFormat="1" applyFont="1" applyFill="1" applyBorder="1" applyAlignment="1">
      <alignment/>
    </xf>
    <xf numFmtId="1" fontId="1" fillId="33" borderId="14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1" fontId="1" fillId="33" borderId="10" xfId="0" applyNumberFormat="1" applyFont="1" applyFill="1" applyBorder="1" applyAlignment="1">
      <alignment wrapText="1"/>
    </xf>
    <xf numFmtId="0" fontId="9" fillId="33" borderId="11" xfId="59" applyFont="1" applyFill="1" applyBorder="1" applyAlignment="1">
      <alignment wrapText="1"/>
      <protection/>
    </xf>
    <xf numFmtId="0" fontId="9" fillId="33" borderId="11" xfId="0" applyFont="1" applyFill="1" applyBorder="1" applyAlignment="1">
      <alignment horizontal="left" vertical="center" wrapText="1"/>
    </xf>
    <xf numFmtId="1" fontId="17" fillId="33" borderId="11" xfId="0" applyNumberFormat="1" applyFont="1" applyFill="1" applyBorder="1" applyAlignment="1">
      <alignment horizontal="center" vertical="center"/>
    </xf>
    <xf numFmtId="0" fontId="9" fillId="33" borderId="11" xfId="105" applyFont="1" applyFill="1" applyBorder="1" applyAlignment="1">
      <alignment horizontal="left" vertical="center" wrapText="1"/>
      <protection/>
    </xf>
    <xf numFmtId="0" fontId="9" fillId="33" borderId="11" xfId="54" applyFont="1" applyFill="1" applyBorder="1" applyAlignment="1">
      <alignment horizontal="left" vertical="center" wrapText="1"/>
      <protection/>
    </xf>
    <xf numFmtId="0" fontId="9" fillId="33" borderId="11" xfId="56" applyFont="1" applyFill="1" applyBorder="1" applyAlignment="1">
      <alignment wrapText="1"/>
      <protection/>
    </xf>
    <xf numFmtId="0" fontId="9" fillId="33" borderId="11" xfId="58" applyFont="1" applyFill="1" applyBorder="1" applyAlignment="1">
      <alignment wrapText="1"/>
      <protection/>
    </xf>
    <xf numFmtId="1" fontId="5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vertical="center"/>
    </xf>
    <xf numFmtId="1" fontId="1" fillId="33" borderId="11" xfId="0" applyNumberFormat="1" applyFont="1" applyFill="1" applyBorder="1" applyAlignment="1">
      <alignment wrapText="1"/>
    </xf>
    <xf numFmtId="1" fontId="1" fillId="33" borderId="11" xfId="0" applyNumberFormat="1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vertical="center"/>
    </xf>
    <xf numFmtId="1" fontId="1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wrapText="1"/>
    </xf>
    <xf numFmtId="0" fontId="12" fillId="33" borderId="11" xfId="76" applyFont="1" applyFill="1" applyBorder="1" applyAlignment="1">
      <alignment horizontal="left" vertical="center" wrapText="1"/>
      <protection/>
    </xf>
    <xf numFmtId="0" fontId="12" fillId="33" borderId="11" xfId="77" applyFont="1" applyFill="1" applyBorder="1" applyAlignment="1">
      <alignment horizontal="left" vertical="center" wrapText="1"/>
      <protection/>
    </xf>
    <xf numFmtId="0" fontId="12" fillId="33" borderId="11" xfId="78" applyFont="1" applyFill="1" applyBorder="1" applyAlignment="1">
      <alignment horizontal="left" vertical="center" wrapText="1"/>
      <protection/>
    </xf>
    <xf numFmtId="0" fontId="12" fillId="33" borderId="11" xfId="79" applyFont="1" applyFill="1" applyBorder="1" applyAlignment="1">
      <alignment horizontal="left" vertical="center" wrapText="1"/>
      <protection/>
    </xf>
    <xf numFmtId="0" fontId="12" fillId="33" borderId="11" xfId="80" applyFont="1" applyFill="1" applyBorder="1" applyAlignment="1">
      <alignment horizontal="left" vertical="center" wrapText="1"/>
      <protection/>
    </xf>
    <xf numFmtId="0" fontId="12" fillId="33" borderId="11" xfId="82" applyFont="1" applyFill="1" applyBorder="1" applyAlignment="1">
      <alignment horizontal="left" vertical="center" wrapText="1"/>
      <protection/>
    </xf>
    <xf numFmtId="0" fontId="12" fillId="33" borderId="11" xfId="83" applyFont="1" applyFill="1" applyBorder="1" applyAlignment="1">
      <alignment horizontal="left" vertical="center" wrapText="1"/>
      <protection/>
    </xf>
    <xf numFmtId="0" fontId="12" fillId="33" borderId="11" xfId="84" applyFont="1" applyFill="1" applyBorder="1" applyAlignment="1">
      <alignment horizontal="left" vertical="center" wrapText="1"/>
      <protection/>
    </xf>
    <xf numFmtId="0" fontId="12" fillId="33" borderId="11" xfId="85" applyFont="1" applyFill="1" applyBorder="1" applyAlignment="1">
      <alignment horizontal="left" vertical="center" wrapText="1"/>
      <protection/>
    </xf>
    <xf numFmtId="0" fontId="12" fillId="33" borderId="11" xfId="86" applyFont="1" applyFill="1" applyBorder="1" applyAlignment="1">
      <alignment horizontal="left" vertical="center" wrapText="1"/>
      <protection/>
    </xf>
    <xf numFmtId="0" fontId="12" fillId="33" borderId="11" xfId="87" applyFont="1" applyFill="1" applyBorder="1" applyAlignment="1">
      <alignment horizontal="left" vertical="center" wrapText="1"/>
      <protection/>
    </xf>
    <xf numFmtId="0" fontId="12" fillId="33" borderId="11" xfId="88" applyFont="1" applyFill="1" applyBorder="1" applyAlignment="1">
      <alignment horizontal="left" vertical="center" wrapText="1"/>
      <protection/>
    </xf>
    <xf numFmtId="0" fontId="12" fillId="33" borderId="11" xfId="89" applyFont="1" applyFill="1" applyBorder="1" applyAlignment="1">
      <alignment horizontal="left" vertical="center" wrapText="1"/>
      <protection/>
    </xf>
    <xf numFmtId="0" fontId="12" fillId="33" borderId="11" xfId="93" applyFont="1" applyFill="1" applyBorder="1" applyAlignment="1">
      <alignment horizontal="left" vertical="center" wrapText="1"/>
      <protection/>
    </xf>
    <xf numFmtId="0" fontId="12" fillId="33" borderId="11" xfId="90" applyFont="1" applyFill="1" applyBorder="1" applyAlignment="1">
      <alignment horizontal="left" vertical="center" wrapText="1"/>
      <protection/>
    </xf>
    <xf numFmtId="0" fontId="12" fillId="33" borderId="11" xfId="91" applyFont="1" applyFill="1" applyBorder="1" applyAlignment="1">
      <alignment horizontal="left" vertical="center" wrapText="1"/>
      <protection/>
    </xf>
    <xf numFmtId="0" fontId="12" fillId="33" borderId="11" xfId="92" applyFont="1" applyFill="1" applyBorder="1" applyAlignment="1">
      <alignment horizontal="left" vertical="center" wrapText="1"/>
      <protection/>
    </xf>
    <xf numFmtId="0" fontId="9" fillId="33" borderId="11" xfId="94" applyFont="1" applyFill="1" applyBorder="1" applyAlignment="1">
      <alignment horizontal="left" vertical="center" wrapText="1"/>
      <protection/>
    </xf>
    <xf numFmtId="0" fontId="12" fillId="33" borderId="11" xfId="95" applyFont="1" applyFill="1" applyBorder="1" applyAlignment="1">
      <alignment horizontal="left" vertical="center" wrapText="1"/>
      <protection/>
    </xf>
    <xf numFmtId="0" fontId="12" fillId="33" borderId="11" xfId="96" applyFont="1" applyFill="1" applyBorder="1" applyAlignment="1">
      <alignment horizontal="left" vertical="center" wrapText="1"/>
      <protection/>
    </xf>
    <xf numFmtId="0" fontId="12" fillId="33" borderId="11" xfId="97" applyFont="1" applyFill="1" applyBorder="1" applyAlignment="1">
      <alignment horizontal="left" vertical="center" wrapText="1"/>
      <protection/>
    </xf>
    <xf numFmtId="0" fontId="12" fillId="33" borderId="11" xfId="98" applyFont="1" applyFill="1" applyBorder="1" applyAlignment="1">
      <alignment horizontal="left" vertical="center" wrapText="1"/>
      <protection/>
    </xf>
    <xf numFmtId="0" fontId="12" fillId="33" borderId="11" xfId="99" applyFont="1" applyFill="1" applyBorder="1" applyAlignment="1">
      <alignment horizontal="left" vertical="center" wrapText="1"/>
      <protection/>
    </xf>
    <xf numFmtId="0" fontId="9" fillId="33" borderId="12" xfId="0" applyFont="1" applyFill="1" applyBorder="1" applyAlignment="1">
      <alignment horizontal="left" vertical="center" wrapText="1"/>
    </xf>
    <xf numFmtId="1" fontId="17" fillId="33" borderId="12" xfId="0" applyNumberFormat="1" applyFon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vertical="center"/>
    </xf>
    <xf numFmtId="1" fontId="1" fillId="33" borderId="11" xfId="0" applyNumberFormat="1" applyFont="1" applyFill="1" applyBorder="1" applyAlignment="1">
      <alignment horizontal="right" vertical="center"/>
    </xf>
    <xf numFmtId="0" fontId="9" fillId="33" borderId="11" xfId="104" applyFont="1" applyFill="1" applyBorder="1" applyAlignment="1">
      <alignment horizontal="left" vertical="center" wrapText="1"/>
      <protection/>
    </xf>
    <xf numFmtId="49" fontId="1" fillId="33" borderId="11" xfId="0" applyNumberFormat="1" applyFont="1" applyFill="1" applyBorder="1" applyAlignment="1">
      <alignment wrapText="1"/>
    </xf>
    <xf numFmtId="1" fontId="5" fillId="33" borderId="11" xfId="0" applyNumberFormat="1" applyFont="1" applyFill="1" applyBorder="1" applyAlignment="1">
      <alignment/>
    </xf>
    <xf numFmtId="1" fontId="5" fillId="33" borderId="12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 wrapText="1"/>
    </xf>
    <xf numFmtId="1" fontId="4" fillId="33" borderId="11" xfId="0" applyNumberFormat="1" applyFont="1" applyFill="1" applyBorder="1" applyAlignment="1">
      <alignment/>
    </xf>
    <xf numFmtId="1" fontId="10" fillId="33" borderId="11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7" fillId="33" borderId="12" xfId="0" applyNumberFormat="1" applyFont="1" applyFill="1" applyBorder="1" applyAlignment="1">
      <alignment/>
    </xf>
    <xf numFmtId="49" fontId="16" fillId="33" borderId="11" xfId="0" applyNumberFormat="1" applyFont="1" applyFill="1" applyBorder="1" applyAlignment="1">
      <alignment horizontal="left" vertical="center" wrapText="1" shrinkToFit="1"/>
    </xf>
    <xf numFmtId="1" fontId="1" fillId="33" borderId="11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6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 vertical="center"/>
    </xf>
    <xf numFmtId="0" fontId="69" fillId="33" borderId="11" xfId="0" applyFont="1" applyFill="1" applyBorder="1" applyAlignment="1">
      <alignment wrapText="1"/>
    </xf>
    <xf numFmtId="1" fontId="70" fillId="33" borderId="0" xfId="0" applyNumberFormat="1" applyFont="1" applyFill="1" applyAlignment="1">
      <alignment/>
    </xf>
    <xf numFmtId="1" fontId="71" fillId="33" borderId="0" xfId="0" applyNumberFormat="1" applyFont="1" applyFill="1" applyAlignment="1">
      <alignment/>
    </xf>
    <xf numFmtId="1" fontId="72" fillId="33" borderId="0" xfId="0" applyNumberFormat="1" applyFont="1" applyFill="1" applyAlignment="1">
      <alignment/>
    </xf>
    <xf numFmtId="1" fontId="5" fillId="33" borderId="11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 wrapText="1"/>
    </xf>
    <xf numFmtId="1" fontId="28" fillId="33" borderId="11" xfId="0" applyNumberFormat="1" applyFont="1" applyFill="1" applyBorder="1" applyAlignment="1">
      <alignment/>
    </xf>
    <xf numFmtId="1" fontId="28" fillId="33" borderId="12" xfId="0" applyNumberFormat="1" applyFont="1" applyFill="1" applyBorder="1" applyAlignment="1">
      <alignment/>
    </xf>
    <xf numFmtId="1" fontId="28" fillId="33" borderId="0" xfId="0" applyNumberFormat="1" applyFont="1" applyFill="1" applyAlignment="1">
      <alignment/>
    </xf>
    <xf numFmtId="1" fontId="28" fillId="0" borderId="0" xfId="0" applyNumberFormat="1" applyFont="1" applyFill="1" applyAlignment="1">
      <alignment/>
    </xf>
    <xf numFmtId="1" fontId="1" fillId="33" borderId="11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1" fontId="0" fillId="33" borderId="10" xfId="0" applyNumberFormat="1" applyFill="1" applyBorder="1" applyAlignment="1">
      <alignment horizontal="center" vertical="center"/>
    </xf>
    <xf numFmtId="2" fontId="5" fillId="33" borderId="0" xfId="0" applyNumberFormat="1" applyFont="1" applyFill="1" applyAlignment="1">
      <alignment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wrapText="1"/>
    </xf>
    <xf numFmtId="2" fontId="69" fillId="33" borderId="11" xfId="0" applyNumberFormat="1" applyFont="1" applyFill="1" applyBorder="1" applyAlignment="1">
      <alignment wrapText="1"/>
    </xf>
    <xf numFmtId="1" fontId="5" fillId="33" borderId="0" xfId="0" applyNumberFormat="1" applyFont="1" applyFill="1" applyAlignment="1">
      <alignment/>
    </xf>
    <xf numFmtId="0" fontId="4" fillId="33" borderId="0" xfId="0" applyFont="1" applyFill="1" applyAlignment="1">
      <alignment wrapText="1"/>
    </xf>
    <xf numFmtId="189" fontId="69" fillId="33" borderId="11" xfId="0" applyNumberFormat="1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1" fontId="5" fillId="33" borderId="11" xfId="0" applyNumberFormat="1" applyFont="1" applyFill="1" applyBorder="1" applyAlignment="1">
      <alignment/>
    </xf>
    <xf numFmtId="1" fontId="6" fillId="33" borderId="17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wrapText="1"/>
    </xf>
    <xf numFmtId="1" fontId="5" fillId="33" borderId="17" xfId="0" applyNumberFormat="1" applyFont="1" applyFill="1" applyBorder="1" applyAlignment="1">
      <alignment vertical="center"/>
    </xf>
    <xf numFmtId="1" fontId="5" fillId="33" borderId="12" xfId="0" applyNumberFormat="1" applyFont="1" applyFill="1" applyBorder="1" applyAlignment="1">
      <alignment vertical="center"/>
    </xf>
    <xf numFmtId="1" fontId="5" fillId="33" borderId="18" xfId="0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>
      <alignment vertical="center" wrapText="1"/>
    </xf>
    <xf numFmtId="1" fontId="1" fillId="33" borderId="17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left" vertical="top" wrapText="1"/>
    </xf>
    <xf numFmtId="1" fontId="13" fillId="33" borderId="11" xfId="0" applyNumberFormat="1" applyFont="1" applyFill="1" applyBorder="1" applyAlignment="1">
      <alignment vertical="center"/>
    </xf>
    <xf numFmtId="1" fontId="13" fillId="33" borderId="0" xfId="0" applyNumberFormat="1" applyFont="1" applyFill="1" applyAlignment="1">
      <alignment/>
    </xf>
    <xf numFmtId="1" fontId="16" fillId="33" borderId="11" xfId="0" applyNumberFormat="1" applyFont="1" applyFill="1" applyBorder="1" applyAlignment="1">
      <alignment horizontal="right" vertical="center"/>
    </xf>
    <xf numFmtId="1" fontId="16" fillId="33" borderId="11" xfId="0" applyNumberFormat="1" applyFont="1" applyFill="1" applyBorder="1" applyAlignment="1">
      <alignment horizontal="right" vertical="center" wrapText="1"/>
    </xf>
    <xf numFmtId="1" fontId="16" fillId="33" borderId="12" xfId="0" applyNumberFormat="1" applyFont="1" applyFill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horizontal="right" vertical="center"/>
    </xf>
    <xf numFmtId="0" fontId="9" fillId="33" borderId="20" xfId="0" applyFont="1" applyFill="1" applyBorder="1" applyAlignment="1">
      <alignment horizontal="left" vertical="top" wrapText="1"/>
    </xf>
    <xf numFmtId="1" fontId="5" fillId="33" borderId="11" xfId="0" applyNumberFormat="1" applyFont="1" applyFill="1" applyBorder="1" applyAlignment="1">
      <alignment horizontal="right" vertical="center"/>
    </xf>
    <xf numFmtId="1" fontId="5" fillId="33" borderId="0" xfId="0" applyNumberFormat="1" applyFont="1" applyFill="1" applyAlignment="1">
      <alignment horizontal="right" vertical="center"/>
    </xf>
    <xf numFmtId="0" fontId="9" fillId="33" borderId="19" xfId="0" applyFont="1" applyFill="1" applyBorder="1" applyAlignment="1">
      <alignment wrapText="1"/>
    </xf>
    <xf numFmtId="0" fontId="19" fillId="33" borderId="11" xfId="0" applyFont="1" applyFill="1" applyBorder="1" applyAlignment="1">
      <alignment horizontal="left" vertical="top" wrapText="1"/>
    </xf>
    <xf numFmtId="2" fontId="5" fillId="33" borderId="0" xfId="0" applyNumberFormat="1" applyFont="1" applyFill="1" applyAlignment="1">
      <alignment/>
    </xf>
    <xf numFmtId="0" fontId="8" fillId="33" borderId="11" xfId="0" applyFont="1" applyFill="1" applyBorder="1" applyAlignment="1">
      <alignment horizontal="left" vertical="top" wrapText="1"/>
    </xf>
    <xf numFmtId="1" fontId="19" fillId="33" borderId="11" xfId="0" applyNumberFormat="1" applyFont="1" applyFill="1" applyBorder="1" applyAlignment="1">
      <alignment horizontal="right" vertical="center"/>
    </xf>
    <xf numFmtId="1" fontId="1" fillId="33" borderId="12" xfId="0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1" fontId="4" fillId="33" borderId="11" xfId="0" applyNumberFormat="1" applyFont="1" applyFill="1" applyBorder="1" applyAlignment="1">
      <alignment vertical="center"/>
    </xf>
    <xf numFmtId="1" fontId="9" fillId="33" borderId="11" xfId="0" applyNumberFormat="1" applyFont="1" applyFill="1" applyBorder="1" applyAlignment="1">
      <alignment vertical="center"/>
    </xf>
    <xf numFmtId="1" fontId="16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1" fontId="5" fillId="33" borderId="0" xfId="0" applyNumberFormat="1" applyFont="1" applyFill="1" applyAlignment="1">
      <alignment wrapText="1"/>
    </xf>
    <xf numFmtId="1" fontId="69" fillId="33" borderId="11" xfId="0" applyNumberFormat="1" applyFont="1" applyFill="1" applyBorder="1" applyAlignment="1">
      <alignment wrapText="1"/>
    </xf>
    <xf numFmtId="1" fontId="10" fillId="33" borderId="11" xfId="0" applyNumberFormat="1" applyFont="1" applyFill="1" applyBorder="1" applyAlignment="1">
      <alignment vertical="center"/>
    </xf>
    <xf numFmtId="1" fontId="7" fillId="33" borderId="11" xfId="0" applyNumberFormat="1" applyFont="1" applyFill="1" applyBorder="1" applyAlignment="1">
      <alignment vertical="center"/>
    </xf>
    <xf numFmtId="0" fontId="12" fillId="33" borderId="12" xfId="0" applyFont="1" applyFill="1" applyBorder="1" applyAlignment="1">
      <alignment vertical="center" wrapText="1"/>
    </xf>
    <xf numFmtId="1" fontId="4" fillId="33" borderId="11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vertical="top" wrapText="1"/>
    </xf>
    <xf numFmtId="1" fontId="1" fillId="33" borderId="12" xfId="0" applyNumberFormat="1" applyFont="1" applyFill="1" applyBorder="1" applyAlignment="1">
      <alignment horizontal="right" vertical="center"/>
    </xf>
    <xf numFmtId="1" fontId="6" fillId="33" borderId="11" xfId="0" applyNumberFormat="1" applyFont="1" applyFill="1" applyBorder="1" applyAlignment="1">
      <alignment horizontal="right" vertical="center"/>
    </xf>
    <xf numFmtId="1" fontId="6" fillId="33" borderId="12" xfId="0" applyNumberFormat="1" applyFont="1" applyFill="1" applyBorder="1" applyAlignment="1">
      <alignment horizontal="right" vertical="center"/>
    </xf>
    <xf numFmtId="1" fontId="6" fillId="33" borderId="12" xfId="0" applyNumberFormat="1" applyFont="1" applyFill="1" applyBorder="1" applyAlignment="1">
      <alignment wrapText="1"/>
    </xf>
    <xf numFmtId="1" fontId="17" fillId="33" borderId="11" xfId="0" applyNumberFormat="1" applyFont="1" applyFill="1" applyBorder="1" applyAlignment="1">
      <alignment/>
    </xf>
    <xf numFmtId="1" fontId="10" fillId="33" borderId="11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1" fontId="1" fillId="33" borderId="11" xfId="0" applyNumberFormat="1" applyFont="1" applyFill="1" applyBorder="1" applyAlignment="1">
      <alignment vertical="center" wrapText="1"/>
    </xf>
    <xf numFmtId="1" fontId="19" fillId="33" borderId="11" xfId="0" applyNumberFormat="1" applyFont="1" applyFill="1" applyBorder="1" applyAlignment="1">
      <alignment vertical="center"/>
    </xf>
    <xf numFmtId="1" fontId="16" fillId="33" borderId="11" xfId="101" applyNumberFormat="1" applyFont="1" applyFill="1" applyBorder="1" applyAlignment="1">
      <alignment vertical="center"/>
      <protection/>
    </xf>
    <xf numFmtId="1" fontId="1" fillId="33" borderId="11" xfId="0" applyNumberFormat="1" applyFont="1" applyFill="1" applyBorder="1" applyAlignment="1">
      <alignment horizontal="center" vertical="center" wrapText="1"/>
    </xf>
    <xf numFmtId="1" fontId="16" fillId="33" borderId="11" xfId="53" applyNumberFormat="1" applyFont="1" applyFill="1" applyBorder="1" applyAlignment="1">
      <alignment vertical="center"/>
      <protection/>
    </xf>
    <xf numFmtId="1" fontId="16" fillId="33" borderId="11" xfId="55" applyNumberFormat="1" applyFont="1" applyFill="1" applyBorder="1" applyAlignment="1">
      <alignment vertical="center"/>
      <protection/>
    </xf>
    <xf numFmtId="1" fontId="16" fillId="33" borderId="11" xfId="0" applyNumberFormat="1" applyFont="1" applyFill="1" applyBorder="1" applyAlignment="1">
      <alignment horizontal="center" vertical="center"/>
    </xf>
    <xf numFmtId="1" fontId="16" fillId="33" borderId="10" xfId="0" applyNumberFormat="1" applyFont="1" applyFill="1" applyBorder="1" applyAlignment="1">
      <alignment vertical="center"/>
    </xf>
    <xf numFmtId="1" fontId="16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right" vertical="center" wrapText="1"/>
    </xf>
    <xf numFmtId="1" fontId="18" fillId="33" borderId="11" xfId="101" applyNumberFormat="1" applyFont="1" applyFill="1" applyBorder="1" applyAlignment="1">
      <alignment horizontal="right" vertical="center"/>
      <protection/>
    </xf>
    <xf numFmtId="1" fontId="18" fillId="33" borderId="11" xfId="53" applyNumberFormat="1" applyFont="1" applyFill="1" applyBorder="1" applyAlignment="1">
      <alignment horizontal="right" vertical="center"/>
      <protection/>
    </xf>
    <xf numFmtId="1" fontId="18" fillId="33" borderId="11" xfId="0" applyNumberFormat="1" applyFont="1" applyFill="1" applyBorder="1" applyAlignment="1">
      <alignment horizontal="center" vertical="center"/>
    </xf>
    <xf numFmtId="1" fontId="18" fillId="33" borderId="11" xfId="0" applyNumberFormat="1" applyFont="1" applyFill="1" applyBorder="1" applyAlignment="1">
      <alignment horizontal="right" vertical="center"/>
    </xf>
    <xf numFmtId="1" fontId="20" fillId="33" borderId="11" xfId="0" applyNumberFormat="1" applyFont="1" applyFill="1" applyBorder="1" applyAlignment="1">
      <alignment/>
    </xf>
    <xf numFmtId="1" fontId="20" fillId="33" borderId="11" xfId="0" applyNumberFormat="1" applyFont="1" applyFill="1" applyBorder="1" applyAlignment="1">
      <alignment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7" xfId="0" applyNumberFormat="1" applyFont="1" applyFill="1" applyBorder="1" applyAlignment="1">
      <alignment horizontal="center" vertical="center" wrapText="1"/>
    </xf>
    <xf numFmtId="1" fontId="69" fillId="33" borderId="11" xfId="0" applyNumberFormat="1" applyFont="1" applyFill="1" applyBorder="1" applyAlignment="1">
      <alignment/>
    </xf>
    <xf numFmtId="1" fontId="16" fillId="33" borderId="11" xfId="0" applyNumberFormat="1" applyFont="1" applyFill="1" applyBorder="1" applyAlignment="1">
      <alignment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right" vertical="center"/>
    </xf>
    <xf numFmtId="1" fontId="22" fillId="33" borderId="11" xfId="0" applyNumberFormat="1" applyFont="1" applyFill="1" applyBorder="1" applyAlignment="1">
      <alignment horizontal="right" vertical="center"/>
    </xf>
    <xf numFmtId="1" fontId="21" fillId="33" borderId="11" xfId="0" applyNumberFormat="1" applyFont="1" applyFill="1" applyBorder="1" applyAlignment="1">
      <alignment horizontal="right" vertical="center"/>
    </xf>
    <xf numFmtId="1" fontId="0" fillId="33" borderId="11" xfId="0" applyNumberFormat="1" applyFill="1" applyBorder="1" applyAlignment="1">
      <alignment/>
    </xf>
    <xf numFmtId="1" fontId="0" fillId="33" borderId="0" xfId="0" applyNumberFormat="1" applyFill="1" applyAlignment="1">
      <alignment horizontal="right" vertical="center"/>
    </xf>
    <xf numFmtId="1" fontId="0" fillId="33" borderId="11" xfId="0" applyNumberFormat="1" applyFill="1" applyBorder="1" applyAlignment="1">
      <alignment horizontal="right" vertical="center"/>
    </xf>
    <xf numFmtId="1" fontId="0" fillId="33" borderId="12" xfId="0" applyNumberFormat="1" applyFill="1" applyBorder="1" applyAlignment="1">
      <alignment horizontal="right" vertical="center"/>
    </xf>
    <xf numFmtId="1" fontId="21" fillId="33" borderId="12" xfId="0" applyNumberFormat="1" applyFont="1" applyFill="1" applyBorder="1" applyAlignment="1">
      <alignment horizontal="right" vertical="center"/>
    </xf>
    <xf numFmtId="0" fontId="73" fillId="33" borderId="11" xfId="0" applyFont="1" applyFill="1" applyBorder="1" applyAlignment="1">
      <alignment wrapText="1"/>
    </xf>
    <xf numFmtId="0" fontId="9" fillId="33" borderId="0" xfId="0" applyFont="1" applyFill="1" applyAlignment="1">
      <alignment wrapText="1"/>
    </xf>
    <xf numFmtId="1" fontId="1" fillId="0" borderId="11" xfId="0" applyNumberFormat="1" applyFont="1" applyFill="1" applyBorder="1" applyAlignment="1">
      <alignment wrapText="1"/>
    </xf>
    <xf numFmtId="1" fontId="4" fillId="33" borderId="11" xfId="0" applyNumberFormat="1" applyFont="1" applyFill="1" applyBorder="1" applyAlignment="1">
      <alignment wrapText="1"/>
    </xf>
    <xf numFmtId="1" fontId="1" fillId="0" borderId="11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1" fontId="4" fillId="33" borderId="16" xfId="0" applyNumberFormat="1" applyFont="1" applyFill="1" applyBorder="1" applyAlignment="1">
      <alignment wrapText="1"/>
    </xf>
    <xf numFmtId="0" fontId="0" fillId="0" borderId="16" xfId="0" applyBorder="1" applyAlignment="1">
      <alignment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5" xfId="58"/>
    <cellStyle name="Обычный 15 2" xfId="59"/>
    <cellStyle name="Обычный 2" xfId="60"/>
    <cellStyle name="Обычный 20" xfId="61"/>
    <cellStyle name="Обычный 20 2" xfId="62"/>
    <cellStyle name="Обычный 21" xfId="63"/>
    <cellStyle name="Обычный 22" xfId="64"/>
    <cellStyle name="Обычный 23" xfId="65"/>
    <cellStyle name="Обычный 25" xfId="66"/>
    <cellStyle name="Обычный 26" xfId="67"/>
    <cellStyle name="Обычный 27" xfId="68"/>
    <cellStyle name="Обычный 28" xfId="69"/>
    <cellStyle name="Обычный 29" xfId="70"/>
    <cellStyle name="Обычный 30" xfId="71"/>
    <cellStyle name="Обычный 31" xfId="72"/>
    <cellStyle name="Обычный 32" xfId="73"/>
    <cellStyle name="Обычный 33" xfId="74"/>
    <cellStyle name="Обычный 34" xfId="75"/>
    <cellStyle name="Обычный 35" xfId="76"/>
    <cellStyle name="Обычный 36" xfId="77"/>
    <cellStyle name="Обычный 37" xfId="78"/>
    <cellStyle name="Обычный 38" xfId="79"/>
    <cellStyle name="Обычный 39" xfId="80"/>
    <cellStyle name="Обычный 4" xfId="81"/>
    <cellStyle name="Обычный 40" xfId="82"/>
    <cellStyle name="Обычный 41" xfId="83"/>
    <cellStyle name="Обычный 42" xfId="84"/>
    <cellStyle name="Обычный 43" xfId="85"/>
    <cellStyle name="Обычный 44" xfId="86"/>
    <cellStyle name="Обычный 45" xfId="87"/>
    <cellStyle name="Обычный 47" xfId="88"/>
    <cellStyle name="Обычный 48" xfId="89"/>
    <cellStyle name="Обычный 49" xfId="90"/>
    <cellStyle name="Обычный 50" xfId="91"/>
    <cellStyle name="Обычный 51" xfId="92"/>
    <cellStyle name="Обычный 52" xfId="93"/>
    <cellStyle name="Обычный 54" xfId="94"/>
    <cellStyle name="Обычный 55" xfId="95"/>
    <cellStyle name="Обычный 56" xfId="96"/>
    <cellStyle name="Обычный 57" xfId="97"/>
    <cellStyle name="Обычный 58" xfId="98"/>
    <cellStyle name="Обычный 59" xfId="99"/>
    <cellStyle name="Обычный 6" xfId="100"/>
    <cellStyle name="Обычный 7" xfId="101"/>
    <cellStyle name="Обычный 76" xfId="102"/>
    <cellStyle name="Обычный 77" xfId="103"/>
    <cellStyle name="Обычный 78" xfId="104"/>
    <cellStyle name="Обычный 8" xfId="105"/>
    <cellStyle name="Обычный 84" xfId="106"/>
    <cellStyle name="Обычный 86" xfId="107"/>
    <cellStyle name="Обычный 88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022"/>
  <sheetViews>
    <sheetView tabSelected="1" zoomScale="75" zoomScaleNormal="75" workbookViewId="0" topLeftCell="A3">
      <selection activeCell="N5" sqref="N5"/>
    </sheetView>
  </sheetViews>
  <sheetFormatPr defaultColWidth="8.875" defaultRowHeight="12.75"/>
  <cols>
    <col min="1" max="1" width="33.625" style="11" customWidth="1"/>
    <col min="2" max="2" width="10.00390625" style="12" customWidth="1"/>
    <col min="3" max="3" width="8.375" style="12" customWidth="1"/>
    <col min="4" max="4" width="15.00390625" style="12" customWidth="1"/>
    <col min="5" max="5" width="1.00390625" style="12" hidden="1" customWidth="1"/>
    <col min="6" max="6" width="10.50390625" style="12" customWidth="1"/>
    <col min="7" max="7" width="12.375" style="12" customWidth="1"/>
    <col min="8" max="8" width="12.875" style="12" customWidth="1"/>
    <col min="9" max="9" width="12.625" style="12" customWidth="1"/>
    <col min="10" max="10" width="12.875" style="12" customWidth="1"/>
    <col min="11" max="11" width="14.125" style="12" customWidth="1"/>
    <col min="12" max="12" width="12.875" style="12" customWidth="1"/>
    <col min="13" max="13" width="14.375" style="12" customWidth="1"/>
    <col min="14" max="15" width="11.50390625" style="12" customWidth="1"/>
    <col min="16" max="16" width="11.875" style="12" customWidth="1"/>
    <col min="17" max="17" width="12.50390625" style="12" customWidth="1"/>
    <col min="18" max="18" width="25.625" style="12" customWidth="1"/>
    <col min="19" max="16384" width="8.875" style="12" customWidth="1"/>
  </cols>
  <sheetData>
    <row r="1" ht="15.75" hidden="1"/>
    <row r="2" ht="15.75" hidden="1"/>
    <row r="3" spans="13:15" ht="15.75">
      <c r="M3" s="157"/>
      <c r="N3" s="157"/>
      <c r="O3" s="157"/>
    </row>
    <row r="4" spans="1:15" s="10" customFormat="1" ht="19.5" customHeight="1">
      <c r="A4" s="9"/>
      <c r="M4" s="158"/>
      <c r="N4" s="1" t="s">
        <v>587</v>
      </c>
      <c r="O4" s="158"/>
    </row>
    <row r="5" spans="1:21" s="10" customFormat="1" ht="15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59"/>
      <c r="N5" s="1" t="s">
        <v>598</v>
      </c>
      <c r="O5" s="159"/>
      <c r="P5" s="12"/>
      <c r="Q5" s="12"/>
      <c r="R5" s="12"/>
      <c r="S5" s="12"/>
      <c r="T5" s="12"/>
      <c r="U5" s="12"/>
    </row>
    <row r="6" spans="13:15" ht="15.75">
      <c r="M6" s="159"/>
      <c r="N6" s="159"/>
      <c r="O6" s="159"/>
    </row>
    <row r="7" spans="1:15" s="14" customFormat="1" ht="15.75">
      <c r="A7" s="13"/>
      <c r="B7" s="2" t="s">
        <v>588</v>
      </c>
      <c r="M7" s="160"/>
      <c r="N7" s="160"/>
      <c r="O7" s="160"/>
    </row>
    <row r="8" spans="1:21" s="15" customFormat="1" ht="18.75" hidden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ht="15.75">
      <c r="O9" s="12" t="s">
        <v>106</v>
      </c>
    </row>
    <row r="11" spans="1:17" s="17" customFormat="1" ht="79.5" customHeight="1">
      <c r="A11" s="16" t="s">
        <v>74</v>
      </c>
      <c r="B11" s="16" t="s">
        <v>75</v>
      </c>
      <c r="C11" s="16" t="s">
        <v>76</v>
      </c>
      <c r="D11" s="16" t="s">
        <v>77</v>
      </c>
      <c r="E11" s="16" t="s">
        <v>78</v>
      </c>
      <c r="F11" s="16" t="s">
        <v>91</v>
      </c>
      <c r="G11" s="16" t="s">
        <v>92</v>
      </c>
      <c r="H11" s="16" t="s">
        <v>93</v>
      </c>
      <c r="I11" s="16" t="s">
        <v>94</v>
      </c>
      <c r="J11" s="16" t="s">
        <v>95</v>
      </c>
      <c r="K11" s="16" t="s">
        <v>96</v>
      </c>
      <c r="L11" s="16" t="s">
        <v>97</v>
      </c>
      <c r="M11" s="16" t="s">
        <v>98</v>
      </c>
      <c r="N11" s="16" t="s">
        <v>99</v>
      </c>
      <c r="O11" s="16" t="s">
        <v>100</v>
      </c>
      <c r="P11" s="16" t="s">
        <v>78</v>
      </c>
      <c r="Q11" s="16" t="s">
        <v>82</v>
      </c>
    </row>
    <row r="12" spans="1:17" s="17" customFormat="1" ht="15.75" hidden="1">
      <c r="A12" s="278" t="s">
        <v>79</v>
      </c>
      <c r="B12" s="279"/>
      <c r="C12" s="279"/>
      <c r="D12" s="279"/>
      <c r="E12" s="279"/>
      <c r="F12" s="279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/>
    </row>
    <row r="13" spans="1:17" s="14" customFormat="1" ht="15.75" hidden="1">
      <c r="A13" s="18" t="s">
        <v>394</v>
      </c>
      <c r="B13" s="19"/>
      <c r="C13" s="19"/>
      <c r="D13" s="19">
        <f>D14+D20+D34+D24+D45</f>
        <v>0</v>
      </c>
      <c r="E13" s="19">
        <v>193.8</v>
      </c>
      <c r="F13" s="19">
        <f aca="true" t="shared" si="0" ref="F13:Q13">F14+F20+F34+F24+F45</f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19">
        <f t="shared" si="0"/>
        <v>0</v>
      </c>
    </row>
    <row r="14" spans="1:17" s="22" customFormat="1" ht="32.25" customHeight="1" hidden="1">
      <c r="A14" s="20" t="s">
        <v>187</v>
      </c>
      <c r="B14" s="21">
        <v>130110</v>
      </c>
      <c r="C14" s="21"/>
      <c r="D14" s="21">
        <f>D15+D16+D17+D18+D19</f>
        <v>0</v>
      </c>
      <c r="E14" s="21">
        <f aca="true" t="shared" si="1" ref="E14:Q14">E15+E16+E17+E18+E19</f>
        <v>-14.9</v>
      </c>
      <c r="F14" s="21">
        <f t="shared" si="1"/>
        <v>0</v>
      </c>
      <c r="G14" s="21">
        <f t="shared" si="1"/>
        <v>0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 t="shared" si="1"/>
        <v>0</v>
      </c>
      <c r="Q14" s="21">
        <f t="shared" si="1"/>
        <v>0</v>
      </c>
    </row>
    <row r="15" spans="1:17" ht="15.75" hidden="1">
      <c r="A15" s="23" t="s">
        <v>153</v>
      </c>
      <c r="B15" s="24"/>
      <c r="C15" s="24">
        <v>2271</v>
      </c>
      <c r="D15" s="24">
        <f>F15+G15+H15+I15+J15+K15+L15+M15+N15+O15+P15+Q15</f>
        <v>0</v>
      </c>
      <c r="E15" s="24"/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5.75" hidden="1">
      <c r="A16" s="8" t="s">
        <v>154</v>
      </c>
      <c r="B16" s="25"/>
      <c r="C16" s="25">
        <v>2273</v>
      </c>
      <c r="D16" s="24">
        <f>F16+G16+H16+I16+J16+K16+L16+M16+N16+O16+P16+Q16</f>
        <v>0</v>
      </c>
      <c r="E16" s="25">
        <v>-14.9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16.5" customHeight="1" hidden="1">
      <c r="A17" s="8" t="s">
        <v>43</v>
      </c>
      <c r="B17" s="25"/>
      <c r="C17" s="25">
        <v>2120</v>
      </c>
      <c r="D17" s="24">
        <f>F17+G17+H17+I17+J17+K17+L17+M17+N17+O17+P17+Q17</f>
        <v>0</v>
      </c>
      <c r="E17" s="2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15.75" hidden="1">
      <c r="A18" s="8" t="s">
        <v>151</v>
      </c>
      <c r="B18" s="25"/>
      <c r="C18" s="25">
        <v>2111</v>
      </c>
      <c r="D18" s="24">
        <f>F18+G18+H18+I18+J18+K18+L18+M18+N18+O18+P18+Q18</f>
        <v>0</v>
      </c>
      <c r="E18" s="25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31.5" hidden="1">
      <c r="A19" s="8" t="s">
        <v>172</v>
      </c>
      <c r="B19" s="25"/>
      <c r="C19" s="25">
        <v>2240</v>
      </c>
      <c r="D19" s="24">
        <f>F19+G19+H19+I19+J19+K19+L19+M19+N19+O19+P19+Q19</f>
        <v>0</v>
      </c>
      <c r="E19" s="2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s="22" customFormat="1" ht="36.75" customHeight="1" hidden="1">
      <c r="A20" s="26" t="s">
        <v>171</v>
      </c>
      <c r="B20" s="27">
        <v>130112</v>
      </c>
      <c r="C20" s="27"/>
      <c r="D20" s="21">
        <f>D23+D21+D22</f>
        <v>0</v>
      </c>
      <c r="E20" s="27"/>
      <c r="F20" s="21">
        <f aca="true" t="shared" si="2" ref="F20:Q20">F23+F21+F22</f>
        <v>0</v>
      </c>
      <c r="G20" s="21">
        <f t="shared" si="2"/>
        <v>0</v>
      </c>
      <c r="H20" s="21">
        <f t="shared" si="2"/>
        <v>0</v>
      </c>
      <c r="I20" s="21">
        <f t="shared" si="2"/>
        <v>0</v>
      </c>
      <c r="J20" s="21">
        <f t="shared" si="2"/>
        <v>0</v>
      </c>
      <c r="K20" s="21">
        <f t="shared" si="2"/>
        <v>0</v>
      </c>
      <c r="L20" s="21">
        <f t="shared" si="2"/>
        <v>0</v>
      </c>
      <c r="M20" s="21">
        <f t="shared" si="2"/>
        <v>0</v>
      </c>
      <c r="N20" s="21">
        <f t="shared" si="2"/>
        <v>0</v>
      </c>
      <c r="O20" s="21">
        <f t="shared" si="2"/>
        <v>0</v>
      </c>
      <c r="P20" s="21">
        <f t="shared" si="2"/>
        <v>0</v>
      </c>
      <c r="Q20" s="21">
        <f t="shared" si="2"/>
        <v>0</v>
      </c>
    </row>
    <row r="21" spans="1:17" s="30" customFormat="1" ht="31.5" hidden="1">
      <c r="A21" s="23" t="s">
        <v>162</v>
      </c>
      <c r="B21" s="28"/>
      <c r="C21" s="28">
        <v>2210</v>
      </c>
      <c r="D21" s="29">
        <f>F21+G21+H21+I21+J21+K21+L21+M21+N21+O21+P21+Q21</f>
        <v>0</v>
      </c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s="30" customFormat="1" ht="47.25" hidden="1">
      <c r="A22" s="23" t="s">
        <v>156</v>
      </c>
      <c r="B22" s="28"/>
      <c r="C22" s="28">
        <v>2610</v>
      </c>
      <c r="D22" s="29">
        <f>F22+G22+H22+I22+J22+K22+L22+M22+N22+O22+P22+Q22</f>
        <v>0</v>
      </c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9.5" customHeight="1" hidden="1">
      <c r="A23" s="23" t="s">
        <v>149</v>
      </c>
      <c r="B23" s="25"/>
      <c r="C23" s="25">
        <v>2250</v>
      </c>
      <c r="D23" s="24">
        <f>F23+G23+H23+I23+J23+K23+L23+M23+N23+O23+P23+Q23</f>
        <v>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s="33" customFormat="1" ht="46.5" customHeight="1" hidden="1">
      <c r="A24" s="26" t="s">
        <v>116</v>
      </c>
      <c r="B24" s="31">
        <v>130107</v>
      </c>
      <c r="C24" s="31"/>
      <c r="D24" s="32">
        <f>D25+D26+D27+D28+D33+D29+D30+D31+D32</f>
        <v>0</v>
      </c>
      <c r="E24" s="31"/>
      <c r="F24" s="32">
        <f aca="true" t="shared" si="3" ref="F24:Q24">F25+F26+F27+F28+F33+F29+F30+F31+F32</f>
        <v>0</v>
      </c>
      <c r="G24" s="32">
        <f t="shared" si="3"/>
        <v>0</v>
      </c>
      <c r="H24" s="32">
        <f t="shared" si="3"/>
        <v>0</v>
      </c>
      <c r="I24" s="32">
        <f t="shared" si="3"/>
        <v>0</v>
      </c>
      <c r="J24" s="32">
        <f t="shared" si="3"/>
        <v>0</v>
      </c>
      <c r="K24" s="32">
        <f t="shared" si="3"/>
        <v>0</v>
      </c>
      <c r="L24" s="32">
        <f t="shared" si="3"/>
        <v>0</v>
      </c>
      <c r="M24" s="32">
        <f t="shared" si="3"/>
        <v>0</v>
      </c>
      <c r="N24" s="32">
        <f t="shared" si="3"/>
        <v>0</v>
      </c>
      <c r="O24" s="32">
        <f t="shared" si="3"/>
        <v>0</v>
      </c>
      <c r="P24" s="32">
        <f t="shared" si="3"/>
        <v>0</v>
      </c>
      <c r="Q24" s="32">
        <f t="shared" si="3"/>
        <v>0</v>
      </c>
    </row>
    <row r="25" spans="1:17" ht="29.25" customHeight="1" hidden="1">
      <c r="A25" s="8" t="s">
        <v>43</v>
      </c>
      <c r="B25" s="25"/>
      <c r="C25" s="25">
        <v>2120</v>
      </c>
      <c r="D25" s="24">
        <f aca="true" t="shared" si="4" ref="D25:D33">F25+G25+H25+I25+J25+K25+L25+M25+N25+O25+P25+Q25</f>
        <v>0</v>
      </c>
      <c r="E25" s="2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64.5" customHeight="1" hidden="1">
      <c r="A26" s="23" t="s">
        <v>231</v>
      </c>
      <c r="B26" s="25"/>
      <c r="C26" s="25">
        <v>2282</v>
      </c>
      <c r="D26" s="24">
        <f t="shared" si="4"/>
        <v>0</v>
      </c>
      <c r="E26" s="25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31.5" hidden="1">
      <c r="A27" s="8" t="s">
        <v>172</v>
      </c>
      <c r="B27" s="25"/>
      <c r="C27" s="25">
        <v>2240</v>
      </c>
      <c r="D27" s="24">
        <f t="shared" si="4"/>
        <v>0</v>
      </c>
      <c r="E27" s="25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31.5" hidden="1">
      <c r="A28" s="23" t="s">
        <v>162</v>
      </c>
      <c r="B28" s="25"/>
      <c r="C28" s="25">
        <v>2210</v>
      </c>
      <c r="D28" s="24">
        <f t="shared" si="4"/>
        <v>0</v>
      </c>
      <c r="E28" s="25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15.75" hidden="1">
      <c r="A29" s="23" t="s">
        <v>149</v>
      </c>
      <c r="B29" s="25"/>
      <c r="C29" s="25">
        <v>2250</v>
      </c>
      <c r="D29" s="24">
        <f t="shared" si="4"/>
        <v>0</v>
      </c>
      <c r="E29" s="25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5.75" hidden="1">
      <c r="A30" s="23" t="s">
        <v>152</v>
      </c>
      <c r="B30" s="25"/>
      <c r="C30" s="25">
        <v>2274</v>
      </c>
      <c r="D30" s="24">
        <f t="shared" si="4"/>
        <v>0</v>
      </c>
      <c r="E30" s="2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5.75" hidden="1">
      <c r="A31" s="23" t="s">
        <v>154</v>
      </c>
      <c r="B31" s="25"/>
      <c r="C31" s="25">
        <v>2273</v>
      </c>
      <c r="D31" s="24">
        <f t="shared" si="4"/>
        <v>0</v>
      </c>
      <c r="E31" s="25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5.75" hidden="1">
      <c r="A32" s="23" t="s">
        <v>153</v>
      </c>
      <c r="B32" s="25"/>
      <c r="C32" s="25">
        <v>2271</v>
      </c>
      <c r="D32" s="24">
        <f t="shared" si="4"/>
        <v>0</v>
      </c>
      <c r="E32" s="25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5.75" hidden="1">
      <c r="A33" s="8" t="s">
        <v>157</v>
      </c>
      <c r="B33" s="25"/>
      <c r="C33" s="25">
        <v>2230</v>
      </c>
      <c r="D33" s="24">
        <f t="shared" si="4"/>
        <v>0</v>
      </c>
      <c r="E33" s="25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s="22" customFormat="1" ht="51" customHeight="1" hidden="1">
      <c r="A34" s="26" t="s">
        <v>244</v>
      </c>
      <c r="B34" s="27">
        <v>91101</v>
      </c>
      <c r="C34" s="27"/>
      <c r="D34" s="21">
        <f>D35+D36+D37+D38+D39+D40+D41+D42+D43+D44</f>
        <v>0</v>
      </c>
      <c r="E34" s="27"/>
      <c r="F34" s="21">
        <f aca="true" t="shared" si="5" ref="F34:Q34">F35+F36+F37+F38+F39+F40+F41+F42+F43+F44</f>
        <v>0</v>
      </c>
      <c r="G34" s="21">
        <f t="shared" si="5"/>
        <v>0</v>
      </c>
      <c r="H34" s="21">
        <f t="shared" si="5"/>
        <v>0</v>
      </c>
      <c r="I34" s="21">
        <f t="shared" si="5"/>
        <v>0</v>
      </c>
      <c r="J34" s="21">
        <f t="shared" si="5"/>
        <v>0</v>
      </c>
      <c r="K34" s="21">
        <f t="shared" si="5"/>
        <v>0</v>
      </c>
      <c r="L34" s="21">
        <f t="shared" si="5"/>
        <v>0</v>
      </c>
      <c r="M34" s="21">
        <f t="shared" si="5"/>
        <v>0</v>
      </c>
      <c r="N34" s="21">
        <f t="shared" si="5"/>
        <v>0</v>
      </c>
      <c r="O34" s="21">
        <f t="shared" si="5"/>
        <v>0</v>
      </c>
      <c r="P34" s="21">
        <f t="shared" si="5"/>
        <v>0</v>
      </c>
      <c r="Q34" s="21">
        <f t="shared" si="5"/>
        <v>0</v>
      </c>
    </row>
    <row r="35" spans="1:17" ht="15.75" hidden="1">
      <c r="A35" s="8" t="s">
        <v>151</v>
      </c>
      <c r="B35" s="25"/>
      <c r="C35" s="25">
        <v>2111</v>
      </c>
      <c r="D35" s="24">
        <f aca="true" t="shared" si="6" ref="D35:D44">F35+G35+H35+I35+J35+K35+L35+M35+N35+O35+P35+Q35</f>
        <v>0</v>
      </c>
      <c r="E35" s="25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15.75" hidden="1">
      <c r="A36" s="8" t="s">
        <v>135</v>
      </c>
      <c r="B36" s="25"/>
      <c r="C36" s="25">
        <v>2120</v>
      </c>
      <c r="D36" s="24">
        <f t="shared" si="6"/>
        <v>0</v>
      </c>
      <c r="E36" s="25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31.5" hidden="1">
      <c r="A37" s="8" t="s">
        <v>228</v>
      </c>
      <c r="B37" s="25"/>
      <c r="C37" s="25">
        <v>2240</v>
      </c>
      <c r="D37" s="24">
        <f t="shared" si="6"/>
        <v>0</v>
      </c>
      <c r="E37" s="25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31.5" hidden="1">
      <c r="A38" s="23" t="s">
        <v>162</v>
      </c>
      <c r="B38" s="25"/>
      <c r="C38" s="25">
        <v>2210</v>
      </c>
      <c r="D38" s="24">
        <f t="shared" si="6"/>
        <v>0</v>
      </c>
      <c r="E38" s="25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15.75" hidden="1">
      <c r="A39" s="8" t="s">
        <v>153</v>
      </c>
      <c r="B39" s="25"/>
      <c r="C39" s="25">
        <v>2271</v>
      </c>
      <c r="D39" s="24">
        <f t="shared" si="6"/>
        <v>0</v>
      </c>
      <c r="E39" s="25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15.75" hidden="1">
      <c r="A40" s="8" t="s">
        <v>154</v>
      </c>
      <c r="B40" s="25"/>
      <c r="C40" s="25">
        <v>2273</v>
      </c>
      <c r="D40" s="24">
        <f t="shared" si="6"/>
        <v>0</v>
      </c>
      <c r="E40" s="25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15.75" hidden="1">
      <c r="A41" s="8" t="s">
        <v>229</v>
      </c>
      <c r="B41" s="25"/>
      <c r="C41" s="25">
        <v>2250</v>
      </c>
      <c r="D41" s="24">
        <f t="shared" si="6"/>
        <v>0</v>
      </c>
      <c r="E41" s="25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33.75" customHeight="1" hidden="1">
      <c r="A42" s="8" t="s">
        <v>160</v>
      </c>
      <c r="B42" s="25"/>
      <c r="C42" s="25">
        <v>2272</v>
      </c>
      <c r="D42" s="24">
        <f t="shared" si="6"/>
        <v>0</v>
      </c>
      <c r="E42" s="25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15.75" hidden="1">
      <c r="A43" s="8" t="s">
        <v>154</v>
      </c>
      <c r="B43" s="25"/>
      <c r="C43" s="25">
        <v>2273</v>
      </c>
      <c r="D43" s="24">
        <f t="shared" si="6"/>
        <v>0</v>
      </c>
      <c r="E43" s="25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5.75" hidden="1">
      <c r="A44" s="8" t="s">
        <v>153</v>
      </c>
      <c r="B44" s="25"/>
      <c r="C44" s="25">
        <v>2271</v>
      </c>
      <c r="D44" s="24">
        <f t="shared" si="6"/>
        <v>0</v>
      </c>
      <c r="E44" s="25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s="33" customFormat="1" ht="48" customHeight="1" hidden="1">
      <c r="A45" s="26" t="s">
        <v>178</v>
      </c>
      <c r="B45" s="31">
        <v>91103</v>
      </c>
      <c r="C45" s="31"/>
      <c r="D45" s="32">
        <f>D46+D47</f>
        <v>0</v>
      </c>
      <c r="E45" s="31"/>
      <c r="F45" s="32">
        <f aca="true" t="shared" si="7" ref="F45:Q45">F46+F47</f>
        <v>0</v>
      </c>
      <c r="G45" s="32">
        <f t="shared" si="7"/>
        <v>0</v>
      </c>
      <c r="H45" s="32">
        <f t="shared" si="7"/>
        <v>0</v>
      </c>
      <c r="I45" s="32">
        <f t="shared" si="7"/>
        <v>0</v>
      </c>
      <c r="J45" s="32">
        <f t="shared" si="7"/>
        <v>0</v>
      </c>
      <c r="K45" s="32">
        <f t="shared" si="7"/>
        <v>0</v>
      </c>
      <c r="L45" s="32">
        <f t="shared" si="7"/>
        <v>0</v>
      </c>
      <c r="M45" s="32">
        <f t="shared" si="7"/>
        <v>0</v>
      </c>
      <c r="N45" s="32">
        <f t="shared" si="7"/>
        <v>0</v>
      </c>
      <c r="O45" s="32">
        <f t="shared" si="7"/>
        <v>0</v>
      </c>
      <c r="P45" s="32">
        <f t="shared" si="7"/>
        <v>0</v>
      </c>
      <c r="Q45" s="32">
        <f t="shared" si="7"/>
        <v>0</v>
      </c>
    </row>
    <row r="46" spans="1:17" ht="15.75" hidden="1">
      <c r="A46" s="23" t="s">
        <v>157</v>
      </c>
      <c r="B46" s="25"/>
      <c r="C46" s="25">
        <v>2230</v>
      </c>
      <c r="D46" s="24">
        <f>F46+G46+H46+I46+J46+K46+L46+M46+N46+O46+P46+Q46</f>
        <v>0</v>
      </c>
      <c r="E46" s="25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31.5" hidden="1">
      <c r="A47" s="23" t="s">
        <v>162</v>
      </c>
      <c r="B47" s="25"/>
      <c r="C47" s="25">
        <v>2210</v>
      </c>
      <c r="D47" s="24">
        <f>F47+G47+H47+I47+J47+K47+L47+M47+N47+O47+P47+Q47</f>
        <v>0</v>
      </c>
      <c r="E47" s="25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40" customFormat="1" ht="30" customHeight="1" hidden="1">
      <c r="A48" s="37" t="s">
        <v>101</v>
      </c>
      <c r="B48" s="38"/>
      <c r="C48" s="38"/>
      <c r="D48" s="39">
        <f>D49+D66+D72+D81+D87</f>
        <v>0</v>
      </c>
      <c r="E48" s="38"/>
      <c r="F48" s="39">
        <f aca="true" t="shared" si="8" ref="F48:Q48">F49+F66+F72+F81+F87</f>
        <v>0</v>
      </c>
      <c r="G48" s="39">
        <f t="shared" si="8"/>
        <v>0</v>
      </c>
      <c r="H48" s="39">
        <f t="shared" si="8"/>
        <v>0</v>
      </c>
      <c r="I48" s="39">
        <f t="shared" si="8"/>
        <v>0</v>
      </c>
      <c r="J48" s="39">
        <f t="shared" si="8"/>
        <v>0</v>
      </c>
      <c r="K48" s="39">
        <f t="shared" si="8"/>
        <v>0</v>
      </c>
      <c r="L48" s="39">
        <f t="shared" si="8"/>
        <v>0</v>
      </c>
      <c r="M48" s="39">
        <f t="shared" si="8"/>
        <v>0</v>
      </c>
      <c r="N48" s="39">
        <f t="shared" si="8"/>
        <v>0</v>
      </c>
      <c r="O48" s="39">
        <f t="shared" si="8"/>
        <v>0</v>
      </c>
      <c r="P48" s="39">
        <f t="shared" si="8"/>
        <v>0</v>
      </c>
      <c r="Q48" s="39">
        <f t="shared" si="8"/>
        <v>0</v>
      </c>
    </row>
    <row r="49" spans="1:17" s="33" customFormat="1" ht="15.75" hidden="1">
      <c r="A49" s="26" t="s">
        <v>107</v>
      </c>
      <c r="B49" s="31">
        <v>80101</v>
      </c>
      <c r="C49" s="31"/>
      <c r="D49" s="32">
        <f>D50+D51+D53+D54+D55+D56+D57+D58+D59+D60+D61+D62+D63+D64+D65+D52</f>
        <v>0</v>
      </c>
      <c r="E49" s="32">
        <f>E50+E51+E53+E54+E55+E56+E57+E58+E59+E60+E61+E62+E63+E64+E65+E52</f>
        <v>0</v>
      </c>
      <c r="F49" s="32">
        <f>F50+F51+F53+F54+F55+F56+F57+F58+F59+F60+F61+F62+F63+F64+F65+F52</f>
        <v>0</v>
      </c>
      <c r="G49" s="32">
        <f aca="true" t="shared" si="9" ref="G49:Q49">G50+G51+G53+G54+G55+G56+G57+G58+G59+G60+G61+G62+G63+G64+G65+G52</f>
        <v>0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si="9"/>
        <v>0</v>
      </c>
      <c r="O49" s="32">
        <f t="shared" si="9"/>
        <v>0</v>
      </c>
      <c r="P49" s="32">
        <f t="shared" si="9"/>
        <v>0</v>
      </c>
      <c r="Q49" s="32">
        <f t="shared" si="9"/>
        <v>0</v>
      </c>
    </row>
    <row r="50" spans="1:17" s="30" customFormat="1" ht="32.25" customHeight="1" hidden="1">
      <c r="A50" s="23" t="s">
        <v>162</v>
      </c>
      <c r="B50" s="28"/>
      <c r="C50" s="28">
        <v>2210</v>
      </c>
      <c r="D50" s="24">
        <f aca="true" t="shared" si="10" ref="D50:D65">F50+G50+H50+I50+J50+K50+L50+M50+N50+O50+P50+Q50</f>
        <v>0</v>
      </c>
      <c r="E50" s="28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s="30" customFormat="1" ht="30.75" customHeight="1" hidden="1">
      <c r="A51" s="23" t="s">
        <v>180</v>
      </c>
      <c r="B51" s="28"/>
      <c r="C51" s="28">
        <v>2220</v>
      </c>
      <c r="D51" s="24">
        <f t="shared" si="10"/>
        <v>0</v>
      </c>
      <c r="E51" s="28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s="30" customFormat="1" ht="20.25" customHeight="1" hidden="1">
      <c r="A52" s="23" t="s">
        <v>157</v>
      </c>
      <c r="B52" s="28"/>
      <c r="C52" s="28">
        <v>2230</v>
      </c>
      <c r="D52" s="29">
        <f t="shared" si="10"/>
        <v>0</v>
      </c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30" customFormat="1" ht="31.5" customHeight="1" hidden="1">
      <c r="A53" s="23" t="s">
        <v>172</v>
      </c>
      <c r="B53" s="28"/>
      <c r="C53" s="28">
        <v>2240</v>
      </c>
      <c r="D53" s="24">
        <f t="shared" si="10"/>
        <v>0</v>
      </c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s="30" customFormat="1" ht="21.75" customHeight="1" hidden="1">
      <c r="A54" s="23" t="s">
        <v>151</v>
      </c>
      <c r="B54" s="28"/>
      <c r="C54" s="28">
        <v>2111</v>
      </c>
      <c r="D54" s="24">
        <f t="shared" si="10"/>
        <v>0</v>
      </c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s="30" customFormat="1" ht="15.75" hidden="1">
      <c r="A55" s="23" t="s">
        <v>149</v>
      </c>
      <c r="B55" s="28"/>
      <c r="C55" s="28">
        <v>2250</v>
      </c>
      <c r="D55" s="24">
        <f t="shared" si="10"/>
        <v>0</v>
      </c>
      <c r="E55" s="28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30" customFormat="1" ht="19.5" customHeight="1" hidden="1">
      <c r="A56" s="8" t="s">
        <v>153</v>
      </c>
      <c r="B56" s="28"/>
      <c r="C56" s="28">
        <v>2271</v>
      </c>
      <c r="D56" s="24">
        <f t="shared" si="10"/>
        <v>0</v>
      </c>
      <c r="E56" s="28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32.25" customHeight="1" hidden="1">
      <c r="A57" s="8" t="s">
        <v>160</v>
      </c>
      <c r="B57" s="25"/>
      <c r="C57" s="25">
        <v>2272</v>
      </c>
      <c r="D57" s="24">
        <f t="shared" si="10"/>
        <v>0</v>
      </c>
      <c r="E57" s="25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 ht="19.5" customHeight="1" hidden="1">
      <c r="A58" s="8" t="s">
        <v>154</v>
      </c>
      <c r="B58" s="25"/>
      <c r="C58" s="25">
        <v>2273</v>
      </c>
      <c r="D58" s="24">
        <f t="shared" si="10"/>
        <v>0</v>
      </c>
      <c r="E58" s="25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ht="19.5" customHeight="1" hidden="1">
      <c r="A59" s="8" t="s">
        <v>152</v>
      </c>
      <c r="B59" s="25"/>
      <c r="C59" s="25">
        <v>2274</v>
      </c>
      <c r="D59" s="24">
        <f t="shared" si="10"/>
        <v>0</v>
      </c>
      <c r="E59" s="25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19.5" customHeight="1" hidden="1">
      <c r="A60" s="8" t="s">
        <v>230</v>
      </c>
      <c r="B60" s="25"/>
      <c r="C60" s="25">
        <v>2275</v>
      </c>
      <c r="D60" s="24">
        <f t="shared" si="10"/>
        <v>0</v>
      </c>
      <c r="E60" s="25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61.5" customHeight="1" hidden="1">
      <c r="A61" s="23" t="s">
        <v>231</v>
      </c>
      <c r="B61" s="25"/>
      <c r="C61" s="25">
        <v>2282</v>
      </c>
      <c r="D61" s="24">
        <f t="shared" si="10"/>
        <v>0</v>
      </c>
      <c r="E61" s="25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27.75" customHeight="1" hidden="1">
      <c r="A62" s="23" t="s">
        <v>189</v>
      </c>
      <c r="B62" s="25"/>
      <c r="C62" s="25">
        <v>2710</v>
      </c>
      <c r="D62" s="24">
        <f t="shared" si="10"/>
        <v>0</v>
      </c>
      <c r="E62" s="25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15.75" hidden="1">
      <c r="A63" s="8" t="s">
        <v>233</v>
      </c>
      <c r="B63" s="25"/>
      <c r="C63" s="25">
        <v>2730</v>
      </c>
      <c r="D63" s="24">
        <f t="shared" si="10"/>
        <v>0</v>
      </c>
      <c r="E63" s="25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ht="30.75" customHeight="1" hidden="1">
      <c r="A64" s="8" t="s">
        <v>43</v>
      </c>
      <c r="B64" s="25"/>
      <c r="C64" s="25">
        <v>2120</v>
      </c>
      <c r="D64" s="24">
        <f t="shared" si="10"/>
        <v>0</v>
      </c>
      <c r="E64" s="25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 ht="18" customHeight="1" hidden="1">
      <c r="A65" s="8" t="s">
        <v>232</v>
      </c>
      <c r="B65" s="25"/>
      <c r="C65" s="25">
        <v>2800</v>
      </c>
      <c r="D65" s="24">
        <f t="shared" si="10"/>
        <v>0</v>
      </c>
      <c r="E65" s="25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s="33" customFormat="1" ht="32.25" customHeight="1" hidden="1">
      <c r="A66" s="26" t="s">
        <v>129</v>
      </c>
      <c r="B66" s="31">
        <v>10116</v>
      </c>
      <c r="C66" s="31"/>
      <c r="D66" s="32">
        <f>D67+D68+D69+D70+D71</f>
        <v>0</v>
      </c>
      <c r="E66" s="31"/>
      <c r="F66" s="32">
        <f aca="true" t="shared" si="11" ref="F66:Q66">F67+F68+F69+F70+F71</f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si="11"/>
        <v>0</v>
      </c>
      <c r="O66" s="32">
        <f t="shared" si="11"/>
        <v>0</v>
      </c>
      <c r="P66" s="32">
        <f t="shared" si="11"/>
        <v>0</v>
      </c>
      <c r="Q66" s="32">
        <f t="shared" si="11"/>
        <v>0</v>
      </c>
    </row>
    <row r="67" spans="1:17" ht="31.5" hidden="1">
      <c r="A67" s="23" t="s">
        <v>162</v>
      </c>
      <c r="B67" s="25"/>
      <c r="C67" s="25">
        <v>2210</v>
      </c>
      <c r="D67" s="24">
        <f>F67+G67+H67+I67+J67+K67+L67+M67+N67+O67+P67+Q67</f>
        <v>0</v>
      </c>
      <c r="E67" s="25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ht="32.25" customHeight="1" hidden="1">
      <c r="A68" s="8" t="s">
        <v>228</v>
      </c>
      <c r="B68" s="25"/>
      <c r="C68" s="25">
        <v>2240</v>
      </c>
      <c r="D68" s="24">
        <f>F68+G68+H68+I68+J68+K68+L68+M68+N68+O68+P68+Q68</f>
        <v>0</v>
      </c>
      <c r="E68" s="25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ht="31.5" customHeight="1" hidden="1">
      <c r="A69" s="23" t="s">
        <v>154</v>
      </c>
      <c r="B69" s="25"/>
      <c r="C69" s="25">
        <v>2273</v>
      </c>
      <c r="D69" s="24">
        <f>F69+G69+H69+I69+J69+K69+L69+M69+N69+O69+P69+Q69</f>
        <v>0</v>
      </c>
      <c r="E69" s="25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ht="18" customHeight="1" hidden="1">
      <c r="A70" s="23" t="s">
        <v>153</v>
      </c>
      <c r="B70" s="25"/>
      <c r="C70" s="25">
        <v>2271</v>
      </c>
      <c r="D70" s="24">
        <f>F70+G70+H70+I70+J70+K70+L70+M70+N70+O70+P70+Q70</f>
        <v>0</v>
      </c>
      <c r="E70" s="25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ht="18" customHeight="1" hidden="1">
      <c r="A71" s="23" t="s">
        <v>152</v>
      </c>
      <c r="B71" s="25"/>
      <c r="C71" s="25">
        <v>2274</v>
      </c>
      <c r="D71" s="24">
        <f>F71+G71+H71+I71+J71+K71+L71+M71+N71+O71+P71+Q71</f>
        <v>0</v>
      </c>
      <c r="E71" s="2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s="33" customFormat="1" ht="47.25" hidden="1">
      <c r="A72" s="26" t="s">
        <v>239</v>
      </c>
      <c r="B72" s="31">
        <v>80800</v>
      </c>
      <c r="C72" s="31"/>
      <c r="D72" s="32">
        <f>D73+D74+D75+D76+D77+D78+D79+D80</f>
        <v>0</v>
      </c>
      <c r="E72" s="31"/>
      <c r="F72" s="32">
        <f aca="true" t="shared" si="12" ref="F72:Q72">F73+F74+F75+F76+F77+F78+F79+F80</f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si="12"/>
        <v>0</v>
      </c>
      <c r="O72" s="32">
        <f t="shared" si="12"/>
        <v>0</v>
      </c>
      <c r="P72" s="32">
        <f t="shared" si="12"/>
        <v>0</v>
      </c>
      <c r="Q72" s="32">
        <f t="shared" si="12"/>
        <v>0</v>
      </c>
    </row>
    <row r="73" spans="1:17" ht="19.5" customHeight="1" hidden="1">
      <c r="A73" s="8" t="s">
        <v>151</v>
      </c>
      <c r="B73" s="25"/>
      <c r="C73" s="25">
        <v>2111</v>
      </c>
      <c r="D73" s="24">
        <f aca="true" t="shared" si="13" ref="D73:D80">F73+G73+H73+I73+J73+K73+L73+M73+N73+O73+P73+Q73</f>
        <v>0</v>
      </c>
      <c r="E73" s="25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 ht="33.75" customHeight="1" hidden="1">
      <c r="A74" s="8" t="s">
        <v>43</v>
      </c>
      <c r="B74" s="25"/>
      <c r="C74" s="25">
        <v>2120</v>
      </c>
      <c r="D74" s="24">
        <f t="shared" si="13"/>
        <v>0</v>
      </c>
      <c r="E74" s="25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ht="33" customHeight="1" hidden="1">
      <c r="A75" s="23" t="s">
        <v>162</v>
      </c>
      <c r="B75" s="25"/>
      <c r="C75" s="25">
        <v>2210</v>
      </c>
      <c r="D75" s="24">
        <f t="shared" si="13"/>
        <v>0</v>
      </c>
      <c r="E75" s="25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ht="21" customHeight="1" hidden="1">
      <c r="A76" s="23" t="s">
        <v>157</v>
      </c>
      <c r="B76" s="25"/>
      <c r="C76" s="25">
        <v>2230</v>
      </c>
      <c r="D76" s="24">
        <f t="shared" si="13"/>
        <v>0</v>
      </c>
      <c r="E76" s="25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1:17" ht="19.5" customHeight="1" hidden="1">
      <c r="A77" s="23" t="s">
        <v>153</v>
      </c>
      <c r="B77" s="25"/>
      <c r="C77" s="25">
        <v>2271</v>
      </c>
      <c r="D77" s="24">
        <f t="shared" si="13"/>
        <v>0</v>
      </c>
      <c r="E77" s="25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7" ht="31.5" customHeight="1" hidden="1">
      <c r="A78" s="8" t="s">
        <v>180</v>
      </c>
      <c r="B78" s="25"/>
      <c r="C78" s="25">
        <v>2220</v>
      </c>
      <c r="D78" s="24">
        <f t="shared" si="13"/>
        <v>0</v>
      </c>
      <c r="E78" s="25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 ht="23.25" customHeight="1" hidden="1">
      <c r="A79" s="8" t="s">
        <v>233</v>
      </c>
      <c r="B79" s="25"/>
      <c r="C79" s="25">
        <v>2730</v>
      </c>
      <c r="D79" s="24">
        <f t="shared" si="13"/>
        <v>0</v>
      </c>
      <c r="E79" s="25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ht="31.5" hidden="1">
      <c r="A80" s="8" t="s">
        <v>228</v>
      </c>
      <c r="B80" s="25"/>
      <c r="C80" s="25">
        <v>2240</v>
      </c>
      <c r="D80" s="24">
        <f t="shared" si="13"/>
        <v>0</v>
      </c>
      <c r="E80" s="25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s="33" customFormat="1" ht="126.75" customHeight="1" hidden="1">
      <c r="A81" s="26" t="s">
        <v>248</v>
      </c>
      <c r="B81" s="31">
        <v>81003</v>
      </c>
      <c r="C81" s="31"/>
      <c r="D81" s="32">
        <f>D86+D83+D84+D85+D82</f>
        <v>0</v>
      </c>
      <c r="E81" s="31"/>
      <c r="F81" s="32">
        <f aca="true" t="shared" si="14" ref="F81:Q81">F86+F83+F84+F85+F82</f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2">
        <f t="shared" si="14"/>
        <v>0</v>
      </c>
    </row>
    <row r="82" spans="1:17" s="30" customFormat="1" ht="31.5" hidden="1">
      <c r="A82" s="23" t="s">
        <v>162</v>
      </c>
      <c r="B82" s="28"/>
      <c r="C82" s="28">
        <v>2210</v>
      </c>
      <c r="D82" s="29">
        <f>F82+G82+H82+I82+J82+K82+L82+M82+N82+O82+P82+Q82</f>
        <v>0</v>
      </c>
      <c r="E82" s="28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1:17" s="30" customFormat="1" ht="15.75" hidden="1">
      <c r="A83" s="23" t="s">
        <v>151</v>
      </c>
      <c r="B83" s="28"/>
      <c r="C83" s="28">
        <v>2111</v>
      </c>
      <c r="D83" s="29">
        <f>F83+G83+H83+I83+J83+K83+L83+M83+N83+O83+P83+Q83</f>
        <v>0</v>
      </c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1:17" s="30" customFormat="1" ht="31.5" hidden="1">
      <c r="A84" s="8" t="s">
        <v>228</v>
      </c>
      <c r="B84" s="28"/>
      <c r="C84" s="28">
        <v>2240</v>
      </c>
      <c r="D84" s="29">
        <f>F84+G84+H84+I84+J84+K84+L84+M84+N84+O84+P84+Q84</f>
        <v>0</v>
      </c>
      <c r="E84" s="28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1:17" s="30" customFormat="1" ht="29.25" customHeight="1" hidden="1">
      <c r="A85" s="8" t="s">
        <v>43</v>
      </c>
      <c r="B85" s="28"/>
      <c r="C85" s="28">
        <v>2120</v>
      </c>
      <c r="D85" s="29">
        <f>F85+G85+H85+I85+J85+K85+L85+M85+N85+O85+P85+Q85</f>
        <v>0</v>
      </c>
      <c r="E85" s="28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1:17" ht="15.75" hidden="1">
      <c r="A86" s="8" t="s">
        <v>152</v>
      </c>
      <c r="B86" s="25"/>
      <c r="C86" s="25">
        <v>2274</v>
      </c>
      <c r="D86" s="24">
        <f>F86+G86+H86+I86+J86+K86+L86+M86+N86+O86+P86+Q86</f>
        <v>0</v>
      </c>
      <c r="E86" s="25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s="33" customFormat="1" ht="35.25" customHeight="1" hidden="1">
      <c r="A87" s="26" t="s">
        <v>41</v>
      </c>
      <c r="B87" s="31">
        <v>81002</v>
      </c>
      <c r="C87" s="31"/>
      <c r="D87" s="32">
        <f>D88</f>
        <v>0</v>
      </c>
      <c r="E87" s="31"/>
      <c r="F87" s="32">
        <f aca="true" t="shared" si="15" ref="F87:Q87">F88</f>
        <v>0</v>
      </c>
      <c r="G87" s="32">
        <f t="shared" si="15"/>
        <v>0</v>
      </c>
      <c r="H87" s="32">
        <f t="shared" si="15"/>
        <v>0</v>
      </c>
      <c r="I87" s="32">
        <f t="shared" si="15"/>
        <v>0</v>
      </c>
      <c r="J87" s="32">
        <f t="shared" si="15"/>
        <v>0</v>
      </c>
      <c r="K87" s="32">
        <f t="shared" si="15"/>
        <v>0</v>
      </c>
      <c r="L87" s="32">
        <f t="shared" si="15"/>
        <v>0</v>
      </c>
      <c r="M87" s="32">
        <f t="shared" si="15"/>
        <v>0</v>
      </c>
      <c r="N87" s="32">
        <f t="shared" si="15"/>
        <v>0</v>
      </c>
      <c r="O87" s="32">
        <f t="shared" si="15"/>
        <v>0</v>
      </c>
      <c r="P87" s="32">
        <f t="shared" si="15"/>
        <v>0</v>
      </c>
      <c r="Q87" s="32">
        <f t="shared" si="15"/>
        <v>0</v>
      </c>
    </row>
    <row r="88" spans="1:17" ht="21.75" customHeight="1" hidden="1">
      <c r="A88" s="8" t="s">
        <v>233</v>
      </c>
      <c r="B88" s="25"/>
      <c r="C88" s="25">
        <v>2730</v>
      </c>
      <c r="D88" s="24">
        <f>F88+G88+H88+I88+J88+K88+L88+M88+N88+O88+P88+Q88</f>
        <v>0</v>
      </c>
      <c r="E88" s="25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17" s="14" customFormat="1" ht="15.75" hidden="1">
      <c r="A89" s="34" t="s">
        <v>110</v>
      </c>
      <c r="B89" s="35"/>
      <c r="C89" s="35"/>
      <c r="D89" s="19">
        <f>D90+D99+D118+D124+D130+D110+D134+D138+D143+D148</f>
        <v>0</v>
      </c>
      <c r="E89" s="35"/>
      <c r="F89" s="19">
        <f aca="true" t="shared" si="16" ref="F89:Q89">F90+F99+F118+F124+F130+F110+F134+F138+F143+F148</f>
        <v>0</v>
      </c>
      <c r="G89" s="19">
        <f t="shared" si="16"/>
        <v>0</v>
      </c>
      <c r="H89" s="19">
        <f t="shared" si="16"/>
        <v>0</v>
      </c>
      <c r="I89" s="19">
        <f t="shared" si="16"/>
        <v>0</v>
      </c>
      <c r="J89" s="19">
        <f t="shared" si="16"/>
        <v>0</v>
      </c>
      <c r="K89" s="19">
        <f t="shared" si="16"/>
        <v>0</v>
      </c>
      <c r="L89" s="19">
        <f t="shared" si="16"/>
        <v>0</v>
      </c>
      <c r="M89" s="19">
        <f t="shared" si="16"/>
        <v>0</v>
      </c>
      <c r="N89" s="19">
        <f t="shared" si="16"/>
        <v>0</v>
      </c>
      <c r="O89" s="19">
        <f t="shared" si="16"/>
        <v>0</v>
      </c>
      <c r="P89" s="19">
        <f t="shared" si="16"/>
        <v>0</v>
      </c>
      <c r="Q89" s="19">
        <f t="shared" si="16"/>
        <v>0</v>
      </c>
    </row>
    <row r="90" spans="1:17" s="22" customFormat="1" ht="15.75" hidden="1">
      <c r="A90" s="36" t="s">
        <v>112</v>
      </c>
      <c r="B90" s="27">
        <v>70101</v>
      </c>
      <c r="C90" s="27"/>
      <c r="D90" s="27">
        <f>D95+D96+D93+D92+D94+D97+D91+D98</f>
        <v>0</v>
      </c>
      <c r="E90" s="27"/>
      <c r="F90" s="27">
        <f aca="true" t="shared" si="17" ref="F90:Q90">F95+F96+F93+F92+F94+F97+F91+F98</f>
        <v>0</v>
      </c>
      <c r="G90" s="27">
        <f t="shared" si="17"/>
        <v>0</v>
      </c>
      <c r="H90" s="27">
        <f t="shared" si="17"/>
        <v>0</v>
      </c>
      <c r="I90" s="27">
        <f t="shared" si="17"/>
        <v>0</v>
      </c>
      <c r="J90" s="27">
        <f t="shared" si="17"/>
        <v>0</v>
      </c>
      <c r="K90" s="27">
        <f t="shared" si="17"/>
        <v>0</v>
      </c>
      <c r="L90" s="27">
        <f t="shared" si="17"/>
        <v>0</v>
      </c>
      <c r="M90" s="27">
        <f t="shared" si="17"/>
        <v>0</v>
      </c>
      <c r="N90" s="27">
        <f t="shared" si="17"/>
        <v>0</v>
      </c>
      <c r="O90" s="27">
        <f t="shared" si="17"/>
        <v>0</v>
      </c>
      <c r="P90" s="27">
        <f t="shared" si="17"/>
        <v>0</v>
      </c>
      <c r="Q90" s="27">
        <f t="shared" si="17"/>
        <v>0</v>
      </c>
    </row>
    <row r="91" spans="1:17" s="30" customFormat="1" ht="19.5" customHeight="1" hidden="1">
      <c r="A91" s="23" t="s">
        <v>152</v>
      </c>
      <c r="B91" s="28"/>
      <c r="C91" s="28">
        <v>2274</v>
      </c>
      <c r="D91" s="29">
        <f aca="true" t="shared" si="18" ref="D91:D98">F91+G91+H91+I91+J91+K91+L91+M91+N91+O91+P91+Q91</f>
        <v>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s="30" customFormat="1" ht="15.75" hidden="1">
      <c r="A92" s="23" t="s">
        <v>153</v>
      </c>
      <c r="B92" s="28"/>
      <c r="C92" s="28">
        <v>2271</v>
      </c>
      <c r="D92" s="24">
        <f t="shared" si="18"/>
        <v>0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1:17" s="30" customFormat="1" ht="15.75" hidden="1">
      <c r="A93" s="8" t="s">
        <v>232</v>
      </c>
      <c r="B93" s="28"/>
      <c r="C93" s="28">
        <v>2800</v>
      </c>
      <c r="D93" s="24">
        <f t="shared" si="18"/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s="30" customFormat="1" ht="30" customHeight="1" hidden="1">
      <c r="A94" s="23" t="s">
        <v>154</v>
      </c>
      <c r="B94" s="28"/>
      <c r="C94" s="28">
        <v>2273</v>
      </c>
      <c r="D94" s="24">
        <f t="shared" si="18"/>
        <v>0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31.5" customHeight="1" hidden="1">
      <c r="A95" s="8" t="s">
        <v>162</v>
      </c>
      <c r="B95" s="25"/>
      <c r="C95" s="25">
        <v>2210</v>
      </c>
      <c r="D95" s="24">
        <f t="shared" si="18"/>
        <v>0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t="34.5" customHeight="1" hidden="1">
      <c r="A96" s="8" t="s">
        <v>172</v>
      </c>
      <c r="B96" s="25"/>
      <c r="C96" s="25">
        <v>2240</v>
      </c>
      <c r="D96" s="24">
        <f t="shared" si="18"/>
        <v>0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ht="78.75" hidden="1">
      <c r="A97" s="23" t="s">
        <v>231</v>
      </c>
      <c r="B97" s="25"/>
      <c r="C97" s="25">
        <v>2282</v>
      </c>
      <c r="D97" s="24">
        <f t="shared" si="18"/>
        <v>0</v>
      </c>
      <c r="E97" s="25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ht="15.75" hidden="1">
      <c r="A98" s="8" t="s">
        <v>149</v>
      </c>
      <c r="B98" s="25"/>
      <c r="C98" s="25">
        <v>2250</v>
      </c>
      <c r="D98" s="24">
        <f t="shared" si="18"/>
        <v>0</v>
      </c>
      <c r="E98" s="25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s="33" customFormat="1" ht="15.75" hidden="1">
      <c r="A99" s="26" t="s">
        <v>89</v>
      </c>
      <c r="B99" s="31">
        <v>70201</v>
      </c>
      <c r="C99" s="31"/>
      <c r="D99" s="32">
        <f>D100+D101+D102+D103+D104+D106+D109+D108+D105+D107</f>
        <v>0</v>
      </c>
      <c r="E99" s="31"/>
      <c r="F99" s="32">
        <f aca="true" t="shared" si="19" ref="F99:Q99">F100+F101+F102+F103+F104+F106+F109+F108+F105+F107</f>
        <v>0</v>
      </c>
      <c r="G99" s="32">
        <f t="shared" si="19"/>
        <v>0</v>
      </c>
      <c r="H99" s="32">
        <f t="shared" si="19"/>
        <v>0</v>
      </c>
      <c r="I99" s="32">
        <f t="shared" si="19"/>
        <v>0</v>
      </c>
      <c r="J99" s="32">
        <f t="shared" si="19"/>
        <v>0</v>
      </c>
      <c r="K99" s="32">
        <f t="shared" si="19"/>
        <v>0</v>
      </c>
      <c r="L99" s="32">
        <f t="shared" si="19"/>
        <v>0</v>
      </c>
      <c r="M99" s="32">
        <f t="shared" si="19"/>
        <v>0</v>
      </c>
      <c r="N99" s="32">
        <f t="shared" si="19"/>
        <v>0</v>
      </c>
      <c r="O99" s="32">
        <f t="shared" si="19"/>
        <v>0</v>
      </c>
      <c r="P99" s="32">
        <f t="shared" si="19"/>
        <v>0</v>
      </c>
      <c r="Q99" s="32">
        <f t="shared" si="19"/>
        <v>0</v>
      </c>
    </row>
    <row r="100" spans="1:17" ht="15.75" hidden="1">
      <c r="A100" s="8" t="s">
        <v>421</v>
      </c>
      <c r="B100" s="25"/>
      <c r="C100" s="25">
        <v>2250</v>
      </c>
      <c r="D100" s="24">
        <f aca="true" t="shared" si="20" ref="D100:D109">F100+G100+H100+I100+J100+K100+L100+M100+N100+O100+P100+Q100</f>
        <v>0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37.5" customHeight="1" hidden="1">
      <c r="A101" s="8" t="s">
        <v>172</v>
      </c>
      <c r="B101" s="25"/>
      <c r="C101" s="25">
        <v>2240</v>
      </c>
      <c r="D101" s="24">
        <f t="shared" si="20"/>
        <v>0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19.5" customHeight="1" hidden="1">
      <c r="A102" s="8" t="s">
        <v>230</v>
      </c>
      <c r="B102" s="25"/>
      <c r="C102" s="25">
        <v>2275</v>
      </c>
      <c r="D102" s="24">
        <f t="shared" si="20"/>
        <v>0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18" customHeight="1" hidden="1">
      <c r="A103" s="8" t="s">
        <v>152</v>
      </c>
      <c r="B103" s="25"/>
      <c r="C103" s="25">
        <v>2274</v>
      </c>
      <c r="D103" s="24">
        <f t="shared" si="20"/>
        <v>0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69" customHeight="1" hidden="1">
      <c r="A104" s="23" t="s">
        <v>231</v>
      </c>
      <c r="B104" s="25"/>
      <c r="C104" s="25">
        <v>2282</v>
      </c>
      <c r="D104" s="24">
        <f t="shared" si="20"/>
        <v>0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18" customHeight="1" hidden="1">
      <c r="A105" s="23" t="s">
        <v>157</v>
      </c>
      <c r="B105" s="25"/>
      <c r="C105" s="25">
        <v>2230</v>
      </c>
      <c r="D105" s="24">
        <f t="shared" si="20"/>
        <v>0</v>
      </c>
      <c r="E105" s="25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1:17" ht="15.75" hidden="1">
      <c r="A106" s="8" t="s">
        <v>154</v>
      </c>
      <c r="B106" s="25"/>
      <c r="C106" s="25">
        <v>2273</v>
      </c>
      <c r="D106" s="24">
        <f t="shared" si="20"/>
        <v>0</v>
      </c>
      <c r="E106" s="2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 ht="15.75" hidden="1">
      <c r="A107" s="8"/>
      <c r="B107" s="25"/>
      <c r="C107" s="25"/>
      <c r="D107" s="24">
        <f t="shared" si="20"/>
        <v>0</v>
      </c>
      <c r="E107" s="25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ht="31.5" hidden="1">
      <c r="A108" s="8" t="s">
        <v>162</v>
      </c>
      <c r="B108" s="25"/>
      <c r="C108" s="25">
        <v>2210</v>
      </c>
      <c r="D108" s="24">
        <f t="shared" si="20"/>
        <v>0</v>
      </c>
      <c r="E108" s="25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ht="17.25" customHeight="1" hidden="1">
      <c r="A109" s="8" t="s">
        <v>420</v>
      </c>
      <c r="B109" s="25"/>
      <c r="C109" s="25">
        <v>2720</v>
      </c>
      <c r="D109" s="24">
        <f t="shared" si="20"/>
        <v>0</v>
      </c>
      <c r="E109" s="25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s="33" customFormat="1" ht="60.75" customHeight="1" hidden="1">
      <c r="A110" s="26" t="s">
        <v>163</v>
      </c>
      <c r="B110" s="31">
        <v>70401</v>
      </c>
      <c r="C110" s="31"/>
      <c r="D110" s="32">
        <f>D111+D116+D117+D112+D113+D114+D115</f>
        <v>0</v>
      </c>
      <c r="E110" s="31"/>
      <c r="F110" s="32">
        <f aca="true" t="shared" si="21" ref="F110:Q110">F111+F116+F117+F112+F113+F114+F115</f>
        <v>0</v>
      </c>
      <c r="G110" s="32">
        <f t="shared" si="21"/>
        <v>0</v>
      </c>
      <c r="H110" s="32">
        <f t="shared" si="21"/>
        <v>0</v>
      </c>
      <c r="I110" s="32">
        <f t="shared" si="21"/>
        <v>0</v>
      </c>
      <c r="J110" s="32">
        <f t="shared" si="21"/>
        <v>0</v>
      </c>
      <c r="K110" s="32">
        <f t="shared" si="21"/>
        <v>0</v>
      </c>
      <c r="L110" s="32">
        <f t="shared" si="21"/>
        <v>0</v>
      </c>
      <c r="M110" s="32">
        <f t="shared" si="21"/>
        <v>0</v>
      </c>
      <c r="N110" s="32">
        <f t="shared" si="21"/>
        <v>0</v>
      </c>
      <c r="O110" s="32">
        <f t="shared" si="21"/>
        <v>0</v>
      </c>
      <c r="P110" s="32">
        <f t="shared" si="21"/>
        <v>0</v>
      </c>
      <c r="Q110" s="32">
        <f t="shared" si="21"/>
        <v>0</v>
      </c>
    </row>
    <row r="111" spans="1:17" ht="15.75" hidden="1">
      <c r="A111" s="8" t="s">
        <v>151</v>
      </c>
      <c r="B111" s="25"/>
      <c r="C111" s="25">
        <v>2111</v>
      </c>
      <c r="D111" s="24">
        <f aca="true" t="shared" si="22" ref="D111:D117">F111+G111+H111+I111+J111+K111+L111+M111+N111+O111+P111+Q111</f>
        <v>0</v>
      </c>
      <c r="E111" s="25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ht="78.75" hidden="1">
      <c r="A112" s="23" t="s">
        <v>231</v>
      </c>
      <c r="B112" s="25"/>
      <c r="C112" s="25">
        <v>2282</v>
      </c>
      <c r="D112" s="24">
        <f t="shared" si="22"/>
        <v>0</v>
      </c>
      <c r="E112" s="2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ht="15.75" hidden="1">
      <c r="A113" s="8" t="s">
        <v>149</v>
      </c>
      <c r="B113" s="25"/>
      <c r="C113" s="25">
        <v>2250</v>
      </c>
      <c r="D113" s="24">
        <f t="shared" si="22"/>
        <v>0</v>
      </c>
      <c r="E113" s="25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1:17" ht="31.5" hidden="1">
      <c r="A114" s="8" t="s">
        <v>162</v>
      </c>
      <c r="B114" s="25"/>
      <c r="C114" s="25">
        <v>2210</v>
      </c>
      <c r="D114" s="24">
        <f t="shared" si="22"/>
        <v>0</v>
      </c>
      <c r="E114" s="25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 ht="31.5" hidden="1">
      <c r="A115" s="8" t="s">
        <v>176</v>
      </c>
      <c r="B115" s="25"/>
      <c r="C115" s="25">
        <v>2240</v>
      </c>
      <c r="D115" s="24">
        <f t="shared" si="22"/>
        <v>0</v>
      </c>
      <c r="E115" s="25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ht="31.5" customHeight="1" hidden="1">
      <c r="A116" s="8" t="s">
        <v>153</v>
      </c>
      <c r="B116" s="25"/>
      <c r="C116" s="25">
        <v>2271</v>
      </c>
      <c r="D116" s="24">
        <f t="shared" si="22"/>
        <v>0</v>
      </c>
      <c r="E116" s="25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ht="15.75" hidden="1">
      <c r="A117" s="8" t="s">
        <v>154</v>
      </c>
      <c r="B117" s="25"/>
      <c r="C117" s="25">
        <v>2273</v>
      </c>
      <c r="D117" s="24">
        <f t="shared" si="22"/>
        <v>0</v>
      </c>
      <c r="E117" s="25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s="33" customFormat="1" ht="23.25" customHeight="1" hidden="1">
      <c r="A118" s="26" t="s">
        <v>115</v>
      </c>
      <c r="B118" s="31">
        <v>70806</v>
      </c>
      <c r="C118" s="31"/>
      <c r="D118" s="32">
        <f>D120+D119+D121+D122+D123</f>
        <v>0</v>
      </c>
      <c r="E118" s="31"/>
      <c r="F118" s="32">
        <f aca="true" t="shared" si="23" ref="F118:Q118">F120+F119+F121+F122+F123</f>
        <v>0</v>
      </c>
      <c r="G118" s="32">
        <f t="shared" si="23"/>
        <v>0</v>
      </c>
      <c r="H118" s="32">
        <f t="shared" si="23"/>
        <v>0</v>
      </c>
      <c r="I118" s="32">
        <f t="shared" si="23"/>
        <v>0</v>
      </c>
      <c r="J118" s="32">
        <f t="shared" si="23"/>
        <v>0</v>
      </c>
      <c r="K118" s="32">
        <f t="shared" si="23"/>
        <v>0</v>
      </c>
      <c r="L118" s="32">
        <f t="shared" si="23"/>
        <v>0</v>
      </c>
      <c r="M118" s="32">
        <f t="shared" si="23"/>
        <v>0</v>
      </c>
      <c r="N118" s="32">
        <f t="shared" si="23"/>
        <v>0</v>
      </c>
      <c r="O118" s="32">
        <f t="shared" si="23"/>
        <v>0</v>
      </c>
      <c r="P118" s="32">
        <f t="shared" si="23"/>
        <v>0</v>
      </c>
      <c r="Q118" s="32">
        <f t="shared" si="23"/>
        <v>0</v>
      </c>
    </row>
    <row r="119" spans="1:17" s="30" customFormat="1" ht="15.75" hidden="1">
      <c r="A119" s="8" t="s">
        <v>154</v>
      </c>
      <c r="B119" s="28"/>
      <c r="C119" s="28">
        <v>2273</v>
      </c>
      <c r="D119" s="24">
        <f>F119+G119+H119+I119+J119+K119+L119+M119+N119+O119+P119+Q119</f>
        <v>0</v>
      </c>
      <c r="E119" s="28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ht="31.5" hidden="1">
      <c r="A120" s="8" t="s">
        <v>43</v>
      </c>
      <c r="B120" s="25"/>
      <c r="C120" s="25">
        <v>2120</v>
      </c>
      <c r="D120" s="24">
        <f>F120+G120+H120+I120+J120+K120+L120+M120+N120+O120+P120+Q120</f>
        <v>0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ht="27.75" customHeight="1" hidden="1">
      <c r="A121" s="8" t="s">
        <v>160</v>
      </c>
      <c r="B121" s="25"/>
      <c r="C121" s="25">
        <v>2272</v>
      </c>
      <c r="D121" s="24">
        <f>F121+G121+H121+I121+J121+K121+L121+M121+N121+O121+P121+Q121</f>
        <v>0</v>
      </c>
      <c r="E121" s="25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ht="15.75" hidden="1">
      <c r="A122" s="8" t="s">
        <v>153</v>
      </c>
      <c r="B122" s="25"/>
      <c r="C122" s="25">
        <v>2271</v>
      </c>
      <c r="D122" s="24">
        <f>F122+G122+H122+I122+J122+K122+L122+M122+N122+O122+P122+Q122</f>
        <v>0</v>
      </c>
      <c r="E122" s="25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ht="78.75" hidden="1">
      <c r="A123" s="23" t="s">
        <v>231</v>
      </c>
      <c r="B123" s="25"/>
      <c r="C123" s="25">
        <v>2282</v>
      </c>
      <c r="D123" s="24">
        <f>F123+G123+H123+I123+J123+K123+L123+M123+N123+O123+P123+Q123</f>
        <v>0</v>
      </c>
      <c r="E123" s="25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s="33" customFormat="1" ht="61.5" customHeight="1" hidden="1">
      <c r="A124" s="26" t="s">
        <v>236</v>
      </c>
      <c r="B124" s="31">
        <v>130107</v>
      </c>
      <c r="C124" s="31"/>
      <c r="D124" s="32">
        <f>D125+D128+D129+D126+D127</f>
        <v>0</v>
      </c>
      <c r="E124" s="31"/>
      <c r="F124" s="32">
        <f aca="true" t="shared" si="24" ref="F124:Q124">F125+F128+F129+F126+F127</f>
        <v>0</v>
      </c>
      <c r="G124" s="32">
        <f t="shared" si="24"/>
        <v>0</v>
      </c>
      <c r="H124" s="32">
        <f t="shared" si="24"/>
        <v>0</v>
      </c>
      <c r="I124" s="32">
        <f t="shared" si="24"/>
        <v>0</v>
      </c>
      <c r="J124" s="32">
        <f t="shared" si="24"/>
        <v>0</v>
      </c>
      <c r="K124" s="32">
        <f t="shared" si="24"/>
        <v>0</v>
      </c>
      <c r="L124" s="32">
        <f t="shared" si="24"/>
        <v>0</v>
      </c>
      <c r="M124" s="32">
        <f t="shared" si="24"/>
        <v>0</v>
      </c>
      <c r="N124" s="32">
        <f t="shared" si="24"/>
        <v>0</v>
      </c>
      <c r="O124" s="32">
        <f t="shared" si="24"/>
        <v>0</v>
      </c>
      <c r="P124" s="32">
        <f t="shared" si="24"/>
        <v>0</v>
      </c>
      <c r="Q124" s="32">
        <f t="shared" si="24"/>
        <v>0</v>
      </c>
    </row>
    <row r="125" spans="1:17" s="30" customFormat="1" ht="15.75" hidden="1">
      <c r="A125" s="8" t="s">
        <v>153</v>
      </c>
      <c r="B125" s="28"/>
      <c r="C125" s="28">
        <v>2271</v>
      </c>
      <c r="D125" s="24">
        <f>F125+G125+H125+I125+J125+K125+L125+M125+N125+O125+P125+Q125</f>
        <v>0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s="30" customFormat="1" ht="78.75" hidden="1">
      <c r="A126" s="23" t="s">
        <v>231</v>
      </c>
      <c r="B126" s="28"/>
      <c r="C126" s="28">
        <v>2282</v>
      </c>
      <c r="D126" s="24">
        <f>F126+G126+H126+I126+J126+K126+L126+M126+N126+O126+P126+Q126</f>
        <v>0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s="30" customFormat="1" ht="15.75" hidden="1">
      <c r="A127" s="8" t="s">
        <v>154</v>
      </c>
      <c r="B127" s="28"/>
      <c r="C127" s="28">
        <v>2273</v>
      </c>
      <c r="D127" s="24">
        <f>F127+G127+H127+I127+J127+K127+L127+M127+N127+O127+P127+Q127</f>
        <v>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8.75" customHeight="1" hidden="1">
      <c r="A128" s="23" t="s">
        <v>43</v>
      </c>
      <c r="B128" s="25"/>
      <c r="C128" s="25">
        <v>2120</v>
      </c>
      <c r="D128" s="24">
        <f>F128+G128+H128+I128+J128+K128+L128+M128+N128+O128+P128+Q128</f>
        <v>0</v>
      </c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ht="34.5" customHeight="1" hidden="1">
      <c r="A129" s="8" t="s">
        <v>176</v>
      </c>
      <c r="B129" s="25"/>
      <c r="C129" s="25">
        <v>2240</v>
      </c>
      <c r="D129" s="24">
        <f>F129+G129+H129+I129+J129+K129+L129+M129+N129+O129+P129+Q129</f>
        <v>0</v>
      </c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s="33" customFormat="1" ht="29.25" customHeight="1" hidden="1">
      <c r="A130" s="26" t="s">
        <v>179</v>
      </c>
      <c r="B130" s="31">
        <v>70202</v>
      </c>
      <c r="C130" s="31"/>
      <c r="D130" s="31">
        <f>D131+D132+D133</f>
        <v>0</v>
      </c>
      <c r="E130" s="31"/>
      <c r="F130" s="31">
        <f aca="true" t="shared" si="25" ref="F130:Q130">F131+F132+F133</f>
        <v>0</v>
      </c>
      <c r="G130" s="31">
        <f t="shared" si="25"/>
        <v>0</v>
      </c>
      <c r="H130" s="31">
        <f t="shared" si="25"/>
        <v>0</v>
      </c>
      <c r="I130" s="31">
        <f t="shared" si="25"/>
        <v>0</v>
      </c>
      <c r="J130" s="31">
        <f t="shared" si="25"/>
        <v>0</v>
      </c>
      <c r="K130" s="31">
        <f t="shared" si="25"/>
        <v>0</v>
      </c>
      <c r="L130" s="31">
        <f t="shared" si="25"/>
        <v>0</v>
      </c>
      <c r="M130" s="31">
        <f t="shared" si="25"/>
        <v>0</v>
      </c>
      <c r="N130" s="31">
        <f t="shared" si="25"/>
        <v>0</v>
      </c>
      <c r="O130" s="31">
        <f t="shared" si="25"/>
        <v>0</v>
      </c>
      <c r="P130" s="31">
        <f t="shared" si="25"/>
        <v>0</v>
      </c>
      <c r="Q130" s="31">
        <f t="shared" si="25"/>
        <v>0</v>
      </c>
    </row>
    <row r="131" spans="1:17" s="30" customFormat="1" ht="20.25" customHeight="1" hidden="1">
      <c r="A131" s="23" t="s">
        <v>151</v>
      </c>
      <c r="B131" s="28"/>
      <c r="C131" s="28">
        <v>2111</v>
      </c>
      <c r="D131" s="24">
        <f>F131+G131+H131+I131+J131+K131+L131+M131+N131+O131+P131+Q131</f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s="30" customFormat="1" ht="15.75" hidden="1">
      <c r="A132" s="23" t="s">
        <v>85</v>
      </c>
      <c r="B132" s="28"/>
      <c r="C132" s="28">
        <v>2120</v>
      </c>
      <c r="D132" s="24">
        <f>F132+G132+H132+I132+J132+K132+L132+M132+N132+O132+P132+Q132</f>
        <v>0</v>
      </c>
      <c r="E132" s="28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1:17" s="30" customFormat="1" ht="31.5" hidden="1">
      <c r="A133" s="8" t="s">
        <v>162</v>
      </c>
      <c r="B133" s="28"/>
      <c r="C133" s="28">
        <v>2210</v>
      </c>
      <c r="D133" s="24">
        <f>F133+G133+H133+I133+J133+K133+L133+M133+N133+O133+P133+Q133</f>
        <v>0</v>
      </c>
      <c r="E133" s="28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</row>
    <row r="134" spans="1:17" s="33" customFormat="1" ht="15.75" hidden="1">
      <c r="A134" s="26" t="s">
        <v>137</v>
      </c>
      <c r="B134" s="31">
        <v>70802</v>
      </c>
      <c r="C134" s="31"/>
      <c r="D134" s="32">
        <f>D135+D136+D137</f>
        <v>0</v>
      </c>
      <c r="E134" s="31"/>
      <c r="F134" s="32">
        <f aca="true" t="shared" si="26" ref="F134:Q134">F135+F136+F137</f>
        <v>0</v>
      </c>
      <c r="G134" s="32">
        <f t="shared" si="26"/>
        <v>0</v>
      </c>
      <c r="H134" s="32">
        <f t="shared" si="26"/>
        <v>0</v>
      </c>
      <c r="I134" s="32">
        <f t="shared" si="26"/>
        <v>0</v>
      </c>
      <c r="J134" s="32">
        <f t="shared" si="26"/>
        <v>0</v>
      </c>
      <c r="K134" s="32">
        <f t="shared" si="26"/>
        <v>0</v>
      </c>
      <c r="L134" s="32">
        <f t="shared" si="26"/>
        <v>0</v>
      </c>
      <c r="M134" s="32">
        <f t="shared" si="26"/>
        <v>0</v>
      </c>
      <c r="N134" s="32">
        <f t="shared" si="26"/>
        <v>0</v>
      </c>
      <c r="O134" s="32">
        <f t="shared" si="26"/>
        <v>0</v>
      </c>
      <c r="P134" s="32">
        <f t="shared" si="26"/>
        <v>0</v>
      </c>
      <c r="Q134" s="32">
        <f t="shared" si="26"/>
        <v>0</v>
      </c>
    </row>
    <row r="135" spans="1:17" ht="19.5" customHeight="1" hidden="1">
      <c r="A135" s="8" t="s">
        <v>43</v>
      </c>
      <c r="B135" s="25"/>
      <c r="C135" s="25">
        <v>2120</v>
      </c>
      <c r="D135" s="24">
        <f>F135+G135+H135+I135+J135+K135+L135+M135+N135+O135+P135+Q135</f>
        <v>0</v>
      </c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ht="31.5" hidden="1">
      <c r="A136" s="8" t="s">
        <v>176</v>
      </c>
      <c r="B136" s="25"/>
      <c r="C136" s="25">
        <v>2240</v>
      </c>
      <c r="D136" s="24">
        <f>F136+G136+H136+I136+J136+K136+L136+M136+N136+O136+P136+Q136</f>
        <v>0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ht="15.75" hidden="1">
      <c r="A137" s="8" t="s">
        <v>151</v>
      </c>
      <c r="B137" s="25"/>
      <c r="C137" s="25">
        <v>2111</v>
      </c>
      <c r="D137" s="24">
        <f>F137+G137+H137+I137+J137+K137+L137+M137+N137+O137+P137+Q137</f>
        <v>0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s="33" customFormat="1" ht="48.75" customHeight="1" hidden="1">
      <c r="A138" s="36" t="s">
        <v>40</v>
      </c>
      <c r="B138" s="31">
        <v>70805</v>
      </c>
      <c r="C138" s="31"/>
      <c r="D138" s="32">
        <f>D139+D140+D141+D142</f>
        <v>0</v>
      </c>
      <c r="E138" s="31"/>
      <c r="F138" s="32">
        <f aca="true" t="shared" si="27" ref="F138:Q138">F139+F140+F141+F142</f>
        <v>0</v>
      </c>
      <c r="G138" s="32">
        <f t="shared" si="27"/>
        <v>0</v>
      </c>
      <c r="H138" s="32">
        <f t="shared" si="27"/>
        <v>0</v>
      </c>
      <c r="I138" s="32">
        <f t="shared" si="27"/>
        <v>0</v>
      </c>
      <c r="J138" s="32">
        <f t="shared" si="27"/>
        <v>0</v>
      </c>
      <c r="K138" s="32">
        <f t="shared" si="27"/>
        <v>0</v>
      </c>
      <c r="L138" s="32">
        <f t="shared" si="27"/>
        <v>0</v>
      </c>
      <c r="M138" s="32">
        <f t="shared" si="27"/>
        <v>0</v>
      </c>
      <c r="N138" s="32">
        <f t="shared" si="27"/>
        <v>0</v>
      </c>
      <c r="O138" s="32">
        <f t="shared" si="27"/>
        <v>0</v>
      </c>
      <c r="P138" s="32">
        <f t="shared" si="27"/>
        <v>0</v>
      </c>
      <c r="Q138" s="32">
        <f t="shared" si="27"/>
        <v>0</v>
      </c>
    </row>
    <row r="139" spans="1:17" ht="69.75" customHeight="1" hidden="1">
      <c r="A139" s="23" t="s">
        <v>565</v>
      </c>
      <c r="B139" s="25"/>
      <c r="C139" s="25">
        <v>2282</v>
      </c>
      <c r="D139" s="24">
        <f>F139+G139+H139+I139+J139+K139+L139+M139+N139+O139+P139+Q139</f>
        <v>0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ht="15.75" hidden="1">
      <c r="A140" s="8" t="s">
        <v>85</v>
      </c>
      <c r="B140" s="25"/>
      <c r="C140" s="25">
        <v>2120</v>
      </c>
      <c r="D140" s="24">
        <f>F140+G140+H140+I140+J140+K140+L140+M140+N140+O140+P140+Q140</f>
        <v>0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ht="15.75" hidden="1">
      <c r="A141" s="8" t="s">
        <v>149</v>
      </c>
      <c r="B141" s="25"/>
      <c r="C141" s="25">
        <v>2250</v>
      </c>
      <c r="D141" s="24">
        <f>F141+G141+H141+I141+J141+K141+L141+M141+N141+O141+P141+Q141</f>
        <v>0</v>
      </c>
      <c r="E141" s="25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31.5" hidden="1">
      <c r="A142" s="8" t="s">
        <v>176</v>
      </c>
      <c r="B142" s="25"/>
      <c r="C142" s="25">
        <v>2240</v>
      </c>
      <c r="D142" s="24">
        <f>F142+G142+H142+I142+J142+K142+L142+M142+N142+O142+P142+Q142</f>
        <v>0</v>
      </c>
      <c r="E142" s="25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s="33" customFormat="1" ht="30.75" customHeight="1" hidden="1">
      <c r="A143" s="26" t="s">
        <v>138</v>
      </c>
      <c r="B143" s="31">
        <v>70804</v>
      </c>
      <c r="C143" s="31"/>
      <c r="D143" s="32">
        <f>D144+D145+D146+D147</f>
        <v>0</v>
      </c>
      <c r="E143" s="31"/>
      <c r="F143" s="32">
        <f aca="true" t="shared" si="28" ref="F143:Q143">F144+F145+F146+F147</f>
        <v>0</v>
      </c>
      <c r="G143" s="32">
        <f t="shared" si="28"/>
        <v>0</v>
      </c>
      <c r="H143" s="32">
        <f t="shared" si="28"/>
        <v>0</v>
      </c>
      <c r="I143" s="32">
        <f t="shared" si="28"/>
        <v>0</v>
      </c>
      <c r="J143" s="32">
        <f t="shared" si="28"/>
        <v>0</v>
      </c>
      <c r="K143" s="32">
        <f t="shared" si="28"/>
        <v>0</v>
      </c>
      <c r="L143" s="32">
        <f t="shared" si="28"/>
        <v>0</v>
      </c>
      <c r="M143" s="32">
        <f t="shared" si="28"/>
        <v>0</v>
      </c>
      <c r="N143" s="32">
        <f t="shared" si="28"/>
        <v>0</v>
      </c>
      <c r="O143" s="32">
        <f t="shared" si="28"/>
        <v>0</v>
      </c>
      <c r="P143" s="32">
        <f t="shared" si="28"/>
        <v>0</v>
      </c>
      <c r="Q143" s="32">
        <f t="shared" si="28"/>
        <v>0</v>
      </c>
    </row>
    <row r="144" spans="1:17" ht="18" customHeight="1" hidden="1">
      <c r="A144" s="8" t="s">
        <v>151</v>
      </c>
      <c r="B144" s="25"/>
      <c r="C144" s="25">
        <v>2111</v>
      </c>
      <c r="D144" s="24">
        <f>F144+G144+H144+I144+J144+K144+L144+M144+N144+O144+P144+Q144</f>
        <v>0</v>
      </c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ht="31.5" hidden="1">
      <c r="A145" s="8" t="s">
        <v>176</v>
      </c>
      <c r="B145" s="25"/>
      <c r="C145" s="25">
        <v>2240</v>
      </c>
      <c r="D145" s="24">
        <f>F145+G145+H145+I145+J145+K145+L145+M145+N145+O145+P145+Q145</f>
        <v>0</v>
      </c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 ht="31.5" hidden="1">
      <c r="A146" s="8" t="s">
        <v>43</v>
      </c>
      <c r="B146" s="25"/>
      <c r="C146" s="25">
        <v>2120</v>
      </c>
      <c r="D146" s="24">
        <f>F146+G146+H146+I146+J146+K146+L146+M146+N146+O146+P146+Q146</f>
        <v>0</v>
      </c>
      <c r="E146" s="25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ht="23.25" customHeight="1" hidden="1">
      <c r="A147" s="8" t="s">
        <v>149</v>
      </c>
      <c r="B147" s="25"/>
      <c r="C147" s="25">
        <v>2250</v>
      </c>
      <c r="D147" s="24">
        <f>F147+G147+H147+I147+J147+K147+L147+M147+N147+O147+P147+Q147</f>
        <v>0</v>
      </c>
      <c r="E147" s="25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s="33" customFormat="1" ht="31.5" hidden="1">
      <c r="A148" s="26" t="s">
        <v>129</v>
      </c>
      <c r="B148" s="31">
        <v>10116</v>
      </c>
      <c r="C148" s="31"/>
      <c r="D148" s="32">
        <f>D149+D150+D151+D152</f>
        <v>0</v>
      </c>
      <c r="E148" s="31"/>
      <c r="F148" s="32">
        <f aca="true" t="shared" si="29" ref="F148:Q148">F149+F150+F151+F152</f>
        <v>0</v>
      </c>
      <c r="G148" s="32">
        <f t="shared" si="29"/>
        <v>0</v>
      </c>
      <c r="H148" s="32">
        <f t="shared" si="29"/>
        <v>0</v>
      </c>
      <c r="I148" s="32">
        <f t="shared" si="29"/>
        <v>0</v>
      </c>
      <c r="J148" s="32">
        <f t="shared" si="29"/>
        <v>0</v>
      </c>
      <c r="K148" s="32">
        <f t="shared" si="29"/>
        <v>0</v>
      </c>
      <c r="L148" s="32">
        <f t="shared" si="29"/>
        <v>0</v>
      </c>
      <c r="M148" s="32">
        <f t="shared" si="29"/>
        <v>0</v>
      </c>
      <c r="N148" s="32">
        <f t="shared" si="29"/>
        <v>0</v>
      </c>
      <c r="O148" s="32">
        <f t="shared" si="29"/>
        <v>0</v>
      </c>
      <c r="P148" s="32">
        <f t="shared" si="29"/>
        <v>0</v>
      </c>
      <c r="Q148" s="32">
        <f t="shared" si="29"/>
        <v>0</v>
      </c>
    </row>
    <row r="149" spans="1:17" ht="69" customHeight="1" hidden="1">
      <c r="A149" s="23" t="s">
        <v>565</v>
      </c>
      <c r="B149" s="25"/>
      <c r="C149" s="25">
        <v>2282</v>
      </c>
      <c r="D149" s="24">
        <f>F149+G149+H149+I149+J149+K149+L149+M149+N149+O149+P149+Q149</f>
        <v>0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 ht="15.75" hidden="1">
      <c r="A150" s="8" t="s">
        <v>149</v>
      </c>
      <c r="B150" s="25"/>
      <c r="C150" s="25">
        <v>2250</v>
      </c>
      <c r="D150" s="24">
        <f>F150+G150+H150+I150+J150+K150+L150+M150+N150+O150+P150+Q150</f>
        <v>0</v>
      </c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 ht="15.75" hidden="1">
      <c r="A151" s="8"/>
      <c r="B151" s="25"/>
      <c r="C151" s="25"/>
      <c r="D151" s="24">
        <f>F151+G151+H151+I151+J151+K151+L151+M151+N151+O151+P151+Q151</f>
        <v>0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1:17" ht="15.75" hidden="1">
      <c r="A152" s="8"/>
      <c r="B152" s="25"/>
      <c r="C152" s="25"/>
      <c r="D152" s="24">
        <f>F152+G152+H152+I152+J152+K152+L152+M152+N152+O152+P152+Q152</f>
        <v>0</v>
      </c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 s="40" customFormat="1" ht="29.25" customHeight="1" hidden="1">
      <c r="A153" s="37" t="s">
        <v>124</v>
      </c>
      <c r="B153" s="38"/>
      <c r="C153" s="38"/>
      <c r="D153" s="38">
        <f>D154+D162</f>
        <v>0</v>
      </c>
      <c r="E153" s="38"/>
      <c r="F153" s="38">
        <f aca="true" t="shared" si="30" ref="F153:Q153">F154+F162</f>
        <v>0</v>
      </c>
      <c r="G153" s="38">
        <f t="shared" si="30"/>
        <v>0</v>
      </c>
      <c r="H153" s="38">
        <f t="shared" si="30"/>
        <v>0</v>
      </c>
      <c r="I153" s="38">
        <f t="shared" si="30"/>
        <v>0</v>
      </c>
      <c r="J153" s="38">
        <f t="shared" si="30"/>
        <v>0</v>
      </c>
      <c r="K153" s="38">
        <f t="shared" si="30"/>
        <v>0</v>
      </c>
      <c r="L153" s="38">
        <f t="shared" si="30"/>
        <v>0</v>
      </c>
      <c r="M153" s="38">
        <f t="shared" si="30"/>
        <v>0</v>
      </c>
      <c r="N153" s="38">
        <f t="shared" si="30"/>
        <v>0</v>
      </c>
      <c r="O153" s="38">
        <f t="shared" si="30"/>
        <v>0</v>
      </c>
      <c r="P153" s="38">
        <f t="shared" si="30"/>
        <v>0</v>
      </c>
      <c r="Q153" s="38">
        <f t="shared" si="30"/>
        <v>0</v>
      </c>
    </row>
    <row r="154" spans="1:17" s="33" customFormat="1" ht="31.5" hidden="1">
      <c r="A154" s="26" t="s">
        <v>87</v>
      </c>
      <c r="B154" s="31">
        <v>10116</v>
      </c>
      <c r="C154" s="31"/>
      <c r="D154" s="31">
        <f>D155+D156+D157+D160+D158+D159+D161</f>
        <v>0</v>
      </c>
      <c r="E154" s="31"/>
      <c r="F154" s="31">
        <f aca="true" t="shared" si="31" ref="F154:Q154">F155+F156+F157+F160+F158+F159+F161</f>
        <v>0</v>
      </c>
      <c r="G154" s="31">
        <f t="shared" si="31"/>
        <v>0</v>
      </c>
      <c r="H154" s="31">
        <f t="shared" si="31"/>
        <v>0</v>
      </c>
      <c r="I154" s="31">
        <f t="shared" si="31"/>
        <v>0</v>
      </c>
      <c r="J154" s="31">
        <f t="shared" si="31"/>
        <v>0</v>
      </c>
      <c r="K154" s="31">
        <f t="shared" si="31"/>
        <v>0</v>
      </c>
      <c r="L154" s="31">
        <f t="shared" si="31"/>
        <v>0</v>
      </c>
      <c r="M154" s="31">
        <f t="shared" si="31"/>
        <v>0</v>
      </c>
      <c r="N154" s="31">
        <f t="shared" si="31"/>
        <v>0</v>
      </c>
      <c r="O154" s="31">
        <f t="shared" si="31"/>
        <v>0</v>
      </c>
      <c r="P154" s="31">
        <f t="shared" si="31"/>
        <v>0</v>
      </c>
      <c r="Q154" s="31">
        <f t="shared" si="31"/>
        <v>0</v>
      </c>
    </row>
    <row r="155" spans="1:17" s="30" customFormat="1" ht="30" customHeight="1" hidden="1">
      <c r="A155" s="8" t="s">
        <v>162</v>
      </c>
      <c r="B155" s="28"/>
      <c r="C155" s="28">
        <v>2210</v>
      </c>
      <c r="D155" s="29">
        <f aca="true" t="shared" si="32" ref="D155:D161">F155+G155+H155+I155+J155+K155+L155+M155+N155+O155+P155+Q155</f>
        <v>0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1:17" s="30" customFormat="1" ht="28.5" customHeight="1" hidden="1">
      <c r="A156" s="8" t="s">
        <v>172</v>
      </c>
      <c r="B156" s="28"/>
      <c r="C156" s="28">
        <v>2240</v>
      </c>
      <c r="D156" s="29">
        <f t="shared" si="32"/>
        <v>0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1:17" ht="15.75" hidden="1">
      <c r="A157" s="8" t="s">
        <v>154</v>
      </c>
      <c r="B157" s="25"/>
      <c r="C157" s="25">
        <v>2273</v>
      </c>
      <c r="D157" s="24">
        <f t="shared" si="32"/>
        <v>0</v>
      </c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 ht="15.75" hidden="1">
      <c r="A158" s="8" t="s">
        <v>153</v>
      </c>
      <c r="B158" s="25"/>
      <c r="C158" s="25">
        <v>2271</v>
      </c>
      <c r="D158" s="24">
        <f t="shared" si="32"/>
        <v>0</v>
      </c>
      <c r="E158" s="25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31.5" hidden="1">
      <c r="A159" s="8" t="s">
        <v>160</v>
      </c>
      <c r="B159" s="25"/>
      <c r="C159" s="25">
        <v>2272</v>
      </c>
      <c r="D159" s="24">
        <f t="shared" si="32"/>
        <v>0</v>
      </c>
      <c r="E159" s="25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15.75" hidden="1">
      <c r="A160" s="8" t="s">
        <v>229</v>
      </c>
      <c r="B160" s="25"/>
      <c r="C160" s="25">
        <v>2250</v>
      </c>
      <c r="D160" s="24">
        <f t="shared" si="32"/>
        <v>0</v>
      </c>
      <c r="E160" s="25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78.75" hidden="1">
      <c r="A161" s="23" t="s">
        <v>231</v>
      </c>
      <c r="B161" s="25"/>
      <c r="C161" s="25">
        <v>2282</v>
      </c>
      <c r="D161" s="24">
        <f t="shared" si="32"/>
        <v>0</v>
      </c>
      <c r="E161" s="25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s="33" customFormat="1" ht="15.75" hidden="1">
      <c r="A162" s="26" t="s">
        <v>104</v>
      </c>
      <c r="B162" s="31">
        <v>250404</v>
      </c>
      <c r="C162" s="31"/>
      <c r="D162" s="32">
        <f>D163+D164</f>
        <v>0</v>
      </c>
      <c r="E162" s="31"/>
      <c r="F162" s="32">
        <f aca="true" t="shared" si="33" ref="F162:Q162">F163+F164</f>
        <v>0</v>
      </c>
      <c r="G162" s="32">
        <f t="shared" si="33"/>
        <v>0</v>
      </c>
      <c r="H162" s="32">
        <f t="shared" si="33"/>
        <v>0</v>
      </c>
      <c r="I162" s="32">
        <f t="shared" si="33"/>
        <v>0</v>
      </c>
      <c r="J162" s="32">
        <f t="shared" si="33"/>
        <v>0</v>
      </c>
      <c r="K162" s="32">
        <f t="shared" si="33"/>
        <v>0</v>
      </c>
      <c r="L162" s="32">
        <f t="shared" si="33"/>
        <v>0</v>
      </c>
      <c r="M162" s="32">
        <f t="shared" si="33"/>
        <v>0</v>
      </c>
      <c r="N162" s="32">
        <f t="shared" si="33"/>
        <v>0</v>
      </c>
      <c r="O162" s="32">
        <f t="shared" si="33"/>
        <v>0</v>
      </c>
      <c r="P162" s="32">
        <f t="shared" si="33"/>
        <v>0</v>
      </c>
      <c r="Q162" s="32">
        <f t="shared" si="33"/>
        <v>0</v>
      </c>
    </row>
    <row r="163" spans="1:17" ht="31.5" customHeight="1" hidden="1">
      <c r="A163" s="8" t="s">
        <v>172</v>
      </c>
      <c r="B163" s="25"/>
      <c r="C163" s="25">
        <v>2240</v>
      </c>
      <c r="D163" s="24">
        <f>F163+G163+H163+I163+J163+K163+L163+M163+N163+O163+P163+Q163</f>
        <v>0</v>
      </c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 ht="19.5" customHeight="1" hidden="1">
      <c r="A164" s="8" t="s">
        <v>153</v>
      </c>
      <c r="B164" s="25"/>
      <c r="C164" s="25">
        <v>2271</v>
      </c>
      <c r="D164" s="24">
        <f>F164+G164+H164+I164+J164+K164+L164+M164+N164+O164+P164+Q164</f>
        <v>0</v>
      </c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 s="40" customFormat="1" ht="54" customHeight="1" hidden="1">
      <c r="A165" s="37" t="s">
        <v>102</v>
      </c>
      <c r="B165" s="38"/>
      <c r="C165" s="38"/>
      <c r="D165" s="38">
        <f>D173+D182+D190+D166+D209+D212+D214+D219+D222+D225+D227</f>
        <v>0</v>
      </c>
      <c r="E165" s="38">
        <f>E173+E182+E190+E166+E209+E212+E214+E219+E222+E225+E227</f>
        <v>0</v>
      </c>
      <c r="F165" s="38">
        <f>F173+F182+F190+F166+F209+F212+F214+F219+F222+F225+F227</f>
        <v>0</v>
      </c>
      <c r="G165" s="38">
        <f aca="true" t="shared" si="34" ref="G165:Q165">G173+G182+G190+G166+G209+G212+G214+G219+G222+G225+G227</f>
        <v>0</v>
      </c>
      <c r="H165" s="38">
        <f t="shared" si="34"/>
        <v>0</v>
      </c>
      <c r="I165" s="38">
        <f t="shared" si="34"/>
        <v>0</v>
      </c>
      <c r="J165" s="38">
        <f t="shared" si="34"/>
        <v>0</v>
      </c>
      <c r="K165" s="38">
        <f t="shared" si="34"/>
        <v>0</v>
      </c>
      <c r="L165" s="38">
        <f t="shared" si="34"/>
        <v>0</v>
      </c>
      <c r="M165" s="38">
        <f t="shared" si="34"/>
        <v>0</v>
      </c>
      <c r="N165" s="38">
        <f t="shared" si="34"/>
        <v>0</v>
      </c>
      <c r="O165" s="38">
        <f t="shared" si="34"/>
        <v>0</v>
      </c>
      <c r="P165" s="38">
        <f t="shared" si="34"/>
        <v>0</v>
      </c>
      <c r="Q165" s="38">
        <f t="shared" si="34"/>
        <v>0</v>
      </c>
    </row>
    <row r="166" spans="1:17" s="33" customFormat="1" ht="28.5" customHeight="1" hidden="1">
      <c r="A166" s="26" t="s">
        <v>129</v>
      </c>
      <c r="B166" s="31">
        <v>10116</v>
      </c>
      <c r="C166" s="31"/>
      <c r="D166" s="31">
        <f>D167+D168+D171+D172+D170+D169</f>
        <v>0</v>
      </c>
      <c r="E166" s="31"/>
      <c r="F166" s="31">
        <f aca="true" t="shared" si="35" ref="F166:Q166">F167+F168+F171+F172+F170+F169</f>
        <v>0</v>
      </c>
      <c r="G166" s="31">
        <f t="shared" si="35"/>
        <v>0</v>
      </c>
      <c r="H166" s="31">
        <f t="shared" si="35"/>
        <v>0</v>
      </c>
      <c r="I166" s="31">
        <f t="shared" si="35"/>
        <v>0</v>
      </c>
      <c r="J166" s="31">
        <f t="shared" si="35"/>
        <v>0</v>
      </c>
      <c r="K166" s="31">
        <f t="shared" si="35"/>
        <v>0</v>
      </c>
      <c r="L166" s="31">
        <f t="shared" si="35"/>
        <v>0</v>
      </c>
      <c r="M166" s="31">
        <f t="shared" si="35"/>
        <v>0</v>
      </c>
      <c r="N166" s="31">
        <f t="shared" si="35"/>
        <v>0</v>
      </c>
      <c r="O166" s="31">
        <f t="shared" si="35"/>
        <v>0</v>
      </c>
      <c r="P166" s="31">
        <f t="shared" si="35"/>
        <v>0</v>
      </c>
      <c r="Q166" s="31">
        <f t="shared" si="35"/>
        <v>0</v>
      </c>
    </row>
    <row r="167" spans="1:17" s="30" customFormat="1" ht="31.5" hidden="1">
      <c r="A167" s="23" t="s">
        <v>162</v>
      </c>
      <c r="B167" s="28"/>
      <c r="C167" s="28">
        <v>2210</v>
      </c>
      <c r="D167" s="29">
        <f aca="true" t="shared" si="36" ref="D167:D172">F167+G167+H167+I167+J167+K167+L167+M167+N167+O167+P167+Q167</f>
        <v>0</v>
      </c>
      <c r="E167" s="28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s="30" customFormat="1" ht="30" customHeight="1" hidden="1">
      <c r="A168" s="23" t="s">
        <v>172</v>
      </c>
      <c r="B168" s="28"/>
      <c r="C168" s="28">
        <v>2240</v>
      </c>
      <c r="D168" s="24">
        <f t="shared" si="36"/>
        <v>0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1:17" s="30" customFormat="1" ht="21.75" customHeight="1" hidden="1">
      <c r="A169" s="23" t="s">
        <v>151</v>
      </c>
      <c r="B169" s="28"/>
      <c r="C169" s="28">
        <v>2111</v>
      </c>
      <c r="D169" s="24">
        <f t="shared" si="36"/>
        <v>0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spans="1:17" s="30" customFormat="1" ht="32.25" customHeight="1" hidden="1">
      <c r="A170" s="23" t="s">
        <v>153</v>
      </c>
      <c r="B170" s="28"/>
      <c r="C170" s="28">
        <v>2271</v>
      </c>
      <c r="D170" s="24">
        <f t="shared" si="36"/>
        <v>0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</row>
    <row r="171" spans="1:17" s="30" customFormat="1" ht="18.75" customHeight="1" hidden="1">
      <c r="A171" s="23" t="s">
        <v>154</v>
      </c>
      <c r="B171" s="28"/>
      <c r="C171" s="28">
        <v>2273</v>
      </c>
      <c r="D171" s="24">
        <f t="shared" si="36"/>
        <v>0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</row>
    <row r="172" spans="1:17" s="30" customFormat="1" ht="33.75" customHeight="1" hidden="1">
      <c r="A172" s="23" t="s">
        <v>160</v>
      </c>
      <c r="B172" s="28"/>
      <c r="C172" s="28">
        <v>2250</v>
      </c>
      <c r="D172" s="24">
        <f t="shared" si="36"/>
        <v>0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1:17" s="33" customFormat="1" ht="46.5" customHeight="1" hidden="1">
      <c r="A173" s="26" t="s">
        <v>169</v>
      </c>
      <c r="B173" s="31">
        <v>100103</v>
      </c>
      <c r="C173" s="31"/>
      <c r="D173" s="31">
        <f>D174</f>
        <v>0</v>
      </c>
      <c r="E173" s="31">
        <f aca="true" t="shared" si="37" ref="E173:Q173">E174</f>
        <v>0</v>
      </c>
      <c r="F173" s="31">
        <f t="shared" si="37"/>
        <v>0</v>
      </c>
      <c r="G173" s="31">
        <f t="shared" si="37"/>
        <v>0</v>
      </c>
      <c r="H173" s="31">
        <f t="shared" si="37"/>
        <v>0</v>
      </c>
      <c r="I173" s="31">
        <f t="shared" si="37"/>
        <v>0</v>
      </c>
      <c r="J173" s="31">
        <f t="shared" si="37"/>
        <v>0</v>
      </c>
      <c r="K173" s="31">
        <f t="shared" si="37"/>
        <v>0</v>
      </c>
      <c r="L173" s="31">
        <f t="shared" si="37"/>
        <v>0</v>
      </c>
      <c r="M173" s="31">
        <f t="shared" si="37"/>
        <v>0</v>
      </c>
      <c r="N173" s="31">
        <f t="shared" si="37"/>
        <v>0</v>
      </c>
      <c r="O173" s="31">
        <f t="shared" si="37"/>
        <v>0</v>
      </c>
      <c r="P173" s="31">
        <f t="shared" si="37"/>
        <v>0</v>
      </c>
      <c r="Q173" s="31">
        <f t="shared" si="37"/>
        <v>0</v>
      </c>
    </row>
    <row r="174" spans="1:17" s="30" customFormat="1" ht="47.25" hidden="1">
      <c r="A174" s="23" t="s">
        <v>156</v>
      </c>
      <c r="B174" s="28"/>
      <c r="C174" s="28">
        <v>2610</v>
      </c>
      <c r="D174" s="24">
        <f>F174+G174+H174+I174+J174+K174+L174+M174+N174+O174+P174+Q174</f>
        <v>0</v>
      </c>
      <c r="E174" s="28"/>
      <c r="F174" s="28">
        <f>F175+F176</f>
        <v>0</v>
      </c>
      <c r="G174" s="28">
        <f aca="true" t="shared" si="38" ref="G174:Q174">G175+G176</f>
        <v>0</v>
      </c>
      <c r="H174" s="28">
        <f t="shared" si="38"/>
        <v>0</v>
      </c>
      <c r="I174" s="28">
        <f t="shared" si="38"/>
        <v>0</v>
      </c>
      <c r="J174" s="28">
        <f t="shared" si="38"/>
        <v>0</v>
      </c>
      <c r="K174" s="28">
        <f t="shared" si="38"/>
        <v>0</v>
      </c>
      <c r="L174" s="28">
        <f t="shared" si="38"/>
        <v>0</v>
      </c>
      <c r="M174" s="28">
        <f t="shared" si="38"/>
        <v>0</v>
      </c>
      <c r="N174" s="28">
        <f t="shared" si="38"/>
        <v>0</v>
      </c>
      <c r="O174" s="28">
        <f t="shared" si="38"/>
        <v>0</v>
      </c>
      <c r="P174" s="28">
        <f t="shared" si="38"/>
        <v>0</v>
      </c>
      <c r="Q174" s="28">
        <f t="shared" si="38"/>
        <v>0</v>
      </c>
    </row>
    <row r="175" spans="1:17" s="33" customFormat="1" ht="38.25" customHeight="1" hidden="1">
      <c r="A175" s="26" t="s">
        <v>567</v>
      </c>
      <c r="B175" s="31"/>
      <c r="C175" s="31"/>
      <c r="D175" s="24">
        <f aca="true" t="shared" si="39" ref="D175:D181">F175+G175+H175+I175+J175+K175+L175+M175+N175+O175+P175+Q175</f>
        <v>0</v>
      </c>
      <c r="E175" s="31"/>
      <c r="F175" s="32"/>
      <c r="G175" s="32"/>
      <c r="H175" s="32"/>
      <c r="I175" s="32"/>
      <c r="J175" s="32"/>
      <c r="K175" s="32"/>
      <c r="L175" s="32"/>
      <c r="M175" s="29"/>
      <c r="N175" s="32"/>
      <c r="O175" s="32"/>
      <c r="P175" s="32"/>
      <c r="Q175" s="32"/>
    </row>
    <row r="176" spans="1:17" s="30" customFormat="1" ht="34.5" customHeight="1" hidden="1">
      <c r="A176" s="26" t="s">
        <v>568</v>
      </c>
      <c r="B176" s="28"/>
      <c r="C176" s="28"/>
      <c r="D176" s="24">
        <f t="shared" si="39"/>
        <v>0</v>
      </c>
      <c r="E176" s="28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s="30" customFormat="1" ht="15.75" hidden="1">
      <c r="A177" s="23" t="s">
        <v>229</v>
      </c>
      <c r="B177" s="28"/>
      <c r="C177" s="28">
        <v>2250</v>
      </c>
      <c r="D177" s="24">
        <f t="shared" si="39"/>
        <v>0</v>
      </c>
      <c r="E177" s="28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s="30" customFormat="1" ht="15.75" hidden="1">
      <c r="A178" s="23" t="s">
        <v>141</v>
      </c>
      <c r="B178" s="28"/>
      <c r="C178" s="28">
        <v>1136</v>
      </c>
      <c r="D178" s="24">
        <f t="shared" si="39"/>
        <v>0</v>
      </c>
      <c r="E178" s="28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s="30" customFormat="1" ht="15.75" hidden="1">
      <c r="A179" s="23" t="s">
        <v>142</v>
      </c>
      <c r="B179" s="28"/>
      <c r="C179" s="28">
        <v>1138</v>
      </c>
      <c r="D179" s="24">
        <f t="shared" si="39"/>
        <v>0</v>
      </c>
      <c r="E179" s="28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s="30" customFormat="1" ht="15" customHeight="1" hidden="1">
      <c r="A180" s="23" t="s">
        <v>153</v>
      </c>
      <c r="B180" s="28"/>
      <c r="C180" s="28">
        <v>2271</v>
      </c>
      <c r="D180" s="24">
        <f t="shared" si="39"/>
        <v>0</v>
      </c>
      <c r="E180" s="28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s="30" customFormat="1" ht="15" customHeight="1" hidden="1">
      <c r="A181" s="23" t="s">
        <v>160</v>
      </c>
      <c r="B181" s="28"/>
      <c r="C181" s="28">
        <v>2272</v>
      </c>
      <c r="D181" s="24">
        <f t="shared" si="39"/>
        <v>0</v>
      </c>
      <c r="E181" s="28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s="33" customFormat="1" ht="15" customHeight="1" hidden="1">
      <c r="A182" s="26" t="s">
        <v>238</v>
      </c>
      <c r="B182" s="31">
        <v>160101</v>
      </c>
      <c r="C182" s="31"/>
      <c r="D182" s="32">
        <f>D183+D187</f>
        <v>0</v>
      </c>
      <c r="E182" s="31"/>
      <c r="F182" s="32">
        <f aca="true" t="shared" si="40" ref="F182:Q182">F183+F187</f>
        <v>0</v>
      </c>
      <c r="G182" s="32">
        <f t="shared" si="40"/>
        <v>0</v>
      </c>
      <c r="H182" s="32">
        <f t="shared" si="40"/>
        <v>0</v>
      </c>
      <c r="I182" s="32">
        <f t="shared" si="40"/>
        <v>0</v>
      </c>
      <c r="J182" s="32">
        <f t="shared" si="40"/>
        <v>0</v>
      </c>
      <c r="K182" s="32">
        <f t="shared" si="40"/>
        <v>0</v>
      </c>
      <c r="L182" s="32">
        <f t="shared" si="40"/>
        <v>0</v>
      </c>
      <c r="M182" s="32">
        <f t="shared" si="40"/>
        <v>0</v>
      </c>
      <c r="N182" s="32">
        <f t="shared" si="40"/>
        <v>0</v>
      </c>
      <c r="O182" s="32">
        <f t="shared" si="40"/>
        <v>0</v>
      </c>
      <c r="P182" s="32">
        <f t="shared" si="40"/>
        <v>0</v>
      </c>
      <c r="Q182" s="32">
        <f t="shared" si="40"/>
        <v>0</v>
      </c>
    </row>
    <row r="183" spans="1:17" s="30" customFormat="1" ht="50.25" customHeight="1" hidden="1">
      <c r="A183" s="23" t="s">
        <v>156</v>
      </c>
      <c r="B183" s="28"/>
      <c r="C183" s="28">
        <v>2610</v>
      </c>
      <c r="D183" s="24">
        <f aca="true" t="shared" si="41" ref="D183:D189">F183+G183+H183+I183+J183+K183+L183+M183+N183+O183+P183+Q183</f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s="33" customFormat="1" ht="47.25" customHeight="1" hidden="1">
      <c r="A184" s="26" t="s">
        <v>183</v>
      </c>
      <c r="B184" s="31"/>
      <c r="C184" s="31"/>
      <c r="D184" s="32">
        <f t="shared" si="41"/>
        <v>0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s="33" customFormat="1" ht="51.75" customHeight="1" hidden="1">
      <c r="A185" s="26" t="s">
        <v>181</v>
      </c>
      <c r="B185" s="31"/>
      <c r="C185" s="31"/>
      <c r="D185" s="32">
        <f t="shared" si="41"/>
        <v>0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s="33" customFormat="1" ht="31.5" customHeight="1" hidden="1">
      <c r="A186" s="26" t="s">
        <v>170</v>
      </c>
      <c r="B186" s="31"/>
      <c r="C186" s="31"/>
      <c r="D186" s="32">
        <f t="shared" si="41"/>
        <v>0</v>
      </c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s="33" customFormat="1" ht="53.25" customHeight="1" hidden="1">
      <c r="A187" s="8" t="s">
        <v>175</v>
      </c>
      <c r="B187" s="31"/>
      <c r="C187" s="28">
        <v>2410</v>
      </c>
      <c r="D187" s="24">
        <f t="shared" si="41"/>
        <v>0</v>
      </c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s="33" customFormat="1" ht="46.5" customHeight="1" hidden="1">
      <c r="A188" s="26" t="s">
        <v>182</v>
      </c>
      <c r="B188" s="31"/>
      <c r="C188" s="31"/>
      <c r="D188" s="32">
        <f t="shared" si="41"/>
        <v>0</v>
      </c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s="33" customFormat="1" ht="45" customHeight="1" hidden="1">
      <c r="A189" s="26" t="s">
        <v>184</v>
      </c>
      <c r="B189" s="31"/>
      <c r="C189" s="31"/>
      <c r="D189" s="32">
        <f t="shared" si="41"/>
        <v>0</v>
      </c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s="33" customFormat="1" ht="34.5" customHeight="1" hidden="1">
      <c r="A190" s="26" t="s">
        <v>126</v>
      </c>
      <c r="B190" s="31">
        <v>100203</v>
      </c>
      <c r="C190" s="31"/>
      <c r="D190" s="31">
        <f>D199+D191+D201+D208</f>
        <v>0</v>
      </c>
      <c r="E190" s="31"/>
      <c r="F190" s="31">
        <f aca="true" t="shared" si="42" ref="F190:Q190">F199+F191+F201+F208</f>
        <v>0</v>
      </c>
      <c r="G190" s="31">
        <f t="shared" si="42"/>
        <v>0</v>
      </c>
      <c r="H190" s="31">
        <f t="shared" si="42"/>
        <v>0</v>
      </c>
      <c r="I190" s="31">
        <f t="shared" si="42"/>
        <v>0</v>
      </c>
      <c r="J190" s="31">
        <f t="shared" si="42"/>
        <v>0</v>
      </c>
      <c r="K190" s="31">
        <f t="shared" si="42"/>
        <v>0</v>
      </c>
      <c r="L190" s="31">
        <f t="shared" si="42"/>
        <v>0</v>
      </c>
      <c r="M190" s="31">
        <f t="shared" si="42"/>
        <v>0</v>
      </c>
      <c r="N190" s="31">
        <f t="shared" si="42"/>
        <v>0</v>
      </c>
      <c r="O190" s="31">
        <f t="shared" si="42"/>
        <v>0</v>
      </c>
      <c r="P190" s="31">
        <f t="shared" si="42"/>
        <v>0</v>
      </c>
      <c r="Q190" s="31">
        <f t="shared" si="42"/>
        <v>0</v>
      </c>
    </row>
    <row r="191" spans="1:17" s="30" customFormat="1" ht="45.75" customHeight="1" hidden="1">
      <c r="A191" s="23" t="s">
        <v>186</v>
      </c>
      <c r="B191" s="28"/>
      <c r="C191" s="28">
        <v>2610</v>
      </c>
      <c r="D191" s="29">
        <f>D192+D193+D194+D195+D196+D197+D198</f>
        <v>0</v>
      </c>
      <c r="E191" s="28"/>
      <c r="F191" s="29"/>
      <c r="G191" s="29">
        <f aca="true" t="shared" si="43" ref="G191:Q191">G192+G193+G194+G195+G196+G197+G198</f>
        <v>0</v>
      </c>
      <c r="H191" s="29">
        <f t="shared" si="43"/>
        <v>0</v>
      </c>
      <c r="I191" s="29">
        <f t="shared" si="43"/>
        <v>0</v>
      </c>
      <c r="J191" s="29">
        <f t="shared" si="43"/>
        <v>0</v>
      </c>
      <c r="K191" s="29">
        <f t="shared" si="43"/>
        <v>0</v>
      </c>
      <c r="L191" s="29">
        <f t="shared" si="43"/>
        <v>0</v>
      </c>
      <c r="M191" s="29">
        <f t="shared" si="43"/>
        <v>0</v>
      </c>
      <c r="N191" s="29">
        <f t="shared" si="43"/>
        <v>0</v>
      </c>
      <c r="O191" s="29">
        <f t="shared" si="43"/>
        <v>0</v>
      </c>
      <c r="P191" s="29">
        <f t="shared" si="43"/>
        <v>0</v>
      </c>
      <c r="Q191" s="29">
        <f t="shared" si="43"/>
        <v>0</v>
      </c>
    </row>
    <row r="192" spans="1:21" s="41" customFormat="1" ht="45.75" customHeight="1" hidden="1">
      <c r="A192" s="26" t="s">
        <v>566</v>
      </c>
      <c r="B192" s="31"/>
      <c r="C192" s="31"/>
      <c r="D192" s="32">
        <f>SUM(F192:Q192)</f>
        <v>0</v>
      </c>
      <c r="E192" s="31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3"/>
      <c r="S192" s="33"/>
      <c r="T192" s="33"/>
      <c r="U192" s="33"/>
    </row>
    <row r="193" spans="1:21" s="41" customFormat="1" ht="71.25" customHeight="1" hidden="1">
      <c r="A193" s="26" t="s">
        <v>583</v>
      </c>
      <c r="B193" s="31"/>
      <c r="C193" s="31"/>
      <c r="D193" s="32">
        <f aca="true" t="shared" si="44" ref="D193:D200">F193+G193+H193+I193+J193+K193+L193+M193+N193+O193+P193+Q193</f>
        <v>0</v>
      </c>
      <c r="E193" s="31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3"/>
      <c r="S193" s="33"/>
      <c r="T193" s="33"/>
      <c r="U193" s="33"/>
    </row>
    <row r="194" spans="1:21" s="41" customFormat="1" ht="53.25" customHeight="1" hidden="1">
      <c r="A194" s="26" t="s">
        <v>225</v>
      </c>
      <c r="B194" s="31"/>
      <c r="C194" s="31"/>
      <c r="D194" s="32">
        <f t="shared" si="44"/>
        <v>0</v>
      </c>
      <c r="E194" s="31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3"/>
      <c r="S194" s="33"/>
      <c r="T194" s="33"/>
      <c r="U194" s="33"/>
    </row>
    <row r="195" spans="1:21" s="41" customFormat="1" ht="45.75" customHeight="1" hidden="1">
      <c r="A195" s="26" t="s">
        <v>226</v>
      </c>
      <c r="B195" s="31"/>
      <c r="C195" s="31"/>
      <c r="D195" s="32">
        <f t="shared" si="44"/>
        <v>0</v>
      </c>
      <c r="E195" s="31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3"/>
      <c r="S195" s="33"/>
      <c r="T195" s="33"/>
      <c r="U195" s="33"/>
    </row>
    <row r="196" spans="1:21" s="41" customFormat="1" ht="30" customHeight="1" hidden="1">
      <c r="A196" s="26" t="s">
        <v>227</v>
      </c>
      <c r="B196" s="31"/>
      <c r="C196" s="31"/>
      <c r="D196" s="32">
        <f t="shared" si="44"/>
        <v>0</v>
      </c>
      <c r="E196" s="31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3"/>
      <c r="S196" s="33"/>
      <c r="T196" s="33"/>
      <c r="U196" s="33"/>
    </row>
    <row r="197" spans="1:21" s="41" customFormat="1" ht="30" customHeight="1" hidden="1">
      <c r="A197" s="26" t="s">
        <v>195</v>
      </c>
      <c r="B197" s="31"/>
      <c r="C197" s="31"/>
      <c r="D197" s="32">
        <f t="shared" si="44"/>
        <v>0</v>
      </c>
      <c r="E197" s="31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3"/>
      <c r="S197" s="33"/>
      <c r="T197" s="33"/>
      <c r="U197" s="33"/>
    </row>
    <row r="198" spans="1:21" s="41" customFormat="1" ht="47.25" customHeight="1" hidden="1">
      <c r="A198" s="26" t="s">
        <v>196</v>
      </c>
      <c r="B198" s="31"/>
      <c r="C198" s="31"/>
      <c r="D198" s="32">
        <f t="shared" si="44"/>
        <v>0</v>
      </c>
      <c r="E198" s="31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3"/>
      <c r="S198" s="33"/>
      <c r="T198" s="33"/>
      <c r="U198" s="33"/>
    </row>
    <row r="199" spans="1:17" s="30" customFormat="1" ht="15" customHeight="1" hidden="1">
      <c r="A199" s="8" t="s">
        <v>152</v>
      </c>
      <c r="B199" s="28"/>
      <c r="C199" s="28">
        <v>2274</v>
      </c>
      <c r="D199" s="24">
        <f t="shared" si="44"/>
        <v>0</v>
      </c>
      <c r="E199" s="28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1:17" s="33" customFormat="1" ht="45.75" customHeight="1" hidden="1">
      <c r="A200" s="26" t="s">
        <v>185</v>
      </c>
      <c r="B200" s="31"/>
      <c r="C200" s="31"/>
      <c r="D200" s="24">
        <f t="shared" si="44"/>
        <v>0</v>
      </c>
      <c r="E200" s="31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1:17" s="30" customFormat="1" ht="32.25" customHeight="1" hidden="1">
      <c r="A201" s="23" t="s">
        <v>172</v>
      </c>
      <c r="B201" s="28"/>
      <c r="C201" s="28">
        <v>2240</v>
      </c>
      <c r="D201" s="24">
        <f>D202+D203+D204+D205+D206+D207</f>
        <v>0</v>
      </c>
      <c r="E201" s="28"/>
      <c r="F201" s="24">
        <f aca="true" t="shared" si="45" ref="F201:Q201">F202+F203+F204+F205+F206+F207</f>
        <v>0</v>
      </c>
      <c r="G201" s="24">
        <f t="shared" si="45"/>
        <v>0</v>
      </c>
      <c r="H201" s="24">
        <f t="shared" si="45"/>
        <v>0</v>
      </c>
      <c r="I201" s="24">
        <f t="shared" si="45"/>
        <v>0</v>
      </c>
      <c r="J201" s="24">
        <f t="shared" si="45"/>
        <v>0</v>
      </c>
      <c r="K201" s="24">
        <f t="shared" si="45"/>
        <v>0</v>
      </c>
      <c r="L201" s="24">
        <f t="shared" si="45"/>
        <v>0</v>
      </c>
      <c r="M201" s="24">
        <f t="shared" si="45"/>
        <v>0</v>
      </c>
      <c r="N201" s="24">
        <f t="shared" si="45"/>
        <v>0</v>
      </c>
      <c r="O201" s="24">
        <f t="shared" si="45"/>
        <v>0</v>
      </c>
      <c r="P201" s="24">
        <f t="shared" si="45"/>
        <v>0</v>
      </c>
      <c r="Q201" s="24">
        <f t="shared" si="45"/>
        <v>0</v>
      </c>
    </row>
    <row r="202" spans="1:17" s="30" customFormat="1" ht="32.25" customHeight="1" hidden="1">
      <c r="A202" s="26" t="s">
        <v>584</v>
      </c>
      <c r="B202" s="28"/>
      <c r="C202" s="28"/>
      <c r="D202" s="29">
        <f aca="true" t="shared" si="46" ref="D202:D208">F202+G202+H202+I202+J202+K202+L202+M202+N202+O202+P202+Q202</f>
        <v>0</v>
      </c>
      <c r="E202" s="28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</row>
    <row r="203" spans="1:21" s="41" customFormat="1" ht="32.25" customHeight="1" hidden="1">
      <c r="A203" s="5" t="s">
        <v>217</v>
      </c>
      <c r="B203" s="31"/>
      <c r="C203" s="31"/>
      <c r="D203" s="29">
        <f t="shared" si="46"/>
        <v>0</v>
      </c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3"/>
      <c r="S203" s="33"/>
      <c r="T203" s="33"/>
      <c r="U203" s="33"/>
    </row>
    <row r="204" spans="1:21" s="41" customFormat="1" ht="25.5" customHeight="1" hidden="1">
      <c r="A204" s="5" t="s">
        <v>218</v>
      </c>
      <c r="B204" s="31"/>
      <c r="C204" s="31"/>
      <c r="D204" s="29">
        <f t="shared" si="46"/>
        <v>0</v>
      </c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3"/>
      <c r="S204" s="33"/>
      <c r="T204" s="33"/>
      <c r="U204" s="33"/>
    </row>
    <row r="205" spans="1:21" s="41" customFormat="1" ht="32.25" customHeight="1" hidden="1">
      <c r="A205" s="5" t="s">
        <v>219</v>
      </c>
      <c r="B205" s="31"/>
      <c r="C205" s="31"/>
      <c r="D205" s="29">
        <f t="shared" si="46"/>
        <v>0</v>
      </c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3"/>
      <c r="S205" s="33"/>
      <c r="T205" s="33"/>
      <c r="U205" s="33"/>
    </row>
    <row r="206" spans="1:21" s="41" customFormat="1" ht="32.25" customHeight="1" hidden="1">
      <c r="A206" s="5" t="s">
        <v>200</v>
      </c>
      <c r="B206" s="31"/>
      <c r="C206" s="31"/>
      <c r="D206" s="29">
        <f t="shared" si="46"/>
        <v>0</v>
      </c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3"/>
      <c r="S206" s="33"/>
      <c r="T206" s="33"/>
      <c r="U206" s="33"/>
    </row>
    <row r="207" spans="1:21" s="41" customFormat="1" ht="32.25" customHeight="1" hidden="1">
      <c r="A207" s="5" t="s">
        <v>194</v>
      </c>
      <c r="B207" s="31"/>
      <c r="C207" s="31"/>
      <c r="D207" s="29">
        <f t="shared" si="46"/>
        <v>0</v>
      </c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3"/>
      <c r="S207" s="33"/>
      <c r="T207" s="33"/>
      <c r="U207" s="33"/>
    </row>
    <row r="208" spans="1:17" ht="31.5" hidden="1">
      <c r="A208" s="23" t="s">
        <v>160</v>
      </c>
      <c r="B208" s="25"/>
      <c r="C208" s="25">
        <v>2272</v>
      </c>
      <c r="D208" s="29">
        <f t="shared" si="46"/>
        <v>0</v>
      </c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 s="33" customFormat="1" ht="38.25" customHeight="1" hidden="1">
      <c r="A209" s="7" t="s">
        <v>545</v>
      </c>
      <c r="B209" s="31" t="s">
        <v>544</v>
      </c>
      <c r="C209" s="31"/>
      <c r="D209" s="32">
        <f>D210+D211+D218</f>
        <v>0</v>
      </c>
      <c r="E209" s="32">
        <f aca="true" t="shared" si="47" ref="E209:Q209">E210+E211+E218</f>
        <v>0</v>
      </c>
      <c r="F209" s="32">
        <f t="shared" si="47"/>
        <v>0</v>
      </c>
      <c r="G209" s="32">
        <f t="shared" si="47"/>
        <v>0</v>
      </c>
      <c r="H209" s="32">
        <f t="shared" si="47"/>
        <v>0</v>
      </c>
      <c r="I209" s="32">
        <f t="shared" si="47"/>
        <v>0</v>
      </c>
      <c r="J209" s="32">
        <f t="shared" si="47"/>
        <v>0</v>
      </c>
      <c r="K209" s="32">
        <f t="shared" si="47"/>
        <v>0</v>
      </c>
      <c r="L209" s="32">
        <f t="shared" si="47"/>
        <v>0</v>
      </c>
      <c r="M209" s="32">
        <f t="shared" si="47"/>
        <v>0</v>
      </c>
      <c r="N209" s="32">
        <f t="shared" si="47"/>
        <v>0</v>
      </c>
      <c r="O209" s="32">
        <f t="shared" si="47"/>
        <v>0</v>
      </c>
      <c r="P209" s="32">
        <f t="shared" si="47"/>
        <v>0</v>
      </c>
      <c r="Q209" s="32">
        <f t="shared" si="47"/>
        <v>0</v>
      </c>
    </row>
    <row r="210" spans="1:17" ht="31.5" hidden="1">
      <c r="A210" s="8" t="s">
        <v>162</v>
      </c>
      <c r="B210" s="25"/>
      <c r="C210" s="25">
        <v>2210</v>
      </c>
      <c r="D210" s="29">
        <f>F210+G210+H210+I210+J210+K210+L210+M210+N210+O210+P210+Q210</f>
        <v>0</v>
      </c>
      <c r="E210" s="25"/>
      <c r="F210" s="24"/>
      <c r="G210" s="24"/>
      <c r="H210" s="24"/>
      <c r="I210" s="24"/>
      <c r="J210" s="24"/>
      <c r="K210" s="24"/>
      <c r="L210" s="24"/>
      <c r="M210" s="32"/>
      <c r="N210" s="24"/>
      <c r="O210" s="24"/>
      <c r="P210" s="24"/>
      <c r="Q210" s="24"/>
    </row>
    <row r="211" spans="1:21" s="161" customFormat="1" ht="46.5" customHeight="1" hidden="1">
      <c r="A211" s="23" t="s">
        <v>186</v>
      </c>
      <c r="B211" s="28"/>
      <c r="C211" s="28">
        <v>2610</v>
      </c>
      <c r="D211" s="29">
        <f>F211+G211+H211+I211+J211+K211+L211+M211+N211+O211+P211+Q211</f>
        <v>0</v>
      </c>
      <c r="E211" s="28"/>
      <c r="F211" s="29">
        <f>+F216+F217</f>
        <v>0</v>
      </c>
      <c r="G211" s="29">
        <f aca="true" t="shared" si="48" ref="G211:Q211">+G216+G217</f>
        <v>0</v>
      </c>
      <c r="H211" s="29">
        <f t="shared" si="48"/>
        <v>0</v>
      </c>
      <c r="I211" s="29">
        <f t="shared" si="48"/>
        <v>0</v>
      </c>
      <c r="J211" s="29">
        <f t="shared" si="48"/>
        <v>0</v>
      </c>
      <c r="K211" s="29">
        <f t="shared" si="48"/>
        <v>0</v>
      </c>
      <c r="L211" s="29">
        <f t="shared" si="48"/>
        <v>0</v>
      </c>
      <c r="M211" s="29">
        <f t="shared" si="48"/>
        <v>0</v>
      </c>
      <c r="N211" s="29">
        <f t="shared" si="48"/>
        <v>0</v>
      </c>
      <c r="O211" s="29">
        <f t="shared" si="48"/>
        <v>0</v>
      </c>
      <c r="P211" s="29">
        <f t="shared" si="48"/>
        <v>0</v>
      </c>
      <c r="Q211" s="29">
        <f t="shared" si="48"/>
        <v>0</v>
      </c>
      <c r="R211" s="30"/>
      <c r="S211" s="30"/>
      <c r="T211" s="30"/>
      <c r="U211" s="30"/>
    </row>
    <row r="212" spans="1:17" s="33" customFormat="1" ht="30.75" customHeight="1" hidden="1">
      <c r="A212" s="26" t="s">
        <v>221</v>
      </c>
      <c r="B212" s="31">
        <v>100201</v>
      </c>
      <c r="C212" s="31"/>
      <c r="D212" s="29">
        <f aca="true" t="shared" si="49" ref="D212:D218">F212+G212+H212+I212+J212+K212+L212+M212+N212+O212+P212+Q212</f>
        <v>0</v>
      </c>
      <c r="E212" s="31"/>
      <c r="F212" s="32">
        <f aca="true" t="shared" si="50" ref="F212:Q212">F213</f>
        <v>0</v>
      </c>
      <c r="G212" s="32">
        <f t="shared" si="50"/>
        <v>0</v>
      </c>
      <c r="H212" s="32">
        <f t="shared" si="50"/>
        <v>0</v>
      </c>
      <c r="I212" s="32">
        <f t="shared" si="50"/>
        <v>0</v>
      </c>
      <c r="J212" s="32">
        <f t="shared" si="50"/>
        <v>0</v>
      </c>
      <c r="K212" s="32">
        <f t="shared" si="50"/>
        <v>0</v>
      </c>
      <c r="L212" s="32">
        <f t="shared" si="50"/>
        <v>0</v>
      </c>
      <c r="M212" s="32">
        <f t="shared" si="50"/>
        <v>0</v>
      </c>
      <c r="N212" s="32">
        <f t="shared" si="50"/>
        <v>0</v>
      </c>
      <c r="O212" s="32">
        <f t="shared" si="50"/>
        <v>0</v>
      </c>
      <c r="P212" s="32">
        <f t="shared" si="50"/>
        <v>0</v>
      </c>
      <c r="Q212" s="32">
        <f t="shared" si="50"/>
        <v>0</v>
      </c>
    </row>
    <row r="213" spans="1:17" s="30" customFormat="1" ht="22.5" customHeight="1" hidden="1">
      <c r="A213" s="23" t="s">
        <v>237</v>
      </c>
      <c r="B213" s="28"/>
      <c r="C213" s="28">
        <v>2240</v>
      </c>
      <c r="D213" s="29">
        <f t="shared" si="49"/>
        <v>0</v>
      </c>
      <c r="E213" s="28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</row>
    <row r="214" spans="1:17" s="33" customFormat="1" ht="30.75" customHeight="1" hidden="1">
      <c r="A214" s="26" t="s">
        <v>220</v>
      </c>
      <c r="B214" s="31">
        <v>170603</v>
      </c>
      <c r="C214" s="31"/>
      <c r="D214" s="29">
        <f t="shared" si="49"/>
        <v>0</v>
      </c>
      <c r="E214" s="31"/>
      <c r="F214" s="32">
        <f aca="true" t="shared" si="51" ref="F214:Q214">F215</f>
        <v>0</v>
      </c>
      <c r="G214" s="32">
        <f t="shared" si="51"/>
        <v>0</v>
      </c>
      <c r="H214" s="32">
        <f t="shared" si="51"/>
        <v>0</v>
      </c>
      <c r="I214" s="32">
        <f t="shared" si="51"/>
        <v>0</v>
      </c>
      <c r="J214" s="32">
        <f t="shared" si="51"/>
        <v>0</v>
      </c>
      <c r="K214" s="32">
        <f t="shared" si="51"/>
        <v>0</v>
      </c>
      <c r="L214" s="32">
        <f t="shared" si="51"/>
        <v>0</v>
      </c>
      <c r="M214" s="32">
        <f t="shared" si="51"/>
        <v>0</v>
      </c>
      <c r="N214" s="32">
        <f t="shared" si="51"/>
        <v>0</v>
      </c>
      <c r="O214" s="32">
        <f t="shared" si="51"/>
        <v>0</v>
      </c>
      <c r="P214" s="32">
        <f t="shared" si="51"/>
        <v>0</v>
      </c>
      <c r="Q214" s="32">
        <f t="shared" si="51"/>
        <v>0</v>
      </c>
    </row>
    <row r="215" spans="1:17" s="30" customFormat="1" ht="51" customHeight="1" hidden="1">
      <c r="A215" s="23" t="s">
        <v>186</v>
      </c>
      <c r="B215" s="28"/>
      <c r="C215" s="28">
        <v>2610</v>
      </c>
      <c r="D215" s="29">
        <f t="shared" si="49"/>
        <v>0</v>
      </c>
      <c r="E215" s="28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s="30" customFormat="1" ht="61.5" customHeight="1" hidden="1">
      <c r="A216" s="26" t="s">
        <v>546</v>
      </c>
      <c r="B216" s="28"/>
      <c r="C216" s="28"/>
      <c r="D216" s="29">
        <f t="shared" si="49"/>
        <v>0</v>
      </c>
      <c r="E216" s="28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</row>
    <row r="217" spans="1:17" s="30" customFormat="1" ht="89.25" customHeight="1" hidden="1">
      <c r="A217" s="83" t="s">
        <v>547</v>
      </c>
      <c r="B217" s="28"/>
      <c r="C217" s="28"/>
      <c r="D217" s="29">
        <f t="shared" si="49"/>
        <v>0</v>
      </c>
      <c r="E217" s="28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</row>
    <row r="218" spans="1:17" s="30" customFormat="1" ht="29.25" customHeight="1" hidden="1">
      <c r="A218" s="23" t="s">
        <v>172</v>
      </c>
      <c r="B218" s="28"/>
      <c r="C218" s="28">
        <v>2240</v>
      </c>
      <c r="D218" s="29">
        <f t="shared" si="49"/>
        <v>0</v>
      </c>
      <c r="E218" s="28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</row>
    <row r="219" spans="1:17" s="33" customFormat="1" ht="99.75" customHeight="1" hidden="1">
      <c r="A219" s="7" t="s">
        <v>144</v>
      </c>
      <c r="B219" s="31">
        <v>170703</v>
      </c>
      <c r="C219" s="31"/>
      <c r="D219" s="32">
        <f>D220</f>
        <v>0</v>
      </c>
      <c r="E219" s="31"/>
      <c r="F219" s="32">
        <f aca="true" t="shared" si="52" ref="F219:Q219">F220</f>
        <v>0</v>
      </c>
      <c r="G219" s="32">
        <f t="shared" si="52"/>
        <v>0</v>
      </c>
      <c r="H219" s="32">
        <f t="shared" si="52"/>
        <v>0</v>
      </c>
      <c r="I219" s="32">
        <f t="shared" si="52"/>
        <v>0</v>
      </c>
      <c r="J219" s="32">
        <f t="shared" si="52"/>
        <v>0</v>
      </c>
      <c r="K219" s="32">
        <f t="shared" si="52"/>
        <v>0</v>
      </c>
      <c r="L219" s="32">
        <f t="shared" si="52"/>
        <v>0</v>
      </c>
      <c r="M219" s="32">
        <f t="shared" si="52"/>
        <v>0</v>
      </c>
      <c r="N219" s="32">
        <f t="shared" si="52"/>
        <v>0</v>
      </c>
      <c r="O219" s="32">
        <f t="shared" si="52"/>
        <v>0</v>
      </c>
      <c r="P219" s="32">
        <f t="shared" si="52"/>
        <v>0</v>
      </c>
      <c r="Q219" s="32">
        <f t="shared" si="52"/>
        <v>0</v>
      </c>
    </row>
    <row r="220" spans="1:17" s="30" customFormat="1" ht="49.5" customHeight="1" hidden="1">
      <c r="A220" s="23" t="s">
        <v>186</v>
      </c>
      <c r="B220" s="28"/>
      <c r="C220" s="28">
        <v>2610</v>
      </c>
      <c r="D220" s="32">
        <f>F220+G220+H220+I220+J220+K220+L220+M220+N220+O220+P220+Q220</f>
        <v>0</v>
      </c>
      <c r="E220" s="28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</row>
    <row r="221" spans="1:17" s="41" customFormat="1" ht="48.75" customHeight="1" hidden="1">
      <c r="A221" s="162" t="s">
        <v>422</v>
      </c>
      <c r="B221" s="163"/>
      <c r="C221" s="163"/>
      <c r="D221" s="164"/>
      <c r="E221" s="163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</row>
    <row r="222" spans="1:17" s="33" customFormat="1" ht="39" customHeight="1" hidden="1">
      <c r="A222" s="26" t="s">
        <v>240</v>
      </c>
      <c r="B222" s="31">
        <v>100202</v>
      </c>
      <c r="C222" s="31"/>
      <c r="D222" s="32">
        <f>D223</f>
        <v>0</v>
      </c>
      <c r="E222" s="31"/>
      <c r="F222" s="32">
        <f aca="true" t="shared" si="53" ref="F222:Q222">F223</f>
        <v>0</v>
      </c>
      <c r="G222" s="32">
        <f t="shared" si="53"/>
        <v>0</v>
      </c>
      <c r="H222" s="32">
        <f t="shared" si="53"/>
        <v>0</v>
      </c>
      <c r="I222" s="32">
        <f t="shared" si="53"/>
        <v>0</v>
      </c>
      <c r="J222" s="32">
        <f t="shared" si="53"/>
        <v>0</v>
      </c>
      <c r="K222" s="32">
        <f t="shared" si="53"/>
        <v>0</v>
      </c>
      <c r="L222" s="32">
        <f t="shared" si="53"/>
        <v>0</v>
      </c>
      <c r="M222" s="32">
        <f t="shared" si="53"/>
        <v>0</v>
      </c>
      <c r="N222" s="32">
        <f t="shared" si="53"/>
        <v>0</v>
      </c>
      <c r="O222" s="32">
        <f t="shared" si="53"/>
        <v>0</v>
      </c>
      <c r="P222" s="32">
        <f t="shared" si="53"/>
        <v>0</v>
      </c>
      <c r="Q222" s="32">
        <f t="shared" si="53"/>
        <v>0</v>
      </c>
    </row>
    <row r="223" spans="1:17" s="30" customFormat="1" ht="30" customHeight="1" hidden="1">
      <c r="A223" s="8" t="s">
        <v>176</v>
      </c>
      <c r="B223" s="28"/>
      <c r="C223" s="28">
        <v>2240</v>
      </c>
      <c r="D223" s="32">
        <f>F223+G223+H223+I223+J223+K223+L223+M223+N223+O223+P223+Q223</f>
        <v>0</v>
      </c>
      <c r="E223" s="28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</row>
    <row r="224" spans="1:17" s="41" customFormat="1" ht="114.75" customHeight="1" hidden="1">
      <c r="A224" s="162" t="s">
        <v>419</v>
      </c>
      <c r="B224" s="163"/>
      <c r="C224" s="163"/>
      <c r="D224" s="164"/>
      <c r="E224" s="163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</row>
    <row r="225" spans="1:17" s="41" customFormat="1" ht="49.5" customHeight="1" hidden="1">
      <c r="A225" s="162" t="s">
        <v>548</v>
      </c>
      <c r="B225" s="163">
        <v>240601</v>
      </c>
      <c r="C225" s="163"/>
      <c r="D225" s="164">
        <f>+D226</f>
        <v>0</v>
      </c>
      <c r="E225" s="164">
        <f aca="true" t="shared" si="54" ref="E225:Q225">+E226</f>
        <v>0</v>
      </c>
      <c r="F225" s="164">
        <f t="shared" si="54"/>
        <v>0</v>
      </c>
      <c r="G225" s="164">
        <f t="shared" si="54"/>
        <v>0</v>
      </c>
      <c r="H225" s="164">
        <f t="shared" si="54"/>
        <v>0</v>
      </c>
      <c r="I225" s="164">
        <f t="shared" si="54"/>
        <v>0</v>
      </c>
      <c r="J225" s="164">
        <f t="shared" si="54"/>
        <v>0</v>
      </c>
      <c r="K225" s="164">
        <f t="shared" si="54"/>
        <v>0</v>
      </c>
      <c r="L225" s="164">
        <f t="shared" si="54"/>
        <v>0</v>
      </c>
      <c r="M225" s="164">
        <f t="shared" si="54"/>
        <v>0</v>
      </c>
      <c r="N225" s="164">
        <f t="shared" si="54"/>
        <v>0</v>
      </c>
      <c r="O225" s="164">
        <f t="shared" si="54"/>
        <v>0</v>
      </c>
      <c r="P225" s="164">
        <f t="shared" si="54"/>
        <v>0</v>
      </c>
      <c r="Q225" s="164">
        <f t="shared" si="54"/>
        <v>0</v>
      </c>
    </row>
    <row r="226" spans="1:17" s="41" customFormat="1" ht="30.75" customHeight="1" hidden="1">
      <c r="A226" s="8" t="s">
        <v>162</v>
      </c>
      <c r="B226" s="163"/>
      <c r="C226" s="163">
        <v>2210</v>
      </c>
      <c r="D226" s="164">
        <f>+F226+G226+H226+I226+J226+K226+L226+M226+N226+O226+P226+Q226</f>
        <v>0</v>
      </c>
      <c r="E226" s="163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</row>
    <row r="227" spans="1:17" s="41" customFormat="1" ht="30.75" customHeight="1" hidden="1">
      <c r="A227" s="26" t="s">
        <v>549</v>
      </c>
      <c r="B227" s="163">
        <v>180107</v>
      </c>
      <c r="C227" s="163"/>
      <c r="D227" s="164">
        <f>+D228</f>
        <v>0</v>
      </c>
      <c r="E227" s="164">
        <f aca="true" t="shared" si="55" ref="E227:Q227">+E228</f>
        <v>0</v>
      </c>
      <c r="F227" s="164">
        <f t="shared" si="55"/>
        <v>0</v>
      </c>
      <c r="G227" s="164">
        <f t="shared" si="55"/>
        <v>0</v>
      </c>
      <c r="H227" s="164">
        <f t="shared" si="55"/>
        <v>0</v>
      </c>
      <c r="I227" s="164">
        <f t="shared" si="55"/>
        <v>0</v>
      </c>
      <c r="J227" s="164">
        <f t="shared" si="55"/>
        <v>0</v>
      </c>
      <c r="K227" s="164">
        <f t="shared" si="55"/>
        <v>0</v>
      </c>
      <c r="L227" s="164">
        <f t="shared" si="55"/>
        <v>0</v>
      </c>
      <c r="M227" s="164">
        <f t="shared" si="55"/>
        <v>0</v>
      </c>
      <c r="N227" s="164">
        <f t="shared" si="55"/>
        <v>0</v>
      </c>
      <c r="O227" s="164">
        <f t="shared" si="55"/>
        <v>0</v>
      </c>
      <c r="P227" s="164">
        <f t="shared" si="55"/>
        <v>0</v>
      </c>
      <c r="Q227" s="164">
        <f t="shared" si="55"/>
        <v>0</v>
      </c>
    </row>
    <row r="228" spans="1:17" s="41" customFormat="1" ht="30.75" customHeight="1" hidden="1">
      <c r="A228" s="8" t="s">
        <v>176</v>
      </c>
      <c r="B228" s="163"/>
      <c r="C228" s="163">
        <v>2240</v>
      </c>
      <c r="D228" s="164">
        <f>+F228+G228+H228+I228+J228+K228+L228+M228+N228+O228+P228+Q228</f>
        <v>0</v>
      </c>
      <c r="E228" s="163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</row>
    <row r="229" spans="1:17" s="40" customFormat="1" ht="31.5" hidden="1">
      <c r="A229" s="37" t="s">
        <v>108</v>
      </c>
      <c r="B229" s="38"/>
      <c r="C229" s="38"/>
      <c r="D229" s="39">
        <f>D230+D237+D247</f>
        <v>0</v>
      </c>
      <c r="E229" s="38"/>
      <c r="F229" s="39">
        <f aca="true" t="shared" si="56" ref="F229:Q229">F230+F237+F247</f>
        <v>0</v>
      </c>
      <c r="G229" s="39">
        <f t="shared" si="56"/>
        <v>0</v>
      </c>
      <c r="H229" s="39">
        <f t="shared" si="56"/>
        <v>0</v>
      </c>
      <c r="I229" s="39">
        <f t="shared" si="56"/>
        <v>0</v>
      </c>
      <c r="J229" s="39">
        <f t="shared" si="56"/>
        <v>0</v>
      </c>
      <c r="K229" s="39">
        <f t="shared" si="56"/>
        <v>0</v>
      </c>
      <c r="L229" s="39">
        <f t="shared" si="56"/>
        <v>0</v>
      </c>
      <c r="M229" s="39">
        <f t="shared" si="56"/>
        <v>0</v>
      </c>
      <c r="N229" s="39">
        <f t="shared" si="56"/>
        <v>0</v>
      </c>
      <c r="O229" s="39">
        <f t="shared" si="56"/>
        <v>0</v>
      </c>
      <c r="P229" s="39">
        <f t="shared" si="56"/>
        <v>0</v>
      </c>
      <c r="Q229" s="39">
        <f t="shared" si="56"/>
        <v>0</v>
      </c>
    </row>
    <row r="230" spans="1:17" s="33" customFormat="1" ht="101.25" customHeight="1" hidden="1">
      <c r="A230" s="7" t="s">
        <v>144</v>
      </c>
      <c r="B230" s="31">
        <v>170703</v>
      </c>
      <c r="C230" s="31"/>
      <c r="D230" s="31">
        <f>D231</f>
        <v>0</v>
      </c>
      <c r="E230" s="31"/>
      <c r="F230" s="31">
        <f aca="true" t="shared" si="57" ref="F230:Q230">F231</f>
        <v>0</v>
      </c>
      <c r="G230" s="31">
        <f t="shared" si="57"/>
        <v>0</v>
      </c>
      <c r="H230" s="31">
        <f t="shared" si="57"/>
        <v>0</v>
      </c>
      <c r="I230" s="31">
        <f t="shared" si="57"/>
        <v>0</v>
      </c>
      <c r="J230" s="31">
        <f t="shared" si="57"/>
        <v>0</v>
      </c>
      <c r="K230" s="31">
        <f t="shared" si="57"/>
        <v>0</v>
      </c>
      <c r="L230" s="31">
        <f t="shared" si="57"/>
        <v>0</v>
      </c>
      <c r="M230" s="31">
        <f t="shared" si="57"/>
        <v>0</v>
      </c>
      <c r="N230" s="31">
        <f t="shared" si="57"/>
        <v>0</v>
      </c>
      <c r="O230" s="31">
        <f t="shared" si="57"/>
        <v>0</v>
      </c>
      <c r="P230" s="31">
        <f t="shared" si="57"/>
        <v>0</v>
      </c>
      <c r="Q230" s="31">
        <f t="shared" si="57"/>
        <v>0</v>
      </c>
    </row>
    <row r="231" spans="1:17" s="30" customFormat="1" ht="31.5" hidden="1">
      <c r="A231" s="23" t="s">
        <v>564</v>
      </c>
      <c r="B231" s="28"/>
      <c r="C231" s="28">
        <v>2240</v>
      </c>
      <c r="D231" s="29">
        <f>D232+D233+D234+D235+D236</f>
        <v>0</v>
      </c>
      <c r="E231" s="28"/>
      <c r="F231" s="29">
        <f aca="true" t="shared" si="58" ref="F231:Q231">F232+F233+F234+F235+F236</f>
        <v>0</v>
      </c>
      <c r="G231" s="29">
        <f t="shared" si="58"/>
        <v>0</v>
      </c>
      <c r="H231" s="29">
        <f t="shared" si="58"/>
        <v>0</v>
      </c>
      <c r="I231" s="29">
        <f t="shared" si="58"/>
        <v>0</v>
      </c>
      <c r="J231" s="29">
        <f t="shared" si="58"/>
        <v>0</v>
      </c>
      <c r="K231" s="29">
        <f t="shared" si="58"/>
        <v>0</v>
      </c>
      <c r="L231" s="29">
        <f t="shared" si="58"/>
        <v>0</v>
      </c>
      <c r="M231" s="29">
        <f t="shared" si="58"/>
        <v>0</v>
      </c>
      <c r="N231" s="29">
        <f t="shared" si="58"/>
        <v>0</v>
      </c>
      <c r="O231" s="29">
        <f t="shared" si="58"/>
        <v>0</v>
      </c>
      <c r="P231" s="29">
        <f t="shared" si="58"/>
        <v>0</v>
      </c>
      <c r="Q231" s="29">
        <f t="shared" si="58"/>
        <v>0</v>
      </c>
    </row>
    <row r="232" spans="1:21" s="41" customFormat="1" ht="31.5" hidden="1">
      <c r="A232" s="26" t="s">
        <v>559</v>
      </c>
      <c r="B232" s="31"/>
      <c r="C232" s="31"/>
      <c r="D232" s="32">
        <f>F232+G232+H232+I232+J232+K232+L232+M232+N232+O232+P232+Q232</f>
        <v>0</v>
      </c>
      <c r="E232" s="31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3"/>
      <c r="S232" s="33"/>
      <c r="T232" s="33"/>
      <c r="U232" s="33"/>
    </row>
    <row r="233" spans="1:21" s="41" customFormat="1" ht="31.5" hidden="1">
      <c r="A233" s="26" t="s">
        <v>560</v>
      </c>
      <c r="B233" s="31"/>
      <c r="C233" s="31"/>
      <c r="D233" s="32">
        <f>F233+G233+H233+I233+J233+K233+L233+M233+N233+O233+P233+Q233</f>
        <v>0</v>
      </c>
      <c r="E233" s="31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3"/>
      <c r="S233" s="33"/>
      <c r="T233" s="33"/>
      <c r="U233" s="33"/>
    </row>
    <row r="234" spans="1:21" s="41" customFormat="1" ht="31.5" hidden="1">
      <c r="A234" s="26" t="s">
        <v>561</v>
      </c>
      <c r="B234" s="31"/>
      <c r="C234" s="31"/>
      <c r="D234" s="32">
        <f>F234+G234+H234+I234+J234+K234+L234+M234+N234+O234+P234+Q234</f>
        <v>0</v>
      </c>
      <c r="E234" s="31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3"/>
      <c r="S234" s="33"/>
      <c r="T234" s="33"/>
      <c r="U234" s="33"/>
    </row>
    <row r="235" spans="1:21" s="41" customFormat="1" ht="31.5" hidden="1">
      <c r="A235" s="26" t="s">
        <v>562</v>
      </c>
      <c r="B235" s="31"/>
      <c r="C235" s="31"/>
      <c r="D235" s="32">
        <f>F235+G235+H235+I235+J235+K235+L235+M235+N235+O235+P235+Q235</f>
        <v>0</v>
      </c>
      <c r="E235" s="31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3"/>
      <c r="S235" s="33"/>
      <c r="T235" s="33"/>
      <c r="U235" s="33"/>
    </row>
    <row r="236" spans="1:17" s="33" customFormat="1" ht="31.5" hidden="1">
      <c r="A236" s="26" t="s">
        <v>563</v>
      </c>
      <c r="B236" s="31"/>
      <c r="C236" s="31"/>
      <c r="D236" s="32">
        <f>F236+G236+H236+I236+J236+K236+L236+M236+N236+O236+P236+Q236</f>
        <v>0</v>
      </c>
      <c r="E236" s="31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1:17" s="33" customFormat="1" ht="31.5" hidden="1">
      <c r="A237" s="26" t="s">
        <v>129</v>
      </c>
      <c r="B237" s="31">
        <v>10116</v>
      </c>
      <c r="C237" s="31"/>
      <c r="D237" s="32">
        <f>D238+D239+D246+D240+D241+D242+D243+D244+D245</f>
        <v>0</v>
      </c>
      <c r="E237" s="31"/>
      <c r="F237" s="32">
        <f aca="true" t="shared" si="59" ref="F237:Q237">F238+F239+F246+F240+F241+F242+F243+F244+F245</f>
        <v>0</v>
      </c>
      <c r="G237" s="32">
        <f t="shared" si="59"/>
        <v>0</v>
      </c>
      <c r="H237" s="32">
        <f t="shared" si="59"/>
        <v>0</v>
      </c>
      <c r="I237" s="32">
        <f t="shared" si="59"/>
        <v>0</v>
      </c>
      <c r="J237" s="32">
        <f t="shared" si="59"/>
        <v>0</v>
      </c>
      <c r="K237" s="32">
        <f t="shared" si="59"/>
        <v>0</v>
      </c>
      <c r="L237" s="32">
        <f t="shared" si="59"/>
        <v>0</v>
      </c>
      <c r="M237" s="32">
        <f t="shared" si="59"/>
        <v>0</v>
      </c>
      <c r="N237" s="32">
        <f t="shared" si="59"/>
        <v>0</v>
      </c>
      <c r="O237" s="32">
        <f t="shared" si="59"/>
        <v>0</v>
      </c>
      <c r="P237" s="32">
        <f t="shared" si="59"/>
        <v>0</v>
      </c>
      <c r="Q237" s="32">
        <f t="shared" si="59"/>
        <v>0</v>
      </c>
    </row>
    <row r="238" spans="1:17" s="30" customFormat="1" ht="21" customHeight="1" hidden="1">
      <c r="A238" s="23" t="s">
        <v>153</v>
      </c>
      <c r="B238" s="28"/>
      <c r="C238" s="28">
        <v>2271</v>
      </c>
      <c r="D238" s="29">
        <f aca="true" t="shared" si="60" ref="D238:D246">F238+G238+H238+I238+J238+K238+L238+M238+N238+O238+P238+Q238</f>
        <v>0</v>
      </c>
      <c r="E238" s="28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</row>
    <row r="239" spans="1:17" s="30" customFormat="1" ht="31.5" hidden="1">
      <c r="A239" s="23" t="s">
        <v>160</v>
      </c>
      <c r="B239" s="28"/>
      <c r="C239" s="28">
        <v>2272</v>
      </c>
      <c r="D239" s="29">
        <f t="shared" si="60"/>
        <v>0</v>
      </c>
      <c r="E239" s="28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</row>
    <row r="240" spans="1:17" s="30" customFormat="1" ht="15.75" hidden="1">
      <c r="A240" s="23" t="s">
        <v>151</v>
      </c>
      <c r="B240" s="28"/>
      <c r="C240" s="28">
        <v>2111</v>
      </c>
      <c r="D240" s="29">
        <f t="shared" si="60"/>
        <v>0</v>
      </c>
      <c r="E240" s="28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</row>
    <row r="241" spans="1:17" s="30" customFormat="1" ht="18.75" customHeight="1" hidden="1">
      <c r="A241" s="23" t="s">
        <v>43</v>
      </c>
      <c r="B241" s="28"/>
      <c r="C241" s="28">
        <v>2120</v>
      </c>
      <c r="D241" s="29">
        <f t="shared" si="60"/>
        <v>0</v>
      </c>
      <c r="E241" s="28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</row>
    <row r="242" spans="1:17" s="30" customFormat="1" ht="31.5" hidden="1">
      <c r="A242" s="8" t="s">
        <v>162</v>
      </c>
      <c r="B242" s="28"/>
      <c r="C242" s="28">
        <v>2210</v>
      </c>
      <c r="D242" s="29">
        <f t="shared" si="60"/>
        <v>0</v>
      </c>
      <c r="E242" s="28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</row>
    <row r="243" spans="1:17" s="30" customFormat="1" ht="31.5" hidden="1">
      <c r="A243" s="23" t="s">
        <v>172</v>
      </c>
      <c r="B243" s="28"/>
      <c r="C243" s="28">
        <v>2240</v>
      </c>
      <c r="D243" s="29">
        <f t="shared" si="60"/>
        <v>0</v>
      </c>
      <c r="E243" s="28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</row>
    <row r="244" spans="1:17" s="30" customFormat="1" ht="15.75" hidden="1">
      <c r="A244" s="23" t="s">
        <v>229</v>
      </c>
      <c r="B244" s="28"/>
      <c r="C244" s="28">
        <v>2250</v>
      </c>
      <c r="D244" s="29">
        <f t="shared" si="60"/>
        <v>0</v>
      </c>
      <c r="E244" s="28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</row>
    <row r="245" spans="1:17" s="30" customFormat="1" ht="78.75" hidden="1">
      <c r="A245" s="23" t="s">
        <v>231</v>
      </c>
      <c r="B245" s="28"/>
      <c r="C245" s="28">
        <v>2282</v>
      </c>
      <c r="D245" s="29">
        <f t="shared" si="60"/>
        <v>0</v>
      </c>
      <c r="E245" s="28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</row>
    <row r="246" spans="1:17" s="30" customFormat="1" ht="15.75" hidden="1">
      <c r="A246" s="23" t="s">
        <v>154</v>
      </c>
      <c r="B246" s="28"/>
      <c r="C246" s="28">
        <v>2273</v>
      </c>
      <c r="D246" s="29">
        <f t="shared" si="60"/>
        <v>0</v>
      </c>
      <c r="E246" s="28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</row>
    <row r="247" spans="1:17" s="33" customFormat="1" ht="126" hidden="1">
      <c r="A247" s="26" t="s">
        <v>211</v>
      </c>
      <c r="B247" s="31">
        <v>250913</v>
      </c>
      <c r="C247" s="31"/>
      <c r="D247" s="32">
        <f>D248</f>
        <v>0</v>
      </c>
      <c r="E247" s="31"/>
      <c r="F247" s="32">
        <f aca="true" t="shared" si="61" ref="F247:Q247">F248</f>
        <v>0</v>
      </c>
      <c r="G247" s="32">
        <f t="shared" si="61"/>
        <v>0</v>
      </c>
      <c r="H247" s="32">
        <f t="shared" si="61"/>
        <v>0</v>
      </c>
      <c r="I247" s="32">
        <f t="shared" si="61"/>
        <v>0</v>
      </c>
      <c r="J247" s="32">
        <f t="shared" si="61"/>
        <v>0</v>
      </c>
      <c r="K247" s="32">
        <f t="shared" si="61"/>
        <v>0</v>
      </c>
      <c r="L247" s="32">
        <f t="shared" si="61"/>
        <v>0</v>
      </c>
      <c r="M247" s="32">
        <f t="shared" si="61"/>
        <v>0</v>
      </c>
      <c r="N247" s="32">
        <f t="shared" si="61"/>
        <v>0</v>
      </c>
      <c r="O247" s="32">
        <f t="shared" si="61"/>
        <v>0</v>
      </c>
      <c r="P247" s="32">
        <f t="shared" si="61"/>
        <v>0</v>
      </c>
      <c r="Q247" s="32">
        <f t="shared" si="61"/>
        <v>0</v>
      </c>
    </row>
    <row r="248" spans="1:17" s="30" customFormat="1" ht="81" customHeight="1" hidden="1">
      <c r="A248" s="8" t="s">
        <v>231</v>
      </c>
      <c r="B248" s="28"/>
      <c r="C248" s="28">
        <v>2282</v>
      </c>
      <c r="D248" s="29">
        <f>F248+G248+H248+I248+J248+K248+L248+M248+N248+O248+P248+Q248</f>
        <v>0</v>
      </c>
      <c r="E248" s="28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</row>
    <row r="249" spans="1:17" s="40" customFormat="1" ht="15.75" hidden="1">
      <c r="A249" s="37" t="s">
        <v>177</v>
      </c>
      <c r="B249" s="38"/>
      <c r="C249" s="38"/>
      <c r="D249" s="39">
        <f>D250+D256</f>
        <v>0</v>
      </c>
      <c r="E249" s="38"/>
      <c r="F249" s="39">
        <f aca="true" t="shared" si="62" ref="F249:Q249">F250+F256</f>
        <v>0</v>
      </c>
      <c r="G249" s="39">
        <f t="shared" si="62"/>
        <v>0</v>
      </c>
      <c r="H249" s="39">
        <f t="shared" si="62"/>
        <v>0</v>
      </c>
      <c r="I249" s="39">
        <f t="shared" si="62"/>
        <v>0</v>
      </c>
      <c r="J249" s="39">
        <f t="shared" si="62"/>
        <v>0</v>
      </c>
      <c r="K249" s="39">
        <f t="shared" si="62"/>
        <v>0</v>
      </c>
      <c r="L249" s="39">
        <f t="shared" si="62"/>
        <v>0</v>
      </c>
      <c r="M249" s="39">
        <f t="shared" si="62"/>
        <v>0</v>
      </c>
      <c r="N249" s="39">
        <f t="shared" si="62"/>
        <v>0</v>
      </c>
      <c r="O249" s="39">
        <f t="shared" si="62"/>
        <v>0</v>
      </c>
      <c r="P249" s="39">
        <f t="shared" si="62"/>
        <v>0</v>
      </c>
      <c r="Q249" s="39">
        <f t="shared" si="62"/>
        <v>0</v>
      </c>
    </row>
    <row r="250" spans="1:17" s="33" customFormat="1" ht="29.25" customHeight="1" hidden="1">
      <c r="A250" s="26" t="s">
        <v>87</v>
      </c>
      <c r="B250" s="31">
        <v>10116</v>
      </c>
      <c r="C250" s="31"/>
      <c r="D250" s="31">
        <f>D254+D253+D252+D251+D255</f>
        <v>0</v>
      </c>
      <c r="E250" s="31"/>
      <c r="F250" s="31">
        <f aca="true" t="shared" si="63" ref="F250:Q250">F254+F253+F252+F251+F255</f>
        <v>0</v>
      </c>
      <c r="G250" s="31">
        <f t="shared" si="63"/>
        <v>0</v>
      </c>
      <c r="H250" s="31">
        <f t="shared" si="63"/>
        <v>0</v>
      </c>
      <c r="I250" s="31">
        <f t="shared" si="63"/>
        <v>0</v>
      </c>
      <c r="J250" s="31">
        <f t="shared" si="63"/>
        <v>0</v>
      </c>
      <c r="K250" s="31">
        <f t="shared" si="63"/>
        <v>0</v>
      </c>
      <c r="L250" s="31">
        <f t="shared" si="63"/>
        <v>0</v>
      </c>
      <c r="M250" s="31">
        <f t="shared" si="63"/>
        <v>0</v>
      </c>
      <c r="N250" s="31">
        <f t="shared" si="63"/>
        <v>0</v>
      </c>
      <c r="O250" s="31">
        <f t="shared" si="63"/>
        <v>0</v>
      </c>
      <c r="P250" s="31">
        <f t="shared" si="63"/>
        <v>0</v>
      </c>
      <c r="Q250" s="31">
        <f t="shared" si="63"/>
        <v>0</v>
      </c>
    </row>
    <row r="251" spans="1:17" s="30" customFormat="1" ht="32.25" customHeight="1" hidden="1">
      <c r="A251" s="8" t="s">
        <v>162</v>
      </c>
      <c r="B251" s="28"/>
      <c r="C251" s="28">
        <v>2210</v>
      </c>
      <c r="D251" s="29">
        <f>F251+G251+H251+I251+J251+K251+L251+M251+N251+O251+P251+Q251</f>
        <v>0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</row>
    <row r="252" spans="1:17" s="30" customFormat="1" ht="22.5" customHeight="1" hidden="1">
      <c r="A252" s="23" t="s">
        <v>232</v>
      </c>
      <c r="B252" s="28"/>
      <c r="C252" s="28">
        <v>2800</v>
      </c>
      <c r="D252" s="29">
        <f>F252+G252+H252+I252+J252+K252+L252+M252+N252+O252+P252+Q252</f>
        <v>0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</row>
    <row r="253" spans="1:17" s="30" customFormat="1" ht="31.5" hidden="1">
      <c r="A253" s="8" t="s">
        <v>160</v>
      </c>
      <c r="B253" s="28"/>
      <c r="C253" s="28">
        <v>2272</v>
      </c>
      <c r="D253" s="29">
        <f>F253+G253+H253+I253+J253+K253+L253+M253+N253+O253+P253+Q253</f>
        <v>0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</row>
    <row r="254" spans="1:17" ht="31.5" hidden="1">
      <c r="A254" s="8" t="s">
        <v>172</v>
      </c>
      <c r="B254" s="25"/>
      <c r="C254" s="25">
        <v>2240</v>
      </c>
      <c r="D254" s="29">
        <f>F254+G254+H254+I254+J254+K254+L254+M254+N254+O254+P254+Q254</f>
        <v>0</v>
      </c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ht="15.75" hidden="1">
      <c r="A255" s="8" t="s">
        <v>151</v>
      </c>
      <c r="B255" s="25"/>
      <c r="C255" s="25">
        <v>2111</v>
      </c>
      <c r="D255" s="29">
        <f>F255+G255+H255+I255+J255+K255+L255+M255+N255+O255+P255+Q255</f>
        <v>0</v>
      </c>
      <c r="E255" s="25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s="33" customFormat="1" ht="31.5" hidden="1">
      <c r="A256" s="26" t="s">
        <v>132</v>
      </c>
      <c r="B256" s="31">
        <v>91103</v>
      </c>
      <c r="C256" s="31"/>
      <c r="D256" s="32">
        <f>D257</f>
        <v>0</v>
      </c>
      <c r="E256" s="31"/>
      <c r="F256" s="32">
        <f aca="true" t="shared" si="64" ref="F256:Q256">F257</f>
        <v>0</v>
      </c>
      <c r="G256" s="32">
        <f t="shared" si="64"/>
        <v>0</v>
      </c>
      <c r="H256" s="32">
        <f t="shared" si="64"/>
        <v>0</v>
      </c>
      <c r="I256" s="32">
        <f t="shared" si="64"/>
        <v>0</v>
      </c>
      <c r="J256" s="32">
        <f t="shared" si="64"/>
        <v>0</v>
      </c>
      <c r="K256" s="32">
        <f t="shared" si="64"/>
        <v>0</v>
      </c>
      <c r="L256" s="32">
        <f t="shared" si="64"/>
        <v>0</v>
      </c>
      <c r="M256" s="32">
        <f t="shared" si="64"/>
        <v>0</v>
      </c>
      <c r="N256" s="32">
        <f t="shared" si="64"/>
        <v>0</v>
      </c>
      <c r="O256" s="32">
        <f t="shared" si="64"/>
        <v>0</v>
      </c>
      <c r="P256" s="32">
        <f t="shared" si="64"/>
        <v>0</v>
      </c>
      <c r="Q256" s="32">
        <f t="shared" si="64"/>
        <v>0</v>
      </c>
    </row>
    <row r="257" spans="1:17" ht="15.75" hidden="1">
      <c r="A257" s="8" t="s">
        <v>103</v>
      </c>
      <c r="B257" s="25"/>
      <c r="C257" s="25">
        <v>1172</v>
      </c>
      <c r="D257" s="29">
        <f>F257+G257+H257+I257+J257+K257+L257+M257+N257+O257+P257+Q257</f>
        <v>0</v>
      </c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s="40" customFormat="1" ht="15.75" hidden="1">
      <c r="A258" s="37" t="s">
        <v>127</v>
      </c>
      <c r="B258" s="38"/>
      <c r="C258" s="38"/>
      <c r="D258" s="38">
        <f>D259+D269+D272+D276</f>
        <v>0</v>
      </c>
      <c r="E258" s="38"/>
      <c r="F258" s="38">
        <f aca="true" t="shared" si="65" ref="F258:Q258">F259+F269+F272+F276</f>
        <v>0</v>
      </c>
      <c r="G258" s="38">
        <f t="shared" si="65"/>
        <v>0</v>
      </c>
      <c r="H258" s="38">
        <f t="shared" si="65"/>
        <v>0</v>
      </c>
      <c r="I258" s="38">
        <f t="shared" si="65"/>
        <v>0</v>
      </c>
      <c r="J258" s="38">
        <f t="shared" si="65"/>
        <v>0</v>
      </c>
      <c r="K258" s="38">
        <f t="shared" si="65"/>
        <v>0</v>
      </c>
      <c r="L258" s="38">
        <f t="shared" si="65"/>
        <v>0</v>
      </c>
      <c r="M258" s="38">
        <f t="shared" si="65"/>
        <v>0</v>
      </c>
      <c r="N258" s="38">
        <f t="shared" si="65"/>
        <v>0</v>
      </c>
      <c r="O258" s="38">
        <f t="shared" si="65"/>
        <v>0</v>
      </c>
      <c r="P258" s="38">
        <f t="shared" si="65"/>
        <v>0</v>
      </c>
      <c r="Q258" s="38">
        <f t="shared" si="65"/>
        <v>0</v>
      </c>
    </row>
    <row r="259" spans="1:17" s="22" customFormat="1" ht="29.25" customHeight="1" hidden="1">
      <c r="A259" s="36" t="s">
        <v>87</v>
      </c>
      <c r="B259" s="27">
        <v>10116</v>
      </c>
      <c r="C259" s="27"/>
      <c r="D259" s="27">
        <f>D260+D261+D262+D263+D264+D265+D266+D267+D268</f>
        <v>0</v>
      </c>
      <c r="E259" s="27"/>
      <c r="F259" s="27">
        <f aca="true" t="shared" si="66" ref="F259:Q259">F260+F261+F262+F263+F264+F265+F266+F267+F268</f>
        <v>0</v>
      </c>
      <c r="G259" s="27">
        <f t="shared" si="66"/>
        <v>0</v>
      </c>
      <c r="H259" s="27">
        <f t="shared" si="66"/>
        <v>0</v>
      </c>
      <c r="I259" s="27">
        <f t="shared" si="66"/>
        <v>0</v>
      </c>
      <c r="J259" s="27">
        <f t="shared" si="66"/>
        <v>0</v>
      </c>
      <c r="K259" s="27">
        <f t="shared" si="66"/>
        <v>0</v>
      </c>
      <c r="L259" s="27">
        <f t="shared" si="66"/>
        <v>0</v>
      </c>
      <c r="M259" s="27">
        <f t="shared" si="66"/>
        <v>0</v>
      </c>
      <c r="N259" s="27">
        <f t="shared" si="66"/>
        <v>0</v>
      </c>
      <c r="O259" s="27">
        <f t="shared" si="66"/>
        <v>0</v>
      </c>
      <c r="P259" s="27">
        <f t="shared" si="66"/>
        <v>0</v>
      </c>
      <c r="Q259" s="27">
        <f t="shared" si="66"/>
        <v>0</v>
      </c>
    </row>
    <row r="260" spans="1:17" ht="31.5" hidden="1">
      <c r="A260" s="8" t="s">
        <v>172</v>
      </c>
      <c r="B260" s="25"/>
      <c r="C260" s="25">
        <v>2240</v>
      </c>
      <c r="D260" s="29">
        <f aca="true" t="shared" si="67" ref="D260:D268">F260+G260+H260+I260+J260+K260+L260+M260+N260+O260+P260+Q260</f>
        <v>0</v>
      </c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ht="15.75" hidden="1">
      <c r="A261" s="8" t="s">
        <v>232</v>
      </c>
      <c r="B261" s="25"/>
      <c r="C261" s="25">
        <v>2800</v>
      </c>
      <c r="D261" s="29">
        <f t="shared" si="67"/>
        <v>0</v>
      </c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ht="15.75" hidden="1">
      <c r="A262" s="8" t="s">
        <v>153</v>
      </c>
      <c r="B262" s="25"/>
      <c r="C262" s="25">
        <v>2271</v>
      </c>
      <c r="D262" s="29">
        <f t="shared" si="67"/>
        <v>0</v>
      </c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ht="15.75" hidden="1">
      <c r="A263" s="8" t="s">
        <v>149</v>
      </c>
      <c r="B263" s="25"/>
      <c r="C263" s="25">
        <v>2250</v>
      </c>
      <c r="D263" s="29">
        <f t="shared" si="67"/>
        <v>0</v>
      </c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ht="15.75" hidden="1">
      <c r="A264" s="8" t="s">
        <v>151</v>
      </c>
      <c r="B264" s="25"/>
      <c r="C264" s="25">
        <v>2111</v>
      </c>
      <c r="D264" s="29">
        <f t="shared" si="67"/>
        <v>0</v>
      </c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ht="15.75" hidden="1">
      <c r="A265" s="8" t="s">
        <v>154</v>
      </c>
      <c r="B265" s="25"/>
      <c r="C265" s="25">
        <v>2273</v>
      </c>
      <c r="D265" s="29">
        <f t="shared" si="67"/>
        <v>0</v>
      </c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ht="29.25" customHeight="1" hidden="1">
      <c r="A266" s="8" t="s">
        <v>160</v>
      </c>
      <c r="B266" s="25"/>
      <c r="C266" s="25">
        <v>2272</v>
      </c>
      <c r="D266" s="29">
        <f t="shared" si="67"/>
        <v>0</v>
      </c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ht="62.25" customHeight="1" hidden="1">
      <c r="A267" s="8" t="s">
        <v>234</v>
      </c>
      <c r="B267" s="25"/>
      <c r="C267" s="25">
        <v>2282</v>
      </c>
      <c r="D267" s="29">
        <f t="shared" si="67"/>
        <v>0</v>
      </c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ht="31.5" hidden="1">
      <c r="A268" s="8" t="s">
        <v>162</v>
      </c>
      <c r="B268" s="25"/>
      <c r="C268" s="25">
        <v>2210</v>
      </c>
      <c r="D268" s="29">
        <f t="shared" si="67"/>
        <v>0</v>
      </c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s="22" customFormat="1" ht="15.75" hidden="1">
      <c r="A269" s="36" t="s">
        <v>171</v>
      </c>
      <c r="B269" s="27">
        <v>250404</v>
      </c>
      <c r="C269" s="27"/>
      <c r="D269" s="27">
        <f>D270+D271</f>
        <v>0</v>
      </c>
      <c r="E269" s="27"/>
      <c r="F269" s="27">
        <f aca="true" t="shared" si="68" ref="F269:Q269">F270+F271</f>
        <v>0</v>
      </c>
      <c r="G269" s="27">
        <f t="shared" si="68"/>
        <v>0</v>
      </c>
      <c r="H269" s="27">
        <f t="shared" si="68"/>
        <v>0</v>
      </c>
      <c r="I269" s="27">
        <f t="shared" si="68"/>
        <v>0</v>
      </c>
      <c r="J269" s="27">
        <f t="shared" si="68"/>
        <v>0</v>
      </c>
      <c r="K269" s="27">
        <f t="shared" si="68"/>
        <v>0</v>
      </c>
      <c r="L269" s="27">
        <f t="shared" si="68"/>
        <v>0</v>
      </c>
      <c r="M269" s="27">
        <f t="shared" si="68"/>
        <v>0</v>
      </c>
      <c r="N269" s="27">
        <f t="shared" si="68"/>
        <v>0</v>
      </c>
      <c r="O269" s="27">
        <f t="shared" si="68"/>
        <v>0</v>
      </c>
      <c r="P269" s="27">
        <f t="shared" si="68"/>
        <v>0</v>
      </c>
      <c r="Q269" s="27">
        <f t="shared" si="68"/>
        <v>0</v>
      </c>
    </row>
    <row r="270" spans="1:17" ht="30" customHeight="1" hidden="1">
      <c r="A270" s="8" t="s">
        <v>172</v>
      </c>
      <c r="B270" s="25"/>
      <c r="C270" s="25">
        <v>2240</v>
      </c>
      <c r="D270" s="29">
        <f>F270+G270+H270+I270+J270+K270+L270+M270+N270+O270+P270+Q270</f>
        <v>0</v>
      </c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ht="63.75" customHeight="1" hidden="1">
      <c r="A271" s="8" t="s">
        <v>241</v>
      </c>
      <c r="B271" s="25"/>
      <c r="C271" s="25">
        <v>2281</v>
      </c>
      <c r="D271" s="29">
        <f>F271+G271+H271+I271+J271+K271+L271+M271+N271+O271+P271+Q271</f>
        <v>0</v>
      </c>
      <c r="E271" s="25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 s="33" customFormat="1" ht="63" hidden="1">
      <c r="A272" s="26" t="s">
        <v>578</v>
      </c>
      <c r="B272" s="31">
        <v>210105</v>
      </c>
      <c r="C272" s="31"/>
      <c r="D272" s="32">
        <f>D274+D273</f>
        <v>0</v>
      </c>
      <c r="E272" s="31"/>
      <c r="F272" s="32">
        <f aca="true" t="shared" si="69" ref="F272:Q272">F274+F273</f>
        <v>0</v>
      </c>
      <c r="G272" s="32">
        <f t="shared" si="69"/>
        <v>0</v>
      </c>
      <c r="H272" s="32">
        <f t="shared" si="69"/>
        <v>0</v>
      </c>
      <c r="I272" s="32">
        <f t="shared" si="69"/>
        <v>0</v>
      </c>
      <c r="J272" s="32">
        <f t="shared" si="69"/>
        <v>0</v>
      </c>
      <c r="K272" s="32">
        <f t="shared" si="69"/>
        <v>0</v>
      </c>
      <c r="L272" s="32">
        <f t="shared" si="69"/>
        <v>0</v>
      </c>
      <c r="M272" s="32">
        <f t="shared" si="69"/>
        <v>0</v>
      </c>
      <c r="N272" s="32">
        <f t="shared" si="69"/>
        <v>0</v>
      </c>
      <c r="O272" s="32">
        <f t="shared" si="69"/>
        <v>0</v>
      </c>
      <c r="P272" s="32">
        <f t="shared" si="69"/>
        <v>0</v>
      </c>
      <c r="Q272" s="32">
        <f t="shared" si="69"/>
        <v>0</v>
      </c>
    </row>
    <row r="273" spans="1:17" s="30" customFormat="1" ht="31.5" hidden="1">
      <c r="A273" s="8" t="s">
        <v>162</v>
      </c>
      <c r="B273" s="28"/>
      <c r="C273" s="28">
        <v>2210</v>
      </c>
      <c r="D273" s="29">
        <f>F273+G273+H273+I273+J273+K273+L273+M273+N273+O273+P273+Q273</f>
        <v>0</v>
      </c>
      <c r="E273" s="28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</row>
    <row r="274" spans="1:17" ht="34.5" customHeight="1" hidden="1">
      <c r="A274" s="23" t="s">
        <v>180</v>
      </c>
      <c r="B274" s="25"/>
      <c r="C274" s="25">
        <v>2220</v>
      </c>
      <c r="D274" s="29">
        <f>F274+G274+H274+I274+J274+K274+L274+M274+N274+O274+P274+Q274</f>
        <v>0</v>
      </c>
      <c r="E274" s="29">
        <f>E275</f>
        <v>0</v>
      </c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</row>
    <row r="275" spans="1:17" ht="26.25" customHeight="1" hidden="1">
      <c r="A275" s="26" t="s">
        <v>157</v>
      </c>
      <c r="B275" s="25"/>
      <c r="C275" s="25">
        <v>2230</v>
      </c>
      <c r="D275" s="29">
        <f>SUM(F275:Q275)</f>
        <v>0</v>
      </c>
      <c r="E275" s="25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1:17" s="33" customFormat="1" ht="33" customHeight="1" hidden="1">
      <c r="A276" s="26" t="s">
        <v>39</v>
      </c>
      <c r="B276" s="31">
        <v>120201</v>
      </c>
      <c r="C276" s="31"/>
      <c r="D276" s="32">
        <f>D277</f>
        <v>0</v>
      </c>
      <c r="E276" s="31"/>
      <c r="F276" s="32">
        <f aca="true" t="shared" si="70" ref="F276:Q276">F277</f>
        <v>0</v>
      </c>
      <c r="G276" s="32">
        <f t="shared" si="70"/>
        <v>0</v>
      </c>
      <c r="H276" s="32">
        <f t="shared" si="70"/>
        <v>0</v>
      </c>
      <c r="I276" s="32">
        <f t="shared" si="70"/>
        <v>0</v>
      </c>
      <c r="J276" s="32">
        <f t="shared" si="70"/>
        <v>0</v>
      </c>
      <c r="K276" s="32">
        <f t="shared" si="70"/>
        <v>0</v>
      </c>
      <c r="L276" s="32">
        <f t="shared" si="70"/>
        <v>0</v>
      </c>
      <c r="M276" s="32">
        <f t="shared" si="70"/>
        <v>0</v>
      </c>
      <c r="N276" s="32">
        <f t="shared" si="70"/>
        <v>0</v>
      </c>
      <c r="O276" s="32">
        <f t="shared" si="70"/>
        <v>0</v>
      </c>
      <c r="P276" s="32">
        <f t="shared" si="70"/>
        <v>0</v>
      </c>
      <c r="Q276" s="32">
        <f t="shared" si="70"/>
        <v>0</v>
      </c>
    </row>
    <row r="277" spans="1:17" ht="47.25" hidden="1">
      <c r="A277" s="23" t="s">
        <v>186</v>
      </c>
      <c r="B277" s="25"/>
      <c r="C277" s="25">
        <v>2610</v>
      </c>
      <c r="D277" s="29">
        <f>F277+G277+H277+I277+J277+K277+L277+M277+N277+O277+P277+Q277</f>
        <v>0</v>
      </c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s="14" customFormat="1" ht="46.5" customHeight="1" hidden="1">
      <c r="A278" s="34" t="s">
        <v>105</v>
      </c>
      <c r="B278" s="35"/>
      <c r="C278" s="35"/>
      <c r="D278" s="35">
        <f>D279+D288+D291+D299+D307+D309</f>
        <v>0</v>
      </c>
      <c r="E278" s="35">
        <v>-5</v>
      </c>
      <c r="F278" s="35">
        <f aca="true" t="shared" si="71" ref="F278:Q278">F279+F288+F291+F299+F307+F309</f>
        <v>0</v>
      </c>
      <c r="G278" s="35">
        <f t="shared" si="71"/>
        <v>0</v>
      </c>
      <c r="H278" s="35">
        <f t="shared" si="71"/>
        <v>0</v>
      </c>
      <c r="I278" s="35">
        <f t="shared" si="71"/>
        <v>0</v>
      </c>
      <c r="J278" s="35">
        <f t="shared" si="71"/>
        <v>0</v>
      </c>
      <c r="K278" s="35">
        <f t="shared" si="71"/>
        <v>0</v>
      </c>
      <c r="L278" s="35">
        <f t="shared" si="71"/>
        <v>0</v>
      </c>
      <c r="M278" s="35">
        <f t="shared" si="71"/>
        <v>0</v>
      </c>
      <c r="N278" s="35">
        <f t="shared" si="71"/>
        <v>0</v>
      </c>
      <c r="O278" s="35">
        <f t="shared" si="71"/>
        <v>0</v>
      </c>
      <c r="P278" s="35">
        <f t="shared" si="71"/>
        <v>0</v>
      </c>
      <c r="Q278" s="35">
        <f t="shared" si="71"/>
        <v>0</v>
      </c>
    </row>
    <row r="279" spans="1:17" s="22" customFormat="1" ht="73.5" customHeight="1" hidden="1">
      <c r="A279" s="26" t="s">
        <v>191</v>
      </c>
      <c r="B279" s="27">
        <v>91206</v>
      </c>
      <c r="C279" s="27"/>
      <c r="D279" s="27">
        <f>D281+D282+D283+D280+D284+D285+D286+D287</f>
        <v>0</v>
      </c>
      <c r="E279" s="27"/>
      <c r="F279" s="27">
        <f aca="true" t="shared" si="72" ref="F279:Q279">F281+F282+F283+F280+F284+F285+F286+F287</f>
        <v>0</v>
      </c>
      <c r="G279" s="27">
        <f t="shared" si="72"/>
        <v>0</v>
      </c>
      <c r="H279" s="27">
        <f t="shared" si="72"/>
        <v>0</v>
      </c>
      <c r="I279" s="27">
        <f t="shared" si="72"/>
        <v>0</v>
      </c>
      <c r="J279" s="27">
        <f t="shared" si="72"/>
        <v>0</v>
      </c>
      <c r="K279" s="27">
        <f t="shared" si="72"/>
        <v>0</v>
      </c>
      <c r="L279" s="27">
        <f t="shared" si="72"/>
        <v>0</v>
      </c>
      <c r="M279" s="27">
        <f t="shared" si="72"/>
        <v>0</v>
      </c>
      <c r="N279" s="27">
        <f t="shared" si="72"/>
        <v>0</v>
      </c>
      <c r="O279" s="27">
        <f t="shared" si="72"/>
        <v>0</v>
      </c>
      <c r="P279" s="27">
        <f t="shared" si="72"/>
        <v>0</v>
      </c>
      <c r="Q279" s="27">
        <f t="shared" si="72"/>
        <v>0</v>
      </c>
    </row>
    <row r="280" spans="1:17" s="30" customFormat="1" ht="15.75" hidden="1">
      <c r="A280" s="23" t="s">
        <v>151</v>
      </c>
      <c r="B280" s="28"/>
      <c r="C280" s="28">
        <v>2111</v>
      </c>
      <c r="D280" s="29">
        <f aca="true" t="shared" si="73" ref="D280:D287">F280+G280+H280+I280+J280+K280+L280+M280+N280+O280+P280+Q280</f>
        <v>0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</row>
    <row r="281" spans="1:17" ht="15.75" hidden="1">
      <c r="A281" s="8" t="s">
        <v>85</v>
      </c>
      <c r="B281" s="25"/>
      <c r="C281" s="25">
        <v>2120</v>
      </c>
      <c r="D281" s="29">
        <f t="shared" si="73"/>
        <v>0</v>
      </c>
      <c r="E281" s="25">
        <v>25.4</v>
      </c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 ht="31.5" hidden="1">
      <c r="A282" s="23" t="s">
        <v>162</v>
      </c>
      <c r="B282" s="25"/>
      <c r="C282" s="25">
        <v>2210</v>
      </c>
      <c r="D282" s="29">
        <f t="shared" si="73"/>
        <v>0</v>
      </c>
      <c r="E282" s="25">
        <v>18.5</v>
      </c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ht="15.75" hidden="1">
      <c r="A283" s="8" t="s">
        <v>157</v>
      </c>
      <c r="B283" s="25"/>
      <c r="C283" s="25">
        <v>2230</v>
      </c>
      <c r="D283" s="29">
        <f t="shared" si="73"/>
        <v>0</v>
      </c>
      <c r="E283" s="25">
        <v>6.9</v>
      </c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ht="31.5" hidden="1">
      <c r="A284" s="8" t="s">
        <v>172</v>
      </c>
      <c r="B284" s="25"/>
      <c r="C284" s="25">
        <v>2240</v>
      </c>
      <c r="D284" s="29">
        <f t="shared" si="73"/>
        <v>0</v>
      </c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ht="15.75" hidden="1">
      <c r="A285" s="8" t="s">
        <v>153</v>
      </c>
      <c r="B285" s="25"/>
      <c r="C285" s="25">
        <v>2271</v>
      </c>
      <c r="D285" s="29">
        <f t="shared" si="73"/>
        <v>0</v>
      </c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 ht="31.5" hidden="1">
      <c r="A286" s="8" t="s">
        <v>160</v>
      </c>
      <c r="B286" s="25"/>
      <c r="C286" s="25">
        <v>2272</v>
      </c>
      <c r="D286" s="29">
        <f t="shared" si="73"/>
        <v>0</v>
      </c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 ht="15.75" hidden="1">
      <c r="A287" s="8" t="s">
        <v>154</v>
      </c>
      <c r="B287" s="25"/>
      <c r="C287" s="25">
        <v>2273</v>
      </c>
      <c r="D287" s="29">
        <f t="shared" si="73"/>
        <v>0</v>
      </c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s="22" customFormat="1" ht="171" customHeight="1" hidden="1">
      <c r="A288" s="36" t="s">
        <v>6</v>
      </c>
      <c r="B288" s="27">
        <v>91207</v>
      </c>
      <c r="C288" s="27"/>
      <c r="D288" s="27">
        <f>D290+D289</f>
        <v>0</v>
      </c>
      <c r="E288" s="27"/>
      <c r="F288" s="27">
        <f aca="true" t="shared" si="74" ref="F288:Q288">F290+F289</f>
        <v>0</v>
      </c>
      <c r="G288" s="27">
        <f t="shared" si="74"/>
        <v>0</v>
      </c>
      <c r="H288" s="27">
        <f t="shared" si="74"/>
        <v>0</v>
      </c>
      <c r="I288" s="27">
        <f t="shared" si="74"/>
        <v>0</v>
      </c>
      <c r="J288" s="27">
        <f t="shared" si="74"/>
        <v>0</v>
      </c>
      <c r="K288" s="27">
        <f t="shared" si="74"/>
        <v>0</v>
      </c>
      <c r="L288" s="27">
        <f t="shared" si="74"/>
        <v>0</v>
      </c>
      <c r="M288" s="27">
        <f t="shared" si="74"/>
        <v>0</v>
      </c>
      <c r="N288" s="27">
        <f t="shared" si="74"/>
        <v>0</v>
      </c>
      <c r="O288" s="27">
        <f t="shared" si="74"/>
        <v>0</v>
      </c>
      <c r="P288" s="27">
        <f t="shared" si="74"/>
        <v>0</v>
      </c>
      <c r="Q288" s="27">
        <f t="shared" si="74"/>
        <v>0</v>
      </c>
    </row>
    <row r="289" spans="1:17" s="30" customFormat="1" ht="15.75" hidden="1">
      <c r="A289" s="23" t="s">
        <v>233</v>
      </c>
      <c r="B289" s="28"/>
      <c r="C289" s="28">
        <v>2730</v>
      </c>
      <c r="D289" s="29">
        <f>F289+G289+H289+I289+J289+K289+L289+M289+N289+O289+P289+Q289</f>
        <v>0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</row>
    <row r="290" spans="1:17" ht="31.5" hidden="1">
      <c r="A290" s="8" t="s">
        <v>172</v>
      </c>
      <c r="B290" s="25"/>
      <c r="C290" s="25">
        <v>2240</v>
      </c>
      <c r="D290" s="29">
        <f>F290+G290+H290+I290+J290+K290+L290+M290+N290+O290+P290+Q290</f>
        <v>0</v>
      </c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s="33" customFormat="1" ht="27" customHeight="1" hidden="1">
      <c r="A291" s="26" t="s">
        <v>129</v>
      </c>
      <c r="B291" s="31">
        <v>10116</v>
      </c>
      <c r="C291" s="31"/>
      <c r="D291" s="32">
        <f>D296+D297+D294+D295+D298+D292+D293</f>
        <v>0</v>
      </c>
      <c r="E291" s="31"/>
      <c r="F291" s="32">
        <f aca="true" t="shared" si="75" ref="F291:Q291">F296+F297+F294+F295+F298+F292+F293</f>
        <v>0</v>
      </c>
      <c r="G291" s="32">
        <f t="shared" si="75"/>
        <v>0</v>
      </c>
      <c r="H291" s="32">
        <f t="shared" si="75"/>
        <v>0</v>
      </c>
      <c r="I291" s="32">
        <f t="shared" si="75"/>
        <v>0</v>
      </c>
      <c r="J291" s="32">
        <f t="shared" si="75"/>
        <v>0</v>
      </c>
      <c r="K291" s="32">
        <f t="shared" si="75"/>
        <v>0</v>
      </c>
      <c r="L291" s="32">
        <f t="shared" si="75"/>
        <v>0</v>
      </c>
      <c r="M291" s="32">
        <f t="shared" si="75"/>
        <v>0</v>
      </c>
      <c r="N291" s="32">
        <f t="shared" si="75"/>
        <v>0</v>
      </c>
      <c r="O291" s="32">
        <f t="shared" si="75"/>
        <v>0</v>
      </c>
      <c r="P291" s="32">
        <f t="shared" si="75"/>
        <v>0</v>
      </c>
      <c r="Q291" s="32">
        <f t="shared" si="75"/>
        <v>0</v>
      </c>
    </row>
    <row r="292" spans="1:17" s="30" customFormat="1" ht="15.75" hidden="1">
      <c r="A292" s="23" t="s">
        <v>154</v>
      </c>
      <c r="B292" s="28"/>
      <c r="C292" s="28">
        <v>2273</v>
      </c>
      <c r="D292" s="29">
        <f aca="true" t="shared" si="76" ref="D292:D298">F292+G292+H292+I292+J292+K292+L292+M292+N292+O292+P292+Q292</f>
        <v>0</v>
      </c>
      <c r="E292" s="28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0" customFormat="1" ht="18.75" customHeight="1" hidden="1">
      <c r="A293" s="23" t="s">
        <v>153</v>
      </c>
      <c r="B293" s="28"/>
      <c r="C293" s="28">
        <v>2271</v>
      </c>
      <c r="D293" s="29">
        <f t="shared" si="76"/>
        <v>0</v>
      </c>
      <c r="E293" s="28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0" customFormat="1" ht="81" customHeight="1" hidden="1">
      <c r="A294" s="23" t="s">
        <v>231</v>
      </c>
      <c r="B294" s="28"/>
      <c r="C294" s="28">
        <v>2282</v>
      </c>
      <c r="D294" s="29">
        <f t="shared" si="76"/>
        <v>0</v>
      </c>
      <c r="E294" s="28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0" customFormat="1" ht="31.5" hidden="1">
      <c r="A295" s="23" t="s">
        <v>43</v>
      </c>
      <c r="B295" s="28"/>
      <c r="C295" s="28">
        <v>2120</v>
      </c>
      <c r="D295" s="29">
        <f t="shared" si="76"/>
        <v>0</v>
      </c>
      <c r="E295" s="28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ht="31.5" hidden="1">
      <c r="A296" s="8" t="s">
        <v>172</v>
      </c>
      <c r="B296" s="25"/>
      <c r="C296" s="25">
        <v>2240</v>
      </c>
      <c r="D296" s="29">
        <f t="shared" si="76"/>
        <v>0</v>
      </c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ht="31.5" hidden="1">
      <c r="A297" s="23" t="s">
        <v>162</v>
      </c>
      <c r="B297" s="25"/>
      <c r="C297" s="25">
        <v>2210</v>
      </c>
      <c r="D297" s="29">
        <f t="shared" si="76"/>
        <v>0</v>
      </c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ht="15.75" hidden="1">
      <c r="A298" s="8" t="s">
        <v>149</v>
      </c>
      <c r="B298" s="25"/>
      <c r="C298" s="25">
        <v>2250</v>
      </c>
      <c r="D298" s="29">
        <f t="shared" si="76"/>
        <v>0</v>
      </c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s="33" customFormat="1" ht="47.25" hidden="1">
      <c r="A299" s="26" t="s">
        <v>190</v>
      </c>
      <c r="B299" s="31">
        <v>91204</v>
      </c>
      <c r="C299" s="31"/>
      <c r="D299" s="32">
        <f>D306+D301+D302+D303+D304+D305+D300</f>
        <v>0</v>
      </c>
      <c r="E299" s="31"/>
      <c r="F299" s="32">
        <f aca="true" t="shared" si="77" ref="F299:Q299">F306+F301+F302+F303+F304+F305+F300</f>
        <v>0</v>
      </c>
      <c r="G299" s="32">
        <f t="shared" si="77"/>
        <v>0</v>
      </c>
      <c r="H299" s="32">
        <f t="shared" si="77"/>
        <v>0</v>
      </c>
      <c r="I299" s="32">
        <f t="shared" si="77"/>
        <v>0</v>
      </c>
      <c r="J299" s="32">
        <f t="shared" si="77"/>
        <v>0</v>
      </c>
      <c r="K299" s="32">
        <f t="shared" si="77"/>
        <v>0</v>
      </c>
      <c r="L299" s="32">
        <f t="shared" si="77"/>
        <v>0</v>
      </c>
      <c r="M299" s="32">
        <f t="shared" si="77"/>
        <v>0</v>
      </c>
      <c r="N299" s="32">
        <f t="shared" si="77"/>
        <v>0</v>
      </c>
      <c r="O299" s="32">
        <f t="shared" si="77"/>
        <v>0</v>
      </c>
      <c r="P299" s="32">
        <f t="shared" si="77"/>
        <v>0</v>
      </c>
      <c r="Q299" s="32">
        <f t="shared" si="77"/>
        <v>0</v>
      </c>
    </row>
    <row r="300" spans="1:17" s="30" customFormat="1" ht="15.75" hidden="1">
      <c r="A300" s="23" t="s">
        <v>151</v>
      </c>
      <c r="B300" s="28"/>
      <c r="C300" s="28">
        <v>2111</v>
      </c>
      <c r="D300" s="29">
        <f aca="true" t="shared" si="78" ref="D300:D306">F300+G300+H300+I300+J300+K300+L300+M300+N300+O300+P300+Q300</f>
        <v>0</v>
      </c>
      <c r="E300" s="28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</row>
    <row r="301" spans="1:17" s="30" customFormat="1" ht="31.5" hidden="1">
      <c r="A301" s="8" t="s">
        <v>172</v>
      </c>
      <c r="B301" s="28"/>
      <c r="C301" s="28">
        <v>2240</v>
      </c>
      <c r="D301" s="29">
        <f t="shared" si="78"/>
        <v>0</v>
      </c>
      <c r="E301" s="28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</row>
    <row r="302" spans="1:17" s="30" customFormat="1" ht="31.5" hidden="1">
      <c r="A302" s="23" t="s">
        <v>180</v>
      </c>
      <c r="B302" s="28"/>
      <c r="C302" s="28">
        <v>2220</v>
      </c>
      <c r="D302" s="29">
        <f t="shared" si="78"/>
        <v>0</v>
      </c>
      <c r="E302" s="28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</row>
    <row r="303" spans="1:17" s="30" customFormat="1" ht="31.5" hidden="1">
      <c r="A303" s="23" t="s">
        <v>162</v>
      </c>
      <c r="B303" s="28"/>
      <c r="C303" s="28">
        <v>2210</v>
      </c>
      <c r="D303" s="29">
        <f t="shared" si="78"/>
        <v>0</v>
      </c>
      <c r="E303" s="28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</row>
    <row r="304" spans="1:17" s="30" customFormat="1" ht="78.75" hidden="1">
      <c r="A304" s="23" t="s">
        <v>231</v>
      </c>
      <c r="B304" s="28"/>
      <c r="C304" s="28">
        <v>2282</v>
      </c>
      <c r="D304" s="29">
        <f t="shared" si="78"/>
        <v>0</v>
      </c>
      <c r="E304" s="28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</row>
    <row r="305" spans="1:17" s="30" customFormat="1" ht="15.75" hidden="1">
      <c r="A305" s="23" t="s">
        <v>157</v>
      </c>
      <c r="B305" s="28"/>
      <c r="C305" s="28">
        <v>2230</v>
      </c>
      <c r="D305" s="29">
        <f t="shared" si="78"/>
        <v>0</v>
      </c>
      <c r="E305" s="28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</row>
    <row r="306" spans="1:17" ht="15.75" hidden="1">
      <c r="A306" s="8" t="s">
        <v>153</v>
      </c>
      <c r="B306" s="25"/>
      <c r="C306" s="25">
        <v>2271</v>
      </c>
      <c r="D306" s="29">
        <f t="shared" si="78"/>
        <v>0</v>
      </c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 s="33" customFormat="1" ht="150.75" customHeight="1" hidden="1">
      <c r="A307" s="26" t="s">
        <v>42</v>
      </c>
      <c r="B307" s="31">
        <v>91108</v>
      </c>
      <c r="C307" s="31"/>
      <c r="D307" s="32">
        <f>D308</f>
        <v>0</v>
      </c>
      <c r="E307" s="31"/>
      <c r="F307" s="32">
        <f aca="true" t="shared" si="79" ref="F307:Q307">F308</f>
        <v>0</v>
      </c>
      <c r="G307" s="32">
        <f t="shared" si="79"/>
        <v>0</v>
      </c>
      <c r="H307" s="32">
        <f t="shared" si="79"/>
        <v>0</v>
      </c>
      <c r="I307" s="32">
        <f t="shared" si="79"/>
        <v>0</v>
      </c>
      <c r="J307" s="32">
        <f t="shared" si="79"/>
        <v>0</v>
      </c>
      <c r="K307" s="32">
        <f t="shared" si="79"/>
        <v>0</v>
      </c>
      <c r="L307" s="32">
        <f t="shared" si="79"/>
        <v>0</v>
      </c>
      <c r="M307" s="32">
        <f t="shared" si="79"/>
        <v>0</v>
      </c>
      <c r="N307" s="32">
        <f t="shared" si="79"/>
        <v>0</v>
      </c>
      <c r="O307" s="32">
        <f t="shared" si="79"/>
        <v>0</v>
      </c>
      <c r="P307" s="32">
        <f t="shared" si="79"/>
        <v>0</v>
      </c>
      <c r="Q307" s="32">
        <f t="shared" si="79"/>
        <v>0</v>
      </c>
    </row>
    <row r="308" spans="1:17" ht="15.75" hidden="1">
      <c r="A308" s="8" t="s">
        <v>233</v>
      </c>
      <c r="B308" s="25"/>
      <c r="C308" s="25">
        <v>2730</v>
      </c>
      <c r="D308" s="29">
        <f>F308+G308+H308+I308+J308+K308+L308+M308+N308+O308+P308+Q308</f>
        <v>0</v>
      </c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s="33" customFormat="1" ht="28.5" customHeight="1" hidden="1">
      <c r="A309" s="26" t="s">
        <v>1</v>
      </c>
      <c r="B309" s="31">
        <v>90412</v>
      </c>
      <c r="C309" s="31"/>
      <c r="D309" s="32">
        <f>D310</f>
        <v>0</v>
      </c>
      <c r="E309" s="31"/>
      <c r="F309" s="32">
        <f aca="true" t="shared" si="80" ref="F309:Q309">F310</f>
        <v>0</v>
      </c>
      <c r="G309" s="32">
        <f t="shared" si="80"/>
        <v>0</v>
      </c>
      <c r="H309" s="32">
        <f t="shared" si="80"/>
        <v>0</v>
      </c>
      <c r="I309" s="32">
        <f t="shared" si="80"/>
        <v>0</v>
      </c>
      <c r="J309" s="32">
        <f t="shared" si="80"/>
        <v>0</v>
      </c>
      <c r="K309" s="32">
        <f t="shared" si="80"/>
        <v>0</v>
      </c>
      <c r="L309" s="32">
        <f t="shared" si="80"/>
        <v>0</v>
      </c>
      <c r="M309" s="32">
        <f t="shared" si="80"/>
        <v>0</v>
      </c>
      <c r="N309" s="32">
        <f t="shared" si="80"/>
        <v>0</v>
      </c>
      <c r="O309" s="32">
        <f t="shared" si="80"/>
        <v>0</v>
      </c>
      <c r="P309" s="32">
        <f t="shared" si="80"/>
        <v>0</v>
      </c>
      <c r="Q309" s="32">
        <f t="shared" si="80"/>
        <v>0</v>
      </c>
    </row>
    <row r="310" spans="1:17" ht="15.75" hidden="1">
      <c r="A310" s="8" t="s">
        <v>233</v>
      </c>
      <c r="B310" s="25"/>
      <c r="C310" s="25">
        <v>2730</v>
      </c>
      <c r="D310" s="29">
        <f>F310+G310+H310+I310+J310+K310+L310+M310+N310+O310+P310+Q310</f>
        <v>0</v>
      </c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1:17" s="14" customFormat="1" ht="15.75" hidden="1">
      <c r="A311" s="34" t="s">
        <v>145</v>
      </c>
      <c r="B311" s="35"/>
      <c r="C311" s="35"/>
      <c r="D311" s="35">
        <f>D312+D321</f>
        <v>0</v>
      </c>
      <c r="E311" s="35"/>
      <c r="F311" s="35">
        <f aca="true" t="shared" si="81" ref="F311:Q311">F312+F321</f>
        <v>0</v>
      </c>
      <c r="G311" s="35">
        <f t="shared" si="81"/>
        <v>0</v>
      </c>
      <c r="H311" s="35">
        <f t="shared" si="81"/>
        <v>0</v>
      </c>
      <c r="I311" s="35">
        <f t="shared" si="81"/>
        <v>0</v>
      </c>
      <c r="J311" s="35">
        <f t="shared" si="81"/>
        <v>0</v>
      </c>
      <c r="K311" s="35">
        <f t="shared" si="81"/>
        <v>0</v>
      </c>
      <c r="L311" s="35">
        <f t="shared" si="81"/>
        <v>0</v>
      </c>
      <c r="M311" s="35">
        <f t="shared" si="81"/>
        <v>0</v>
      </c>
      <c r="N311" s="35">
        <f t="shared" si="81"/>
        <v>0</v>
      </c>
      <c r="O311" s="35">
        <f t="shared" si="81"/>
        <v>0</v>
      </c>
      <c r="P311" s="35">
        <f t="shared" si="81"/>
        <v>0</v>
      </c>
      <c r="Q311" s="35">
        <f t="shared" si="81"/>
        <v>0</v>
      </c>
    </row>
    <row r="312" spans="1:17" s="22" customFormat="1" ht="31.5" hidden="1">
      <c r="A312" s="36" t="s">
        <v>87</v>
      </c>
      <c r="B312" s="27">
        <v>10116</v>
      </c>
      <c r="C312" s="27"/>
      <c r="D312" s="27">
        <f>D313+D314+D315+D316+D317+D318+D319+D320</f>
        <v>0</v>
      </c>
      <c r="E312" s="27"/>
      <c r="F312" s="27">
        <f aca="true" t="shared" si="82" ref="F312:Q312">F313+F314+F315+F316+F317+F318+F319+F320</f>
        <v>0</v>
      </c>
      <c r="G312" s="27">
        <f t="shared" si="82"/>
        <v>0</v>
      </c>
      <c r="H312" s="27">
        <f t="shared" si="82"/>
        <v>0</v>
      </c>
      <c r="I312" s="27">
        <f t="shared" si="82"/>
        <v>0</v>
      </c>
      <c r="J312" s="27">
        <f t="shared" si="82"/>
        <v>0</v>
      </c>
      <c r="K312" s="27">
        <f t="shared" si="82"/>
        <v>0</v>
      </c>
      <c r="L312" s="27">
        <f t="shared" si="82"/>
        <v>0</v>
      </c>
      <c r="M312" s="27">
        <f t="shared" si="82"/>
        <v>0</v>
      </c>
      <c r="N312" s="27">
        <f t="shared" si="82"/>
        <v>0</v>
      </c>
      <c r="O312" s="27">
        <f t="shared" si="82"/>
        <v>0</v>
      </c>
      <c r="P312" s="27">
        <f t="shared" si="82"/>
        <v>0</v>
      </c>
      <c r="Q312" s="27">
        <f t="shared" si="82"/>
        <v>0</v>
      </c>
    </row>
    <row r="313" spans="1:17" ht="31.5" hidden="1">
      <c r="A313" s="8" t="s">
        <v>176</v>
      </c>
      <c r="B313" s="25"/>
      <c r="C313" s="25">
        <v>2240</v>
      </c>
      <c r="D313" s="29">
        <f aca="true" t="shared" si="83" ref="D313:D320">F313+G313+H313+I313+J313+K313+L313+M313+N313+O313+P313+Q313</f>
        <v>0</v>
      </c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 ht="15.75" hidden="1">
      <c r="A314" s="8" t="s">
        <v>154</v>
      </c>
      <c r="B314" s="25"/>
      <c r="C314" s="25">
        <v>2273</v>
      </c>
      <c r="D314" s="29">
        <f t="shared" si="83"/>
        <v>0</v>
      </c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 ht="15.75" hidden="1">
      <c r="A315" s="8" t="s">
        <v>149</v>
      </c>
      <c r="B315" s="25"/>
      <c r="C315" s="25">
        <v>2250</v>
      </c>
      <c r="D315" s="29">
        <f t="shared" si="83"/>
        <v>0</v>
      </c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1:17" ht="66.75" customHeight="1" hidden="1">
      <c r="A316" s="8" t="s">
        <v>148</v>
      </c>
      <c r="B316" s="25"/>
      <c r="C316" s="25">
        <v>1137</v>
      </c>
      <c r="D316" s="29">
        <f t="shared" si="83"/>
        <v>0</v>
      </c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 ht="31.5" hidden="1">
      <c r="A317" s="8" t="s">
        <v>162</v>
      </c>
      <c r="B317" s="25"/>
      <c r="C317" s="25">
        <v>2210</v>
      </c>
      <c r="D317" s="29">
        <f t="shared" si="83"/>
        <v>0</v>
      </c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1:17" ht="31.5" hidden="1">
      <c r="A318" s="8" t="s">
        <v>150</v>
      </c>
      <c r="B318" s="25"/>
      <c r="C318" s="25">
        <v>1139</v>
      </c>
      <c r="D318" s="29">
        <f t="shared" si="83"/>
        <v>0</v>
      </c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 ht="15.75" hidden="1">
      <c r="A319" s="8" t="s">
        <v>153</v>
      </c>
      <c r="B319" s="25"/>
      <c r="C319" s="25">
        <v>2271</v>
      </c>
      <c r="D319" s="29">
        <f t="shared" si="83"/>
        <v>0</v>
      </c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1:17" ht="31.5" hidden="1">
      <c r="A320" s="8" t="s">
        <v>160</v>
      </c>
      <c r="B320" s="25"/>
      <c r="C320" s="25">
        <v>2272</v>
      </c>
      <c r="D320" s="29">
        <f t="shared" si="83"/>
        <v>0</v>
      </c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 s="22" customFormat="1" ht="31.5" hidden="1">
      <c r="A321" s="36" t="s">
        <v>117</v>
      </c>
      <c r="B321" s="27">
        <v>90802</v>
      </c>
      <c r="C321" s="27"/>
      <c r="D321" s="27">
        <f>D322+D323+D324</f>
        <v>0</v>
      </c>
      <c r="E321" s="27"/>
      <c r="F321" s="27">
        <f aca="true" t="shared" si="84" ref="F321:Q321">F322+F323+F324</f>
        <v>0</v>
      </c>
      <c r="G321" s="27">
        <f t="shared" si="84"/>
        <v>0</v>
      </c>
      <c r="H321" s="27">
        <f t="shared" si="84"/>
        <v>0</v>
      </c>
      <c r="I321" s="27">
        <f t="shared" si="84"/>
        <v>0</v>
      </c>
      <c r="J321" s="27">
        <f t="shared" si="84"/>
        <v>0</v>
      </c>
      <c r="K321" s="27">
        <f t="shared" si="84"/>
        <v>0</v>
      </c>
      <c r="L321" s="27">
        <f t="shared" si="84"/>
        <v>0</v>
      </c>
      <c r="M321" s="27">
        <f t="shared" si="84"/>
        <v>0</v>
      </c>
      <c r="N321" s="27">
        <f t="shared" si="84"/>
        <v>0</v>
      </c>
      <c r="O321" s="27">
        <f t="shared" si="84"/>
        <v>0</v>
      </c>
      <c r="P321" s="27">
        <f t="shared" si="84"/>
        <v>0</v>
      </c>
      <c r="Q321" s="27">
        <f t="shared" si="84"/>
        <v>0</v>
      </c>
    </row>
    <row r="322" spans="1:17" ht="31.5" hidden="1">
      <c r="A322" s="23" t="s">
        <v>162</v>
      </c>
      <c r="B322" s="25"/>
      <c r="C322" s="25">
        <v>2210</v>
      </c>
      <c r="D322" s="29">
        <f>F322+G322+H322+I322+J322+K322+L322+M322+N322+O322+P322+Q322</f>
        <v>0</v>
      </c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 ht="29.25" customHeight="1" hidden="1">
      <c r="A323" s="8" t="s">
        <v>140</v>
      </c>
      <c r="B323" s="25"/>
      <c r="C323" s="25">
        <v>1135</v>
      </c>
      <c r="D323" s="29">
        <f>F323+G323+H323+I323+J323+K323+L323+M323+N323+O323+P323+Q323</f>
        <v>0</v>
      </c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 ht="21" customHeight="1" hidden="1">
      <c r="A324" s="8" t="s">
        <v>149</v>
      </c>
      <c r="B324" s="25"/>
      <c r="C324" s="25">
        <v>2250</v>
      </c>
      <c r="D324" s="29">
        <f>F324+G324+H324+I324+J324+K324+L324+M324+N324+O324+P324+Q324</f>
        <v>0</v>
      </c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1:17" s="14" customFormat="1" ht="15.75" hidden="1">
      <c r="A325" s="34" t="s">
        <v>128</v>
      </c>
      <c r="B325" s="35"/>
      <c r="C325" s="35"/>
      <c r="D325" s="35">
        <f>D326+D334</f>
        <v>0</v>
      </c>
      <c r="E325" s="35"/>
      <c r="F325" s="35">
        <f aca="true" t="shared" si="85" ref="F325:Q325">F326+F334</f>
        <v>0</v>
      </c>
      <c r="G325" s="35">
        <f t="shared" si="85"/>
        <v>0</v>
      </c>
      <c r="H325" s="35">
        <f t="shared" si="85"/>
        <v>0</v>
      </c>
      <c r="I325" s="35">
        <f t="shared" si="85"/>
        <v>0</v>
      </c>
      <c r="J325" s="35">
        <f t="shared" si="85"/>
        <v>0</v>
      </c>
      <c r="K325" s="35">
        <f t="shared" si="85"/>
        <v>0</v>
      </c>
      <c r="L325" s="35">
        <f t="shared" si="85"/>
        <v>0</v>
      </c>
      <c r="M325" s="35">
        <f t="shared" si="85"/>
        <v>0</v>
      </c>
      <c r="N325" s="35">
        <f t="shared" si="85"/>
        <v>0</v>
      </c>
      <c r="O325" s="35">
        <f t="shared" si="85"/>
        <v>0</v>
      </c>
      <c r="P325" s="35">
        <f t="shared" si="85"/>
        <v>0</v>
      </c>
      <c r="Q325" s="35">
        <f t="shared" si="85"/>
        <v>0</v>
      </c>
    </row>
    <row r="326" spans="1:17" ht="28.5" customHeight="1" hidden="1">
      <c r="A326" s="36" t="s">
        <v>129</v>
      </c>
      <c r="B326" s="27">
        <v>10116</v>
      </c>
      <c r="C326" s="27"/>
      <c r="D326" s="27">
        <f>D327+D328+D329+D330+D331+D332+D333</f>
        <v>0</v>
      </c>
      <c r="E326" s="27"/>
      <c r="F326" s="27">
        <f aca="true" t="shared" si="86" ref="F326:Q326">F327+F328+F329+F330+F331+F332+F333</f>
        <v>0</v>
      </c>
      <c r="G326" s="27">
        <f t="shared" si="86"/>
        <v>0</v>
      </c>
      <c r="H326" s="27">
        <f t="shared" si="86"/>
        <v>0</v>
      </c>
      <c r="I326" s="27">
        <f t="shared" si="86"/>
        <v>0</v>
      </c>
      <c r="J326" s="27">
        <f t="shared" si="86"/>
        <v>0</v>
      </c>
      <c r="K326" s="27">
        <f t="shared" si="86"/>
        <v>0</v>
      </c>
      <c r="L326" s="27">
        <f t="shared" si="86"/>
        <v>0</v>
      </c>
      <c r="M326" s="27">
        <f t="shared" si="86"/>
        <v>0</v>
      </c>
      <c r="N326" s="27">
        <f t="shared" si="86"/>
        <v>0</v>
      </c>
      <c r="O326" s="27">
        <f t="shared" si="86"/>
        <v>0</v>
      </c>
      <c r="P326" s="27">
        <f t="shared" si="86"/>
        <v>0</v>
      </c>
      <c r="Q326" s="27">
        <f t="shared" si="86"/>
        <v>0</v>
      </c>
    </row>
    <row r="327" spans="1:17" ht="15.75" customHeight="1" hidden="1">
      <c r="A327" s="8" t="s">
        <v>151</v>
      </c>
      <c r="B327" s="25"/>
      <c r="C327" s="25">
        <v>2111</v>
      </c>
      <c r="D327" s="25">
        <f aca="true" t="shared" si="87" ref="D327:D333">F327+G327+H327+I327+J327+K327+L327+M327+N327+O327+P327+Q327</f>
        <v>0</v>
      </c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 ht="15.75" hidden="1">
      <c r="A328" s="8" t="s">
        <v>85</v>
      </c>
      <c r="B328" s="25"/>
      <c r="C328" s="25">
        <v>2120</v>
      </c>
      <c r="D328" s="25">
        <f t="shared" si="87"/>
        <v>0</v>
      </c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 ht="33" customHeight="1" hidden="1">
      <c r="A329" s="8" t="s">
        <v>160</v>
      </c>
      <c r="B329" s="25"/>
      <c r="C329" s="25">
        <v>2272</v>
      </c>
      <c r="D329" s="25">
        <f t="shared" si="87"/>
        <v>0</v>
      </c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1:17" ht="31.5" hidden="1">
      <c r="A330" s="8" t="s">
        <v>172</v>
      </c>
      <c r="B330" s="25"/>
      <c r="C330" s="25">
        <v>2240</v>
      </c>
      <c r="D330" s="25">
        <f t="shared" si="87"/>
        <v>0</v>
      </c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1:17" ht="31.5" hidden="1">
      <c r="A331" s="8" t="s">
        <v>162</v>
      </c>
      <c r="B331" s="25"/>
      <c r="C331" s="25">
        <v>2210</v>
      </c>
      <c r="D331" s="25">
        <f t="shared" si="87"/>
        <v>0</v>
      </c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1:17" ht="15.75" hidden="1">
      <c r="A332" s="8" t="s">
        <v>153</v>
      </c>
      <c r="B332" s="25"/>
      <c r="C332" s="25">
        <v>2271</v>
      </c>
      <c r="D332" s="25">
        <f t="shared" si="87"/>
        <v>0</v>
      </c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 ht="15.75" hidden="1">
      <c r="A333" s="8" t="s">
        <v>154</v>
      </c>
      <c r="B333" s="25"/>
      <c r="C333" s="25">
        <v>2273</v>
      </c>
      <c r="D333" s="25">
        <f t="shared" si="87"/>
        <v>0</v>
      </c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 s="33" customFormat="1" ht="15.75" hidden="1">
      <c r="A334" s="26" t="s">
        <v>377</v>
      </c>
      <c r="B334" s="31">
        <v>250380</v>
      </c>
      <c r="C334" s="31"/>
      <c r="D334" s="31">
        <f>D336+D335</f>
        <v>0</v>
      </c>
      <c r="E334" s="31"/>
      <c r="F334" s="31">
        <f aca="true" t="shared" si="88" ref="F334:Q334">F336+F335</f>
        <v>0</v>
      </c>
      <c r="G334" s="31">
        <f t="shared" si="88"/>
        <v>0</v>
      </c>
      <c r="H334" s="31">
        <f t="shared" si="88"/>
        <v>0</v>
      </c>
      <c r="I334" s="31">
        <f t="shared" si="88"/>
        <v>0</v>
      </c>
      <c r="J334" s="31">
        <f t="shared" si="88"/>
        <v>0</v>
      </c>
      <c r="K334" s="31">
        <f t="shared" si="88"/>
        <v>0</v>
      </c>
      <c r="L334" s="31">
        <f t="shared" si="88"/>
        <v>0</v>
      </c>
      <c r="M334" s="31">
        <f t="shared" si="88"/>
        <v>0</v>
      </c>
      <c r="N334" s="31">
        <f t="shared" si="88"/>
        <v>0</v>
      </c>
      <c r="O334" s="31">
        <f t="shared" si="88"/>
        <v>0</v>
      </c>
      <c r="P334" s="31">
        <f t="shared" si="88"/>
        <v>0</v>
      </c>
      <c r="Q334" s="31">
        <f t="shared" si="88"/>
        <v>0</v>
      </c>
    </row>
    <row r="335" spans="1:17" s="30" customFormat="1" ht="47.25" hidden="1">
      <c r="A335" s="75" t="s">
        <v>4</v>
      </c>
      <c r="B335" s="76"/>
      <c r="C335" s="76">
        <v>2620</v>
      </c>
      <c r="D335" s="76">
        <f>F335+G335+H335+I335+J335+K335+L335+M335+N335+O335+P335+Q335</f>
        <v>0</v>
      </c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</row>
    <row r="336" spans="1:17" ht="34.5" customHeight="1" hidden="1">
      <c r="A336" s="77" t="s">
        <v>172</v>
      </c>
      <c r="B336" s="78"/>
      <c r="C336" s="78">
        <v>2240</v>
      </c>
      <c r="D336" s="78">
        <f>F336+G336+H336+I336+J336+K336+L336+M336+N336+O336+P336+Q336</f>
        <v>0</v>
      </c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</row>
    <row r="337" spans="1:17" s="14" customFormat="1" ht="15.75" hidden="1">
      <c r="A337" s="79" t="s">
        <v>109</v>
      </c>
      <c r="B337" s="80"/>
      <c r="C337" s="80"/>
      <c r="D337" s="80">
        <f>D338+D348+D350+D358+D370+D377+D384+D343+D366</f>
        <v>0</v>
      </c>
      <c r="E337" s="80">
        <f aca="true" t="shared" si="89" ref="E337:Q337">E338+E348+E350+E358+E370+E377+E384+E343+E366</f>
        <v>86.7</v>
      </c>
      <c r="F337" s="80">
        <f t="shared" si="89"/>
        <v>0</v>
      </c>
      <c r="G337" s="80">
        <f t="shared" si="89"/>
        <v>0</v>
      </c>
      <c r="H337" s="80">
        <f t="shared" si="89"/>
        <v>0</v>
      </c>
      <c r="I337" s="80">
        <f t="shared" si="89"/>
        <v>0</v>
      </c>
      <c r="J337" s="80">
        <f t="shared" si="89"/>
        <v>0</v>
      </c>
      <c r="K337" s="80">
        <f t="shared" si="89"/>
        <v>0</v>
      </c>
      <c r="L337" s="80">
        <f t="shared" si="89"/>
        <v>0</v>
      </c>
      <c r="M337" s="80">
        <f t="shared" si="89"/>
        <v>0</v>
      </c>
      <c r="N337" s="80">
        <f t="shared" si="89"/>
        <v>0</v>
      </c>
      <c r="O337" s="80">
        <f t="shared" si="89"/>
        <v>0</v>
      </c>
      <c r="P337" s="80">
        <f t="shared" si="89"/>
        <v>0</v>
      </c>
      <c r="Q337" s="80">
        <f t="shared" si="89"/>
        <v>0</v>
      </c>
    </row>
    <row r="338" spans="1:17" s="22" customFormat="1" ht="31.5" hidden="1">
      <c r="A338" s="81" t="s">
        <v>87</v>
      </c>
      <c r="B338" s="82">
        <v>10116</v>
      </c>
      <c r="C338" s="82"/>
      <c r="D338" s="82">
        <f>D339+D340+D341+D342</f>
        <v>0</v>
      </c>
      <c r="E338" s="82"/>
      <c r="F338" s="82">
        <f aca="true" t="shared" si="90" ref="F338:Q338">F339+F340+F341+F342</f>
        <v>0</v>
      </c>
      <c r="G338" s="82">
        <f t="shared" si="90"/>
        <v>0</v>
      </c>
      <c r="H338" s="82">
        <f t="shared" si="90"/>
        <v>0</v>
      </c>
      <c r="I338" s="82">
        <f t="shared" si="90"/>
        <v>0</v>
      </c>
      <c r="J338" s="82">
        <f t="shared" si="90"/>
        <v>0</v>
      </c>
      <c r="K338" s="82">
        <f t="shared" si="90"/>
        <v>0</v>
      </c>
      <c r="L338" s="82">
        <f t="shared" si="90"/>
        <v>0</v>
      </c>
      <c r="M338" s="82">
        <f t="shared" si="90"/>
        <v>0</v>
      </c>
      <c r="N338" s="82">
        <f t="shared" si="90"/>
        <v>0</v>
      </c>
      <c r="O338" s="82">
        <f t="shared" si="90"/>
        <v>0</v>
      </c>
      <c r="P338" s="82">
        <f t="shared" si="90"/>
        <v>0</v>
      </c>
      <c r="Q338" s="82">
        <f t="shared" si="90"/>
        <v>0</v>
      </c>
    </row>
    <row r="339" spans="1:17" ht="17.25" customHeight="1" hidden="1">
      <c r="A339" s="77" t="s">
        <v>151</v>
      </c>
      <c r="B339" s="78"/>
      <c r="C339" s="78">
        <v>2111</v>
      </c>
      <c r="D339" s="78">
        <f>F339+G339+H339+I339+J339+K339+L339+M339+N339+O339+P339+Q339</f>
        <v>0</v>
      </c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</row>
    <row r="340" spans="1:17" ht="78.75" hidden="1">
      <c r="A340" s="77" t="s">
        <v>231</v>
      </c>
      <c r="B340" s="78"/>
      <c r="C340" s="78">
        <v>2282</v>
      </c>
      <c r="D340" s="78">
        <f>F340+G340+H340+I340+J340+K340+L340+M340+N340+O340+P340+Q340</f>
        <v>0</v>
      </c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</row>
    <row r="341" spans="1:17" ht="15.75" hidden="1">
      <c r="A341" s="77" t="s">
        <v>85</v>
      </c>
      <c r="B341" s="78"/>
      <c r="C341" s="78">
        <v>2120</v>
      </c>
      <c r="D341" s="78">
        <f>F341+G341+H341+I341+J341+K341+L341+M341+N341+O341+P341+Q341</f>
        <v>0</v>
      </c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</row>
    <row r="342" spans="1:17" ht="31.5" hidden="1">
      <c r="A342" s="8" t="s">
        <v>162</v>
      </c>
      <c r="B342" s="78"/>
      <c r="C342" s="78">
        <v>2210</v>
      </c>
      <c r="D342" s="78">
        <f>F342+G342+H342+I342+J342+K342+L342+M342+N342+O342+P342+Q342</f>
        <v>0</v>
      </c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</row>
    <row r="343" spans="1:17" s="33" customFormat="1" ht="15.75" hidden="1">
      <c r="A343" s="83" t="s">
        <v>130</v>
      </c>
      <c r="B343" s="84">
        <v>110103</v>
      </c>
      <c r="C343" s="84"/>
      <c r="D343" s="84">
        <f>D344+D345+D346+D347</f>
        <v>0</v>
      </c>
      <c r="E343" s="84"/>
      <c r="F343" s="84">
        <f aca="true" t="shared" si="91" ref="F343:Q343">F344+F345+F346+F347</f>
        <v>0</v>
      </c>
      <c r="G343" s="84">
        <f t="shared" si="91"/>
        <v>0</v>
      </c>
      <c r="H343" s="84">
        <f t="shared" si="91"/>
        <v>0</v>
      </c>
      <c r="I343" s="84">
        <f t="shared" si="91"/>
        <v>0</v>
      </c>
      <c r="J343" s="84">
        <f t="shared" si="91"/>
        <v>0</v>
      </c>
      <c r="K343" s="84">
        <f t="shared" si="91"/>
        <v>0</v>
      </c>
      <c r="L343" s="84">
        <f t="shared" si="91"/>
        <v>0</v>
      </c>
      <c r="M343" s="84">
        <f t="shared" si="91"/>
        <v>0</v>
      </c>
      <c r="N343" s="84">
        <f t="shared" si="91"/>
        <v>0</v>
      </c>
      <c r="O343" s="84">
        <f t="shared" si="91"/>
        <v>0</v>
      </c>
      <c r="P343" s="84">
        <f t="shared" si="91"/>
        <v>0</v>
      </c>
      <c r="Q343" s="84">
        <f t="shared" si="91"/>
        <v>0</v>
      </c>
    </row>
    <row r="344" spans="1:17" ht="31.5" hidden="1">
      <c r="A344" s="77" t="s">
        <v>162</v>
      </c>
      <c r="B344" s="78"/>
      <c r="C344" s="78">
        <v>2210</v>
      </c>
      <c r="D344" s="78">
        <f>F344+G344+H344+I344+J344+K344+L344+M344+N344+O344+P344+Q344</f>
        <v>0</v>
      </c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</row>
    <row r="345" spans="1:17" ht="31.5" hidden="1">
      <c r="A345" s="77" t="s">
        <v>176</v>
      </c>
      <c r="B345" s="78"/>
      <c r="C345" s="78">
        <v>2240</v>
      </c>
      <c r="D345" s="78">
        <f>F345+G345+H345+I345+J345+K345+L345+M345+N345+O345+P345+Q345</f>
        <v>0</v>
      </c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</row>
    <row r="346" spans="1:17" ht="15.75" hidden="1">
      <c r="A346" s="77" t="s">
        <v>88</v>
      </c>
      <c r="B346" s="78"/>
      <c r="C346" s="78">
        <v>1138</v>
      </c>
      <c r="D346" s="78">
        <f>F346+G346+H346+I346+J346+K346+L346+M346+N346+O346+P346+Q346</f>
        <v>0</v>
      </c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</row>
    <row r="347" spans="1:17" ht="47.25" hidden="1">
      <c r="A347" s="77" t="s">
        <v>147</v>
      </c>
      <c r="B347" s="78"/>
      <c r="C347" s="78">
        <v>1135</v>
      </c>
      <c r="D347" s="78">
        <f>F347+G347+H347+I347+J347+K347+L347+M347+N347+O347+P347+Q347</f>
        <v>0</v>
      </c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</row>
    <row r="348" spans="1:17" s="22" customFormat="1" ht="15.75" hidden="1">
      <c r="A348" s="81" t="s">
        <v>118</v>
      </c>
      <c r="B348" s="82">
        <v>110102</v>
      </c>
      <c r="C348" s="82"/>
      <c r="D348" s="82">
        <f>D349</f>
        <v>0</v>
      </c>
      <c r="E348" s="82"/>
      <c r="F348" s="82">
        <f aca="true" t="shared" si="92" ref="F348:Q348">F349</f>
        <v>0</v>
      </c>
      <c r="G348" s="82">
        <f t="shared" si="92"/>
        <v>0</v>
      </c>
      <c r="H348" s="82">
        <f t="shared" si="92"/>
        <v>0</v>
      </c>
      <c r="I348" s="82">
        <f t="shared" si="92"/>
        <v>0</v>
      </c>
      <c r="J348" s="82">
        <f t="shared" si="92"/>
        <v>0</v>
      </c>
      <c r="K348" s="82">
        <f t="shared" si="92"/>
        <v>0</v>
      </c>
      <c r="L348" s="82">
        <f t="shared" si="92"/>
        <v>0</v>
      </c>
      <c r="M348" s="82">
        <f t="shared" si="92"/>
        <v>0</v>
      </c>
      <c r="N348" s="82">
        <f t="shared" si="92"/>
        <v>0</v>
      </c>
      <c r="O348" s="82">
        <f t="shared" si="92"/>
        <v>0</v>
      </c>
      <c r="P348" s="82">
        <f t="shared" si="92"/>
        <v>0</v>
      </c>
      <c r="Q348" s="82">
        <f t="shared" si="92"/>
        <v>0</v>
      </c>
    </row>
    <row r="349" spans="1:17" ht="47.25" hidden="1">
      <c r="A349" s="77" t="s">
        <v>235</v>
      </c>
      <c r="B349" s="78"/>
      <c r="C349" s="78">
        <v>2610</v>
      </c>
      <c r="D349" s="78">
        <f>F349+G349+H349+I349+J349+K349+L349+M349+N349+O349+P349+Q349</f>
        <v>0</v>
      </c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</row>
    <row r="350" spans="1:17" s="22" customFormat="1" ht="15.75" hidden="1">
      <c r="A350" s="81" t="s">
        <v>119</v>
      </c>
      <c r="B350" s="82">
        <v>110201</v>
      </c>
      <c r="C350" s="82"/>
      <c r="D350" s="82">
        <f>D351+D352+D353+D354+D356+D357+D355</f>
        <v>0</v>
      </c>
      <c r="E350" s="82"/>
      <c r="F350" s="82">
        <f aca="true" t="shared" si="93" ref="F350:Q350">F351+F352+F353+F354+F356+F357+F355</f>
        <v>0</v>
      </c>
      <c r="G350" s="82">
        <f t="shared" si="93"/>
        <v>0</v>
      </c>
      <c r="H350" s="82">
        <f t="shared" si="93"/>
        <v>0</v>
      </c>
      <c r="I350" s="82">
        <f t="shared" si="93"/>
        <v>0</v>
      </c>
      <c r="J350" s="82">
        <f t="shared" si="93"/>
        <v>0</v>
      </c>
      <c r="K350" s="82">
        <f t="shared" si="93"/>
        <v>0</v>
      </c>
      <c r="L350" s="82">
        <f t="shared" si="93"/>
        <v>0</v>
      </c>
      <c r="M350" s="82">
        <f t="shared" si="93"/>
        <v>0</v>
      </c>
      <c r="N350" s="82">
        <f t="shared" si="93"/>
        <v>0</v>
      </c>
      <c r="O350" s="82">
        <f t="shared" si="93"/>
        <v>0</v>
      </c>
      <c r="P350" s="82">
        <f t="shared" si="93"/>
        <v>0</v>
      </c>
      <c r="Q350" s="82">
        <f t="shared" si="93"/>
        <v>0</v>
      </c>
    </row>
    <row r="351" spans="1:17" ht="15.75" hidden="1">
      <c r="A351" s="77" t="s">
        <v>153</v>
      </c>
      <c r="B351" s="78"/>
      <c r="C351" s="78">
        <v>2271</v>
      </c>
      <c r="D351" s="78">
        <f aca="true" t="shared" si="94" ref="D351:D357">F351+G351+H351+I351+J351+K351+L351+M351+N351+O351+P351+Q351</f>
        <v>0</v>
      </c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</row>
    <row r="352" spans="1:17" ht="30.75" customHeight="1" hidden="1">
      <c r="A352" s="77" t="s">
        <v>43</v>
      </c>
      <c r="B352" s="78"/>
      <c r="C352" s="78">
        <v>2120</v>
      </c>
      <c r="D352" s="78">
        <f t="shared" si="94"/>
        <v>0</v>
      </c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</row>
    <row r="353" spans="1:17" ht="31.5" hidden="1">
      <c r="A353" s="77" t="s">
        <v>162</v>
      </c>
      <c r="B353" s="78"/>
      <c r="C353" s="78">
        <v>2210</v>
      </c>
      <c r="D353" s="78">
        <f t="shared" si="94"/>
        <v>0</v>
      </c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</row>
    <row r="354" spans="1:17" ht="15.75" hidden="1">
      <c r="A354" s="77" t="s">
        <v>154</v>
      </c>
      <c r="B354" s="78"/>
      <c r="C354" s="78">
        <v>2273</v>
      </c>
      <c r="D354" s="78">
        <f t="shared" si="94"/>
        <v>0</v>
      </c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</row>
    <row r="355" spans="1:17" ht="15.75" hidden="1">
      <c r="A355" s="77" t="s">
        <v>151</v>
      </c>
      <c r="B355" s="78"/>
      <c r="C355" s="78">
        <v>2111</v>
      </c>
      <c r="D355" s="78">
        <f t="shared" si="94"/>
        <v>0</v>
      </c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</row>
    <row r="356" spans="1:17" ht="78.75" hidden="1">
      <c r="A356" s="77" t="s">
        <v>231</v>
      </c>
      <c r="B356" s="78"/>
      <c r="C356" s="78">
        <v>2282</v>
      </c>
      <c r="D356" s="78">
        <f t="shared" si="94"/>
        <v>0</v>
      </c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</row>
    <row r="357" spans="1:17" ht="31.5" hidden="1">
      <c r="A357" s="77" t="s">
        <v>172</v>
      </c>
      <c r="B357" s="78"/>
      <c r="C357" s="78">
        <v>2240</v>
      </c>
      <c r="D357" s="78">
        <f t="shared" si="94"/>
        <v>0</v>
      </c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</row>
    <row r="358" spans="1:17" s="22" customFormat="1" ht="15.75" hidden="1">
      <c r="A358" s="81" t="s">
        <v>120</v>
      </c>
      <c r="B358" s="82">
        <v>110202</v>
      </c>
      <c r="C358" s="82"/>
      <c r="D358" s="82">
        <f>D360+D361+D362+D363+D359+D364+D365</f>
        <v>0</v>
      </c>
      <c r="E358" s="82">
        <v>70</v>
      </c>
      <c r="F358" s="82">
        <f aca="true" t="shared" si="95" ref="F358:Q358">F360+F361+F362+F363+F359+F364+F365</f>
        <v>0</v>
      </c>
      <c r="G358" s="82">
        <f t="shared" si="95"/>
        <v>0</v>
      </c>
      <c r="H358" s="82">
        <f t="shared" si="95"/>
        <v>0</v>
      </c>
      <c r="I358" s="82">
        <f t="shared" si="95"/>
        <v>0</v>
      </c>
      <c r="J358" s="82">
        <f t="shared" si="95"/>
        <v>0</v>
      </c>
      <c r="K358" s="82">
        <f t="shared" si="95"/>
        <v>0</v>
      </c>
      <c r="L358" s="82">
        <f t="shared" si="95"/>
        <v>0</v>
      </c>
      <c r="M358" s="82">
        <f t="shared" si="95"/>
        <v>0</v>
      </c>
      <c r="N358" s="82">
        <f t="shared" si="95"/>
        <v>0</v>
      </c>
      <c r="O358" s="82">
        <f t="shared" si="95"/>
        <v>0</v>
      </c>
      <c r="P358" s="82">
        <f t="shared" si="95"/>
        <v>0</v>
      </c>
      <c r="Q358" s="82">
        <f t="shared" si="95"/>
        <v>0</v>
      </c>
    </row>
    <row r="359" spans="1:17" s="30" customFormat="1" ht="15.75" hidden="1">
      <c r="A359" s="75" t="s">
        <v>153</v>
      </c>
      <c r="B359" s="76"/>
      <c r="C359" s="76">
        <v>2271</v>
      </c>
      <c r="D359" s="76">
        <f aca="true" t="shared" si="96" ref="D359:D365">F359+G359+H359+I359+J359+K359+L359+M359+N359+O359+P359+Q359</f>
        <v>0</v>
      </c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</row>
    <row r="360" spans="1:17" ht="19.5" customHeight="1" hidden="1">
      <c r="A360" s="77" t="s">
        <v>151</v>
      </c>
      <c r="B360" s="78"/>
      <c r="C360" s="78">
        <v>2111</v>
      </c>
      <c r="D360" s="78">
        <f t="shared" si="96"/>
        <v>0</v>
      </c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</row>
    <row r="361" spans="1:17" ht="15.75" hidden="1">
      <c r="A361" s="77" t="s">
        <v>85</v>
      </c>
      <c r="B361" s="78"/>
      <c r="C361" s="78">
        <v>2120</v>
      </c>
      <c r="D361" s="78">
        <f t="shared" si="96"/>
        <v>0</v>
      </c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</row>
    <row r="362" spans="1:17" ht="31.5" hidden="1">
      <c r="A362" s="77" t="s">
        <v>162</v>
      </c>
      <c r="B362" s="78"/>
      <c r="C362" s="78">
        <v>2210</v>
      </c>
      <c r="D362" s="78">
        <f t="shared" si="96"/>
        <v>0</v>
      </c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</row>
    <row r="363" spans="1:17" ht="31.5" hidden="1">
      <c r="A363" s="77" t="s">
        <v>172</v>
      </c>
      <c r="B363" s="78"/>
      <c r="C363" s="78">
        <v>2240</v>
      </c>
      <c r="D363" s="78">
        <f t="shared" si="96"/>
        <v>0</v>
      </c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</row>
    <row r="364" spans="1:17" ht="15.75" hidden="1">
      <c r="A364" s="77" t="s">
        <v>232</v>
      </c>
      <c r="B364" s="78"/>
      <c r="C364" s="78">
        <v>2800</v>
      </c>
      <c r="D364" s="78">
        <f t="shared" si="96"/>
        <v>0</v>
      </c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</row>
    <row r="365" spans="1:17" ht="15.75" hidden="1">
      <c r="A365" s="77"/>
      <c r="B365" s="78"/>
      <c r="C365" s="78"/>
      <c r="D365" s="78">
        <f t="shared" si="96"/>
        <v>0</v>
      </c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</row>
    <row r="366" spans="1:17" s="22" customFormat="1" ht="31.5" hidden="1">
      <c r="A366" s="81" t="s">
        <v>86</v>
      </c>
      <c r="B366" s="82">
        <v>110205</v>
      </c>
      <c r="C366" s="82"/>
      <c r="D366" s="82">
        <f>D368</f>
        <v>0</v>
      </c>
      <c r="E366" s="82">
        <v>1.4</v>
      </c>
      <c r="F366" s="82">
        <f>F368</f>
        <v>0</v>
      </c>
      <c r="G366" s="82">
        <f aca="true" t="shared" si="97" ref="G366:Q366">G368</f>
        <v>0</v>
      </c>
      <c r="H366" s="82">
        <f t="shared" si="97"/>
        <v>0</v>
      </c>
      <c r="I366" s="82">
        <f t="shared" si="97"/>
        <v>0</v>
      </c>
      <c r="J366" s="82">
        <f t="shared" si="97"/>
        <v>0</v>
      </c>
      <c r="K366" s="82">
        <f t="shared" si="97"/>
        <v>0</v>
      </c>
      <c r="L366" s="82">
        <f t="shared" si="97"/>
        <v>0</v>
      </c>
      <c r="M366" s="82">
        <f t="shared" si="97"/>
        <v>0</v>
      </c>
      <c r="N366" s="82">
        <f t="shared" si="97"/>
        <v>0</v>
      </c>
      <c r="O366" s="82">
        <f t="shared" si="97"/>
        <v>0</v>
      </c>
      <c r="P366" s="82">
        <f t="shared" si="97"/>
        <v>0</v>
      </c>
      <c r="Q366" s="82">
        <f t="shared" si="97"/>
        <v>0</v>
      </c>
    </row>
    <row r="367" spans="1:17" ht="15.75" hidden="1">
      <c r="A367" s="77" t="s">
        <v>84</v>
      </c>
      <c r="B367" s="78"/>
      <c r="C367" s="78">
        <v>2111</v>
      </c>
      <c r="D367" s="78">
        <f>F367+G367+H367+I367+J367+K367+L367+M367+N367+O367+P367+Q367</f>
        <v>0</v>
      </c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</row>
    <row r="368" spans="1:17" ht="15.75" hidden="1">
      <c r="A368" s="77" t="s">
        <v>153</v>
      </c>
      <c r="B368" s="78"/>
      <c r="C368" s="78">
        <v>2271</v>
      </c>
      <c r="D368" s="78">
        <f>F368+G368+H368+I368+J368+K368+L368+M368+N368+O368+P368+Q368</f>
        <v>0</v>
      </c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</row>
    <row r="369" spans="1:17" ht="15.75" hidden="1">
      <c r="A369" s="77" t="s">
        <v>85</v>
      </c>
      <c r="B369" s="78"/>
      <c r="C369" s="78">
        <v>2120</v>
      </c>
      <c r="D369" s="78">
        <f>F369+G369+H369+I369+J369+K369+L369+M369+N369+O369+P369+Q369</f>
        <v>0</v>
      </c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</row>
    <row r="370" spans="1:17" s="22" customFormat="1" ht="15.75" hidden="1">
      <c r="A370" s="81" t="s">
        <v>121</v>
      </c>
      <c r="B370" s="82">
        <v>110204</v>
      </c>
      <c r="C370" s="82"/>
      <c r="D370" s="82">
        <f>D371+D372+D373+D374+D375+D376</f>
        <v>0</v>
      </c>
      <c r="E370" s="82"/>
      <c r="F370" s="82">
        <f aca="true" t="shared" si="98" ref="F370:Q370">F371+F372+F373+F374+F375+F376</f>
        <v>0</v>
      </c>
      <c r="G370" s="82">
        <f t="shared" si="98"/>
        <v>0</v>
      </c>
      <c r="H370" s="82">
        <f t="shared" si="98"/>
        <v>0</v>
      </c>
      <c r="I370" s="82">
        <f t="shared" si="98"/>
        <v>0</v>
      </c>
      <c r="J370" s="82">
        <f t="shared" si="98"/>
        <v>0</v>
      </c>
      <c r="K370" s="82">
        <f t="shared" si="98"/>
        <v>0</v>
      </c>
      <c r="L370" s="82">
        <f t="shared" si="98"/>
        <v>0</v>
      </c>
      <c r="M370" s="82">
        <f t="shared" si="98"/>
        <v>0</v>
      </c>
      <c r="N370" s="82">
        <f t="shared" si="98"/>
        <v>0</v>
      </c>
      <c r="O370" s="82">
        <f t="shared" si="98"/>
        <v>0</v>
      </c>
      <c r="P370" s="82">
        <f t="shared" si="98"/>
        <v>0</v>
      </c>
      <c r="Q370" s="82">
        <f t="shared" si="98"/>
        <v>0</v>
      </c>
    </row>
    <row r="371" spans="1:17" ht="31.5" hidden="1">
      <c r="A371" s="77" t="s">
        <v>162</v>
      </c>
      <c r="B371" s="78"/>
      <c r="C371" s="78">
        <v>2210</v>
      </c>
      <c r="D371" s="78">
        <f aca="true" t="shared" si="99" ref="D371:D376">F371+G371+H371+I371+J371+K371+L371+M371+N371+O371+P371+Q371</f>
        <v>0</v>
      </c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</row>
    <row r="372" spans="1:17" ht="42.75" customHeight="1" hidden="1">
      <c r="A372" s="77" t="s">
        <v>43</v>
      </c>
      <c r="B372" s="78"/>
      <c r="C372" s="78">
        <v>2120</v>
      </c>
      <c r="D372" s="78">
        <f t="shared" si="99"/>
        <v>63</v>
      </c>
      <c r="E372" s="78"/>
      <c r="F372" s="78"/>
      <c r="G372" s="78"/>
      <c r="H372" s="78"/>
      <c r="I372" s="78"/>
      <c r="J372" s="78"/>
      <c r="K372" s="78"/>
      <c r="L372" s="78">
        <v>63</v>
      </c>
      <c r="M372" s="78"/>
      <c r="N372" s="78"/>
      <c r="O372" s="78"/>
      <c r="P372" s="78"/>
      <c r="Q372" s="78"/>
    </row>
    <row r="373" spans="1:17" ht="15.75" hidden="1">
      <c r="A373" s="77" t="s">
        <v>153</v>
      </c>
      <c r="B373" s="78"/>
      <c r="C373" s="78">
        <v>2271</v>
      </c>
      <c r="D373" s="78">
        <f t="shared" si="99"/>
        <v>0</v>
      </c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</row>
    <row r="374" spans="1:17" ht="15.75" hidden="1">
      <c r="A374" s="77" t="s">
        <v>151</v>
      </c>
      <c r="B374" s="78"/>
      <c r="C374" s="78">
        <v>2111</v>
      </c>
      <c r="D374" s="78">
        <f t="shared" si="99"/>
        <v>-63</v>
      </c>
      <c r="E374" s="78"/>
      <c r="F374" s="78"/>
      <c r="G374" s="78"/>
      <c r="H374" s="78"/>
      <c r="I374" s="78"/>
      <c r="J374" s="78"/>
      <c r="K374" s="78"/>
      <c r="L374" s="78">
        <v>-63</v>
      </c>
      <c r="M374" s="78"/>
      <c r="N374" s="78"/>
      <c r="O374" s="78"/>
      <c r="P374" s="78"/>
      <c r="Q374" s="78"/>
    </row>
    <row r="375" spans="1:17" ht="31.5" hidden="1">
      <c r="A375" s="77" t="s">
        <v>176</v>
      </c>
      <c r="B375" s="78"/>
      <c r="C375" s="78">
        <v>2240</v>
      </c>
      <c r="D375" s="78">
        <f t="shared" si="99"/>
        <v>0</v>
      </c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</row>
    <row r="376" spans="1:17" ht="15.75" hidden="1">
      <c r="A376" s="77" t="s">
        <v>154</v>
      </c>
      <c r="B376" s="78"/>
      <c r="C376" s="78">
        <v>2273</v>
      </c>
      <c r="D376" s="78">
        <f t="shared" si="99"/>
        <v>0</v>
      </c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</row>
    <row r="377" spans="1:17" s="22" customFormat="1" ht="31.5" hidden="1">
      <c r="A377" s="81" t="s">
        <v>86</v>
      </c>
      <c r="B377" s="82">
        <v>110205</v>
      </c>
      <c r="C377" s="82"/>
      <c r="D377" s="82">
        <f>D378+D383+D379+D380+D381+D382</f>
        <v>0</v>
      </c>
      <c r="E377" s="82">
        <v>9.5</v>
      </c>
      <c r="F377" s="82">
        <f aca="true" t="shared" si="100" ref="F377:Q377">F378+F383+F379+F380+F381+F382</f>
        <v>0</v>
      </c>
      <c r="G377" s="82">
        <f t="shared" si="100"/>
        <v>0</v>
      </c>
      <c r="H377" s="82">
        <f t="shared" si="100"/>
        <v>0</v>
      </c>
      <c r="I377" s="82">
        <f t="shared" si="100"/>
        <v>0</v>
      </c>
      <c r="J377" s="82">
        <f t="shared" si="100"/>
        <v>0</v>
      </c>
      <c r="K377" s="82">
        <f t="shared" si="100"/>
        <v>0</v>
      </c>
      <c r="L377" s="82">
        <f t="shared" si="100"/>
        <v>0</v>
      </c>
      <c r="M377" s="82">
        <f t="shared" si="100"/>
        <v>0</v>
      </c>
      <c r="N377" s="82">
        <f t="shared" si="100"/>
        <v>0</v>
      </c>
      <c r="O377" s="82">
        <f t="shared" si="100"/>
        <v>0</v>
      </c>
      <c r="P377" s="82">
        <f t="shared" si="100"/>
        <v>0</v>
      </c>
      <c r="Q377" s="82">
        <f t="shared" si="100"/>
        <v>0</v>
      </c>
    </row>
    <row r="378" spans="1:17" s="30" customFormat="1" ht="15.75" hidden="1">
      <c r="A378" s="75" t="s">
        <v>151</v>
      </c>
      <c r="B378" s="76"/>
      <c r="C378" s="76">
        <v>2111</v>
      </c>
      <c r="D378" s="76">
        <f aca="true" t="shared" si="101" ref="D378:D383">F378+G378+H378+I378+J378+K378+L378+M378+N378+O378+P378+Q378</f>
        <v>0</v>
      </c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</row>
    <row r="379" spans="1:17" s="30" customFormat="1" ht="15.75" hidden="1">
      <c r="A379" s="75" t="s">
        <v>85</v>
      </c>
      <c r="B379" s="76"/>
      <c r="C379" s="76">
        <v>2120</v>
      </c>
      <c r="D379" s="76">
        <f t="shared" si="101"/>
        <v>0</v>
      </c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</row>
    <row r="380" spans="1:17" s="22" customFormat="1" ht="15.75" hidden="1">
      <c r="A380" s="77" t="s">
        <v>153</v>
      </c>
      <c r="B380" s="82"/>
      <c r="C380" s="76">
        <v>2271</v>
      </c>
      <c r="D380" s="76">
        <f t="shared" si="101"/>
        <v>0</v>
      </c>
      <c r="E380" s="82"/>
      <c r="F380" s="82"/>
      <c r="G380" s="82"/>
      <c r="H380" s="82"/>
      <c r="I380" s="82"/>
      <c r="J380" s="76"/>
      <c r="K380" s="82"/>
      <c r="L380" s="82"/>
      <c r="M380" s="82"/>
      <c r="N380" s="82"/>
      <c r="O380" s="82"/>
      <c r="P380" s="82"/>
      <c r="Q380" s="82"/>
    </row>
    <row r="381" spans="1:17" s="22" customFormat="1" ht="15.75" hidden="1">
      <c r="A381" s="77" t="s">
        <v>154</v>
      </c>
      <c r="B381" s="82"/>
      <c r="C381" s="76">
        <v>2273</v>
      </c>
      <c r="D381" s="76">
        <f t="shared" si="101"/>
        <v>0</v>
      </c>
      <c r="E381" s="82"/>
      <c r="F381" s="82"/>
      <c r="G381" s="82"/>
      <c r="H381" s="82"/>
      <c r="I381" s="82"/>
      <c r="J381" s="76"/>
      <c r="K381" s="82"/>
      <c r="L381" s="82"/>
      <c r="M381" s="82"/>
      <c r="N381" s="82"/>
      <c r="O381" s="82"/>
      <c r="P381" s="82"/>
      <c r="Q381" s="82"/>
    </row>
    <row r="382" spans="1:17" s="22" customFormat="1" ht="15.75" hidden="1">
      <c r="A382" s="77" t="s">
        <v>232</v>
      </c>
      <c r="B382" s="82"/>
      <c r="C382" s="76">
        <v>2800</v>
      </c>
      <c r="D382" s="76">
        <f t="shared" si="101"/>
        <v>0</v>
      </c>
      <c r="E382" s="82"/>
      <c r="F382" s="82"/>
      <c r="G382" s="82"/>
      <c r="H382" s="82"/>
      <c r="I382" s="82"/>
      <c r="J382" s="76"/>
      <c r="K382" s="82"/>
      <c r="L382" s="82"/>
      <c r="M382" s="82"/>
      <c r="N382" s="82"/>
      <c r="O382" s="82"/>
      <c r="P382" s="82"/>
      <c r="Q382" s="82"/>
    </row>
    <row r="383" spans="1:17" s="30" customFormat="1" ht="31.5" hidden="1">
      <c r="A383" s="77" t="s">
        <v>162</v>
      </c>
      <c r="B383" s="76"/>
      <c r="C383" s="76">
        <v>2210</v>
      </c>
      <c r="D383" s="76">
        <f t="shared" si="101"/>
        <v>0</v>
      </c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</row>
    <row r="384" spans="1:17" s="22" customFormat="1" ht="31.5" hidden="1">
      <c r="A384" s="81" t="s">
        <v>122</v>
      </c>
      <c r="B384" s="82">
        <v>110502</v>
      </c>
      <c r="C384" s="82"/>
      <c r="D384" s="82">
        <f>D385+D386+D387+D391+D388+D389+D390</f>
        <v>0</v>
      </c>
      <c r="E384" s="82">
        <v>5.8</v>
      </c>
      <c r="F384" s="82">
        <f aca="true" t="shared" si="102" ref="F384:Q384">F385+F386+F387+F391+F388+F389+F390</f>
        <v>0</v>
      </c>
      <c r="G384" s="82">
        <f t="shared" si="102"/>
        <v>0</v>
      </c>
      <c r="H384" s="82">
        <f t="shared" si="102"/>
        <v>0</v>
      </c>
      <c r="I384" s="82">
        <f t="shared" si="102"/>
        <v>0</v>
      </c>
      <c r="J384" s="82">
        <f t="shared" si="102"/>
        <v>0</v>
      </c>
      <c r="K384" s="82">
        <f t="shared" si="102"/>
        <v>0</v>
      </c>
      <c r="L384" s="82">
        <f t="shared" si="102"/>
        <v>0</v>
      </c>
      <c r="M384" s="82">
        <f t="shared" si="102"/>
        <v>0</v>
      </c>
      <c r="N384" s="82">
        <f t="shared" si="102"/>
        <v>0</v>
      </c>
      <c r="O384" s="82">
        <f t="shared" si="102"/>
        <v>0</v>
      </c>
      <c r="P384" s="82">
        <f t="shared" si="102"/>
        <v>0</v>
      </c>
      <c r="Q384" s="82">
        <f t="shared" si="102"/>
        <v>0</v>
      </c>
    </row>
    <row r="385" spans="1:17" ht="15.75" hidden="1">
      <c r="A385" s="77" t="s">
        <v>151</v>
      </c>
      <c r="B385" s="78"/>
      <c r="C385" s="78">
        <v>2111</v>
      </c>
      <c r="D385" s="78">
        <f aca="true" t="shared" si="103" ref="D385:D391">F385+G385+H385+I385+J385+K385+L385+M385+N385+O385+P385+Q385</f>
        <v>0</v>
      </c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</row>
    <row r="386" spans="1:17" ht="15.75" hidden="1">
      <c r="A386" s="77" t="s">
        <v>113</v>
      </c>
      <c r="B386" s="78"/>
      <c r="C386" s="78">
        <v>2273</v>
      </c>
      <c r="D386" s="78">
        <f t="shared" si="103"/>
        <v>0</v>
      </c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</row>
    <row r="387" spans="1:17" ht="15.75" hidden="1">
      <c r="A387" s="77" t="s">
        <v>85</v>
      </c>
      <c r="B387" s="78"/>
      <c r="C387" s="78">
        <v>2120</v>
      </c>
      <c r="D387" s="78">
        <f t="shared" si="103"/>
        <v>0</v>
      </c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</row>
    <row r="388" spans="1:17" ht="15.75" hidden="1">
      <c r="A388" s="77" t="s">
        <v>153</v>
      </c>
      <c r="B388" s="78"/>
      <c r="C388" s="78">
        <v>2271</v>
      </c>
      <c r="D388" s="78">
        <f t="shared" si="103"/>
        <v>0</v>
      </c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</row>
    <row r="389" spans="1:17" ht="78.75" hidden="1">
      <c r="A389" s="77" t="s">
        <v>231</v>
      </c>
      <c r="B389" s="78"/>
      <c r="C389" s="78">
        <v>2282</v>
      </c>
      <c r="D389" s="78">
        <f t="shared" si="103"/>
        <v>0</v>
      </c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</row>
    <row r="390" spans="1:17" ht="15.75" hidden="1">
      <c r="A390" s="77" t="s">
        <v>83</v>
      </c>
      <c r="B390" s="78"/>
      <c r="C390" s="78">
        <v>2250</v>
      </c>
      <c r="D390" s="78">
        <f t="shared" si="103"/>
        <v>0</v>
      </c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</row>
    <row r="391" spans="1:17" ht="31.5" hidden="1">
      <c r="A391" s="77" t="s">
        <v>160</v>
      </c>
      <c r="B391" s="78"/>
      <c r="C391" s="78">
        <v>2272</v>
      </c>
      <c r="D391" s="78">
        <f t="shared" si="103"/>
        <v>0</v>
      </c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</row>
    <row r="392" spans="1:17" s="14" customFormat="1" ht="15.75" hidden="1">
      <c r="A392" s="79" t="s">
        <v>133</v>
      </c>
      <c r="B392" s="80"/>
      <c r="C392" s="80"/>
      <c r="D392" s="80">
        <f>D393+D396</f>
        <v>0</v>
      </c>
      <c r="E392" s="80"/>
      <c r="F392" s="80">
        <f aca="true" t="shared" si="104" ref="F392:Q392">F393+F396</f>
        <v>0</v>
      </c>
      <c r="G392" s="80">
        <f t="shared" si="104"/>
        <v>0</v>
      </c>
      <c r="H392" s="80">
        <f t="shared" si="104"/>
        <v>0</v>
      </c>
      <c r="I392" s="80">
        <f t="shared" si="104"/>
        <v>0</v>
      </c>
      <c r="J392" s="80">
        <f t="shared" si="104"/>
        <v>0</v>
      </c>
      <c r="K392" s="80">
        <f t="shared" si="104"/>
        <v>0</v>
      </c>
      <c r="L392" s="80">
        <f t="shared" si="104"/>
        <v>0</v>
      </c>
      <c r="M392" s="80">
        <f t="shared" si="104"/>
        <v>0</v>
      </c>
      <c r="N392" s="80">
        <f t="shared" si="104"/>
        <v>0</v>
      </c>
      <c r="O392" s="80">
        <f t="shared" si="104"/>
        <v>0</v>
      </c>
      <c r="P392" s="80">
        <f t="shared" si="104"/>
        <v>0</v>
      </c>
      <c r="Q392" s="80">
        <f t="shared" si="104"/>
        <v>0</v>
      </c>
    </row>
    <row r="393" spans="1:17" s="22" customFormat="1" ht="15.75" hidden="1">
      <c r="A393" s="81" t="s">
        <v>133</v>
      </c>
      <c r="B393" s="82">
        <v>250102</v>
      </c>
      <c r="C393" s="82"/>
      <c r="D393" s="82">
        <f>D394+D395</f>
        <v>0</v>
      </c>
      <c r="E393" s="82"/>
      <c r="F393" s="82">
        <f aca="true" t="shared" si="105" ref="F393:Q393">F394+F395</f>
        <v>0</v>
      </c>
      <c r="G393" s="82">
        <f t="shared" si="105"/>
        <v>0</v>
      </c>
      <c r="H393" s="82">
        <f t="shared" si="105"/>
        <v>0</v>
      </c>
      <c r="I393" s="82">
        <f t="shared" si="105"/>
        <v>0</v>
      </c>
      <c r="J393" s="82">
        <f t="shared" si="105"/>
        <v>0</v>
      </c>
      <c r="K393" s="82">
        <f t="shared" si="105"/>
        <v>0</v>
      </c>
      <c r="L393" s="82">
        <f t="shared" si="105"/>
        <v>0</v>
      </c>
      <c r="M393" s="82">
        <f t="shared" si="105"/>
        <v>0</v>
      </c>
      <c r="N393" s="82">
        <f t="shared" si="105"/>
        <v>0</v>
      </c>
      <c r="O393" s="82">
        <f t="shared" si="105"/>
        <v>0</v>
      </c>
      <c r="P393" s="82">
        <f t="shared" si="105"/>
        <v>0</v>
      </c>
      <c r="Q393" s="82">
        <f t="shared" si="105"/>
        <v>0</v>
      </c>
    </row>
    <row r="394" spans="1:17" ht="15.75" hidden="1">
      <c r="A394" s="77" t="s">
        <v>134</v>
      </c>
      <c r="B394" s="78"/>
      <c r="C394" s="78">
        <v>9000</v>
      </c>
      <c r="D394" s="78">
        <f>F394+G394+H394+I394+J394+K394+L394+M394+N394+O394+P394+Q394</f>
        <v>0</v>
      </c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</row>
    <row r="395" spans="1:17" ht="20.25" customHeight="1" hidden="1">
      <c r="A395" s="77" t="s">
        <v>114</v>
      </c>
      <c r="B395" s="78"/>
      <c r="C395" s="78">
        <v>1165</v>
      </c>
      <c r="D395" s="78">
        <f>F395+G395+H395+I395+J395+K395+L395+M395+N395+O395+P395+Q395</f>
        <v>0</v>
      </c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</row>
    <row r="396" spans="1:17" s="22" customFormat="1" ht="31.5" hidden="1">
      <c r="A396" s="81" t="s">
        <v>129</v>
      </c>
      <c r="B396" s="82">
        <v>10116</v>
      </c>
      <c r="C396" s="82"/>
      <c r="D396" s="82">
        <f>D397+D398</f>
        <v>0</v>
      </c>
      <c r="E396" s="82"/>
      <c r="F396" s="82">
        <f aca="true" t="shared" si="106" ref="F396:Q396">F397+F398</f>
        <v>0</v>
      </c>
      <c r="G396" s="82">
        <f t="shared" si="106"/>
        <v>0</v>
      </c>
      <c r="H396" s="82">
        <f t="shared" si="106"/>
        <v>0</v>
      </c>
      <c r="I396" s="82">
        <f t="shared" si="106"/>
        <v>0</v>
      </c>
      <c r="J396" s="82">
        <f t="shared" si="106"/>
        <v>0</v>
      </c>
      <c r="K396" s="82">
        <f t="shared" si="106"/>
        <v>0</v>
      </c>
      <c r="L396" s="82">
        <f t="shared" si="106"/>
        <v>0</v>
      </c>
      <c r="M396" s="82">
        <f t="shared" si="106"/>
        <v>0</v>
      </c>
      <c r="N396" s="82">
        <f t="shared" si="106"/>
        <v>0</v>
      </c>
      <c r="O396" s="82">
        <f t="shared" si="106"/>
        <v>0</v>
      </c>
      <c r="P396" s="82">
        <f t="shared" si="106"/>
        <v>0</v>
      </c>
      <c r="Q396" s="82">
        <f t="shared" si="106"/>
        <v>0</v>
      </c>
    </row>
    <row r="397" spans="1:17" ht="15.75" hidden="1">
      <c r="A397" s="77" t="s">
        <v>111</v>
      </c>
      <c r="B397" s="78"/>
      <c r="C397" s="78">
        <v>1111</v>
      </c>
      <c r="D397" s="78">
        <f>F397+G397+H397+I397+J397+K397+L397+M397+N397+O397+P397+Q397</f>
        <v>0</v>
      </c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</row>
    <row r="398" spans="1:17" ht="15.75" hidden="1">
      <c r="A398" s="77" t="s">
        <v>85</v>
      </c>
      <c r="B398" s="78"/>
      <c r="C398" s="78">
        <v>1120</v>
      </c>
      <c r="D398" s="78">
        <f>F398+G398+H398+I398+J398+K398+L398+M398+N398+O398+P398+Q398</f>
        <v>0</v>
      </c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</row>
    <row r="399" spans="1:17" ht="9" customHeight="1" hidden="1">
      <c r="A399" s="77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</row>
    <row r="400" spans="1:17" s="14" customFormat="1" ht="31.5" customHeight="1" hidden="1">
      <c r="A400" s="79" t="s">
        <v>80</v>
      </c>
      <c r="B400" s="80"/>
      <c r="C400" s="80"/>
      <c r="D400" s="80">
        <f>D13+D48+D89+D153+D165+D229+D258+D278+D311+D325+D337+D392</f>
        <v>0</v>
      </c>
      <c r="E400" s="80" t="e">
        <f>#REF!+#REF!+#REF!+#REF!+#REF!+#REF!+#REF!+#REF!+#REF!+#REF!+#REF!+#REF!+E13+E48+E165+E258+E325+E392</f>
        <v>#REF!</v>
      </c>
      <c r="F400" s="80">
        <f aca="true" t="shared" si="107" ref="F400:Q400">F13+F48+F89+F153+F165+F229+F258+F278+F311+F325+F337+F392</f>
        <v>0</v>
      </c>
      <c r="G400" s="80">
        <f t="shared" si="107"/>
        <v>0</v>
      </c>
      <c r="H400" s="80">
        <f t="shared" si="107"/>
        <v>0</v>
      </c>
      <c r="I400" s="80">
        <f t="shared" si="107"/>
        <v>0</v>
      </c>
      <c r="J400" s="80">
        <f t="shared" si="107"/>
        <v>0</v>
      </c>
      <c r="K400" s="80">
        <f t="shared" si="107"/>
        <v>0</v>
      </c>
      <c r="L400" s="80">
        <f t="shared" si="107"/>
        <v>0</v>
      </c>
      <c r="M400" s="80">
        <f t="shared" si="107"/>
        <v>0</v>
      </c>
      <c r="N400" s="80">
        <f t="shared" si="107"/>
        <v>0</v>
      </c>
      <c r="O400" s="80">
        <f t="shared" si="107"/>
        <v>0</v>
      </c>
      <c r="P400" s="80">
        <f t="shared" si="107"/>
        <v>0</v>
      </c>
      <c r="Q400" s="80">
        <f t="shared" si="107"/>
        <v>0</v>
      </c>
    </row>
    <row r="401" spans="1:17" ht="15.75" hidden="1">
      <c r="A401" s="77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</row>
    <row r="402" spans="1:17" s="42" customFormat="1" ht="9" customHeight="1" hidden="1">
      <c r="A402" s="275"/>
      <c r="B402" s="277"/>
      <c r="C402" s="277"/>
      <c r="D402" s="277"/>
      <c r="E402" s="277"/>
      <c r="F402" s="277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</row>
    <row r="403" spans="1:18" s="42" customFormat="1" ht="18.75" customHeight="1">
      <c r="A403" s="276"/>
      <c r="B403" s="282" t="s">
        <v>81</v>
      </c>
      <c r="C403" s="283"/>
      <c r="D403" s="283"/>
      <c r="E403" s="283"/>
      <c r="F403" s="283"/>
      <c r="G403" s="283"/>
      <c r="H403" s="283"/>
      <c r="I403" s="283"/>
      <c r="J403" s="155"/>
      <c r="K403" s="155"/>
      <c r="L403" s="155"/>
      <c r="M403" s="155"/>
      <c r="N403" s="155"/>
      <c r="O403" s="155"/>
      <c r="P403" s="155"/>
      <c r="Q403" s="155"/>
      <c r="R403" s="156"/>
    </row>
    <row r="404" spans="1:17" s="42" customFormat="1" ht="15.75">
      <c r="A404" s="85"/>
      <c r="B404" s="86"/>
      <c r="C404" s="86"/>
      <c r="D404" s="86"/>
      <c r="E404" s="86"/>
      <c r="F404" s="86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8"/>
    </row>
    <row r="405" spans="1:19" s="42" customFormat="1" ht="49.5" customHeight="1" hidden="1">
      <c r="A405" s="180" t="s">
        <v>166</v>
      </c>
      <c r="B405" s="89"/>
      <c r="C405" s="90"/>
      <c r="D405" s="91">
        <f>+D471+D474+D480+D494+D627+D640+D650+D658+D671+D690+D693+D429+D419+D417+D406+D408+D412+D414+D622</f>
        <v>0</v>
      </c>
      <c r="E405" s="91">
        <f aca="true" t="shared" si="108" ref="E405:Q405">+E471+E474+E480+E494+E627+E640+E650+E658+E671+E690+E693+E429+E419+E417+E406+E408+E412+E414+E622</f>
        <v>0</v>
      </c>
      <c r="F405" s="91">
        <f t="shared" si="108"/>
        <v>0</v>
      </c>
      <c r="G405" s="91">
        <f t="shared" si="108"/>
        <v>0</v>
      </c>
      <c r="H405" s="91">
        <f t="shared" si="108"/>
        <v>0</v>
      </c>
      <c r="I405" s="91">
        <f t="shared" si="108"/>
        <v>0</v>
      </c>
      <c r="J405" s="91">
        <f t="shared" si="108"/>
        <v>0</v>
      </c>
      <c r="K405" s="91">
        <f t="shared" si="108"/>
        <v>0</v>
      </c>
      <c r="L405" s="91">
        <f t="shared" si="108"/>
        <v>0</v>
      </c>
      <c r="M405" s="91">
        <f t="shared" si="108"/>
        <v>0</v>
      </c>
      <c r="N405" s="91">
        <f t="shared" si="108"/>
        <v>0</v>
      </c>
      <c r="O405" s="91">
        <f t="shared" si="108"/>
        <v>0</v>
      </c>
      <c r="P405" s="91">
        <f t="shared" si="108"/>
        <v>0</v>
      </c>
      <c r="Q405" s="91">
        <f t="shared" si="108"/>
        <v>0</v>
      </c>
      <c r="R405" s="154"/>
      <c r="S405" s="154"/>
    </row>
    <row r="406" spans="1:17" s="154" customFormat="1" ht="51" customHeight="1" hidden="1">
      <c r="A406" s="64" t="s">
        <v>125</v>
      </c>
      <c r="B406" s="101">
        <v>240604</v>
      </c>
      <c r="C406" s="90"/>
      <c r="D406" s="55">
        <f aca="true" t="shared" si="109" ref="D406:D413">+F406+G406+H406+I406+J406+K406+L406+M406+O406+N406+P406+Q406</f>
        <v>0</v>
      </c>
      <c r="E406" s="55"/>
      <c r="F406" s="55">
        <f>+F407</f>
        <v>0</v>
      </c>
      <c r="G406" s="55">
        <f aca="true" t="shared" si="110" ref="G406:Q406">+G407</f>
        <v>0</v>
      </c>
      <c r="H406" s="55">
        <f t="shared" si="110"/>
        <v>0</v>
      </c>
      <c r="I406" s="55">
        <f t="shared" si="110"/>
        <v>0</v>
      </c>
      <c r="J406" s="55">
        <f t="shared" si="110"/>
        <v>0</v>
      </c>
      <c r="K406" s="55">
        <f t="shared" si="110"/>
        <v>0</v>
      </c>
      <c r="L406" s="55">
        <f t="shared" si="110"/>
        <v>0</v>
      </c>
      <c r="M406" s="55">
        <f t="shared" si="110"/>
        <v>0</v>
      </c>
      <c r="N406" s="55">
        <f t="shared" si="110"/>
        <v>0</v>
      </c>
      <c r="O406" s="55">
        <f t="shared" si="110"/>
        <v>0</v>
      </c>
      <c r="P406" s="55">
        <f t="shared" si="110"/>
        <v>0</v>
      </c>
      <c r="Q406" s="55">
        <f t="shared" si="110"/>
        <v>0</v>
      </c>
    </row>
    <row r="407" spans="1:17" s="154" customFormat="1" ht="30" customHeight="1" hidden="1">
      <c r="A407" s="60" t="s">
        <v>174</v>
      </c>
      <c r="B407" s="89"/>
      <c r="C407" s="90">
        <v>3132</v>
      </c>
      <c r="D407" s="55">
        <f t="shared" si="109"/>
        <v>0</v>
      </c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</row>
    <row r="408" spans="1:17" s="154" customFormat="1" ht="46.5" customHeight="1" hidden="1">
      <c r="A408" s="58" t="s">
        <v>550</v>
      </c>
      <c r="B408" s="53">
        <v>240601</v>
      </c>
      <c r="C408" s="90"/>
      <c r="D408" s="55">
        <f t="shared" si="109"/>
        <v>0</v>
      </c>
      <c r="E408" s="61"/>
      <c r="F408" s="55">
        <f>+F409+F410+F411</f>
        <v>0</v>
      </c>
      <c r="G408" s="55">
        <f aca="true" t="shared" si="111" ref="G408:Q408">+G409+G410+G411</f>
        <v>0</v>
      </c>
      <c r="H408" s="55">
        <f t="shared" si="111"/>
        <v>0</v>
      </c>
      <c r="I408" s="55">
        <f t="shared" si="111"/>
        <v>0</v>
      </c>
      <c r="J408" s="55">
        <f t="shared" si="111"/>
        <v>0</v>
      </c>
      <c r="K408" s="55">
        <f t="shared" si="111"/>
        <v>0</v>
      </c>
      <c r="L408" s="55">
        <f t="shared" si="111"/>
        <v>0</v>
      </c>
      <c r="M408" s="55">
        <f t="shared" si="111"/>
        <v>0</v>
      </c>
      <c r="N408" s="55">
        <f t="shared" si="111"/>
        <v>0</v>
      </c>
      <c r="O408" s="55">
        <f t="shared" si="111"/>
        <v>0</v>
      </c>
      <c r="P408" s="55">
        <f t="shared" si="111"/>
        <v>0</v>
      </c>
      <c r="Q408" s="55">
        <f t="shared" si="111"/>
        <v>0</v>
      </c>
    </row>
    <row r="409" spans="1:17" s="154" customFormat="1" ht="30.75" customHeight="1" hidden="1">
      <c r="A409" s="75" t="s">
        <v>186</v>
      </c>
      <c r="B409" s="89"/>
      <c r="C409" s="90">
        <v>2610</v>
      </c>
      <c r="D409" s="61">
        <f t="shared" si="109"/>
        <v>0</v>
      </c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</row>
    <row r="410" spans="1:17" s="154" customFormat="1" ht="30.75" customHeight="1" hidden="1">
      <c r="A410" s="181" t="s">
        <v>551</v>
      </c>
      <c r="B410" s="89"/>
      <c r="C410" s="90">
        <v>2272</v>
      </c>
      <c r="D410" s="61">
        <f t="shared" si="109"/>
        <v>0</v>
      </c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</row>
    <row r="411" spans="1:17" s="154" customFormat="1" ht="30.75" customHeight="1" hidden="1">
      <c r="A411" s="60" t="s">
        <v>174</v>
      </c>
      <c r="B411" s="89"/>
      <c r="C411" s="90">
        <v>3132</v>
      </c>
      <c r="D411" s="61">
        <f t="shared" si="109"/>
        <v>0</v>
      </c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</row>
    <row r="412" spans="1:17" s="154" customFormat="1" ht="24" customHeight="1" hidden="1">
      <c r="A412" s="58" t="s">
        <v>552</v>
      </c>
      <c r="B412" s="53">
        <v>240602</v>
      </c>
      <c r="C412" s="90"/>
      <c r="D412" s="61">
        <f t="shared" si="109"/>
        <v>0</v>
      </c>
      <c r="E412" s="61"/>
      <c r="F412" s="55">
        <f>+F413</f>
        <v>0</v>
      </c>
      <c r="G412" s="55">
        <f aca="true" t="shared" si="112" ref="G412:Q412">+G413</f>
        <v>0</v>
      </c>
      <c r="H412" s="55">
        <f t="shared" si="112"/>
        <v>0</v>
      </c>
      <c r="I412" s="55">
        <f t="shared" si="112"/>
        <v>0</v>
      </c>
      <c r="J412" s="55">
        <f t="shared" si="112"/>
        <v>0</v>
      </c>
      <c r="K412" s="55">
        <f t="shared" si="112"/>
        <v>0</v>
      </c>
      <c r="L412" s="55">
        <f t="shared" si="112"/>
        <v>0</v>
      </c>
      <c r="M412" s="55">
        <f t="shared" si="112"/>
        <v>0</v>
      </c>
      <c r="N412" s="55">
        <f t="shared" si="112"/>
        <v>0</v>
      </c>
      <c r="O412" s="55">
        <f t="shared" si="112"/>
        <v>0</v>
      </c>
      <c r="P412" s="55">
        <f t="shared" si="112"/>
        <v>0</v>
      </c>
      <c r="Q412" s="55">
        <f t="shared" si="112"/>
        <v>0</v>
      </c>
    </row>
    <row r="413" spans="1:17" s="154" customFormat="1" ht="49.5" customHeight="1" hidden="1">
      <c r="A413" s="75" t="s">
        <v>186</v>
      </c>
      <c r="B413" s="89"/>
      <c r="C413" s="90">
        <v>2610</v>
      </c>
      <c r="D413" s="61">
        <f t="shared" si="109"/>
        <v>0</v>
      </c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</row>
    <row r="414" spans="1:17" s="154" customFormat="1" ht="28.5" customHeight="1" hidden="1">
      <c r="A414" s="64" t="s">
        <v>545</v>
      </c>
      <c r="B414" s="84" t="s">
        <v>544</v>
      </c>
      <c r="C414" s="90"/>
      <c r="D414" s="61">
        <f>+D415</f>
        <v>0</v>
      </c>
      <c r="E414" s="61">
        <f aca="true" t="shared" si="113" ref="E414:Q414">+E415</f>
        <v>0</v>
      </c>
      <c r="F414" s="61">
        <f t="shared" si="113"/>
        <v>0</v>
      </c>
      <c r="G414" s="61">
        <f t="shared" si="113"/>
        <v>0</v>
      </c>
      <c r="H414" s="61">
        <f t="shared" si="113"/>
        <v>0</v>
      </c>
      <c r="I414" s="61">
        <f t="shared" si="113"/>
        <v>0</v>
      </c>
      <c r="J414" s="61">
        <f t="shared" si="113"/>
        <v>0</v>
      </c>
      <c r="K414" s="61">
        <f t="shared" si="113"/>
        <v>0</v>
      </c>
      <c r="L414" s="61">
        <f t="shared" si="113"/>
        <v>0</v>
      </c>
      <c r="M414" s="61">
        <f t="shared" si="113"/>
        <v>0</v>
      </c>
      <c r="N414" s="61">
        <f t="shared" si="113"/>
        <v>0</v>
      </c>
      <c r="O414" s="61">
        <f t="shared" si="113"/>
        <v>0</v>
      </c>
      <c r="P414" s="61">
        <f t="shared" si="113"/>
        <v>0</v>
      </c>
      <c r="Q414" s="61">
        <f t="shared" si="113"/>
        <v>0</v>
      </c>
    </row>
    <row r="415" spans="1:17" s="154" customFormat="1" ht="39" customHeight="1" hidden="1">
      <c r="A415" s="60" t="s">
        <v>174</v>
      </c>
      <c r="B415" s="89"/>
      <c r="C415" s="90">
        <v>3132</v>
      </c>
      <c r="D415" s="61">
        <f>+F415+G415+H415+I415+J415+K415+L415+M415+N415+O415+P415+Q415</f>
        <v>0</v>
      </c>
      <c r="E415" s="61"/>
      <c r="F415" s="61">
        <f>+F416</f>
        <v>0</v>
      </c>
      <c r="G415" s="61">
        <f aca="true" t="shared" si="114" ref="G415:Q415">+G416</f>
        <v>0</v>
      </c>
      <c r="H415" s="61">
        <f t="shared" si="114"/>
        <v>0</v>
      </c>
      <c r="I415" s="61">
        <f t="shared" si="114"/>
        <v>0</v>
      </c>
      <c r="J415" s="61">
        <f t="shared" si="114"/>
        <v>0</v>
      </c>
      <c r="K415" s="61">
        <f t="shared" si="114"/>
        <v>0</v>
      </c>
      <c r="L415" s="61">
        <f t="shared" si="114"/>
        <v>0</v>
      </c>
      <c r="M415" s="61">
        <f t="shared" si="114"/>
        <v>0</v>
      </c>
      <c r="N415" s="61">
        <f t="shared" si="114"/>
        <v>0</v>
      </c>
      <c r="O415" s="61">
        <f t="shared" si="114"/>
        <v>0</v>
      </c>
      <c r="P415" s="61">
        <f t="shared" si="114"/>
        <v>0</v>
      </c>
      <c r="Q415" s="61">
        <f t="shared" si="114"/>
        <v>0</v>
      </c>
    </row>
    <row r="416" spans="1:17" s="154" customFormat="1" ht="49.5" customHeight="1" hidden="1">
      <c r="A416" s="182" t="s">
        <v>553</v>
      </c>
      <c r="B416" s="89"/>
      <c r="C416" s="90"/>
      <c r="D416" s="61">
        <f>+F416+G416+H416+I416+J416+K416+L416+M416+N416+O416+P416+Q416</f>
        <v>0</v>
      </c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</row>
    <row r="417" spans="1:19" s="42" customFormat="1" ht="49.5" customHeight="1" hidden="1">
      <c r="A417" s="58" t="s">
        <v>371</v>
      </c>
      <c r="B417" s="53">
        <v>180401</v>
      </c>
      <c r="C417" s="90"/>
      <c r="D417" s="55">
        <f>+F417+G417+H417+I417+J417+K417+L417+M417+N417+O417+P417+Q417</f>
        <v>0</v>
      </c>
      <c r="E417" s="91"/>
      <c r="F417" s="55">
        <f>+F418</f>
        <v>0</v>
      </c>
      <c r="G417" s="55">
        <f aca="true" t="shared" si="115" ref="G417:Q417">+G418</f>
        <v>0</v>
      </c>
      <c r="H417" s="55">
        <f t="shared" si="115"/>
        <v>0</v>
      </c>
      <c r="I417" s="55">
        <f t="shared" si="115"/>
        <v>0</v>
      </c>
      <c r="J417" s="55">
        <f t="shared" si="115"/>
        <v>0</v>
      </c>
      <c r="K417" s="55">
        <f t="shared" si="115"/>
        <v>0</v>
      </c>
      <c r="L417" s="55">
        <f t="shared" si="115"/>
        <v>0</v>
      </c>
      <c r="M417" s="55">
        <f t="shared" si="115"/>
        <v>0</v>
      </c>
      <c r="N417" s="55">
        <f t="shared" si="115"/>
        <v>0</v>
      </c>
      <c r="O417" s="55">
        <f t="shared" si="115"/>
        <v>0</v>
      </c>
      <c r="P417" s="55">
        <f t="shared" si="115"/>
        <v>0</v>
      </c>
      <c r="Q417" s="55">
        <f t="shared" si="115"/>
        <v>0</v>
      </c>
      <c r="R417" s="154"/>
      <c r="S417" s="154"/>
    </row>
    <row r="418" spans="1:19" s="42" customFormat="1" ht="50.25" customHeight="1" hidden="1">
      <c r="A418" s="183" t="s">
        <v>372</v>
      </c>
      <c r="B418" s="89"/>
      <c r="C418" s="90">
        <v>4112</v>
      </c>
      <c r="D418" s="61">
        <f>+F418+G418+H418+I418+J418+K418+L418+M418+N418+O418+P418+Q418</f>
        <v>0</v>
      </c>
      <c r="E418" s="9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154"/>
      <c r="S418" s="154"/>
    </row>
    <row r="419" spans="1:19" s="42" customFormat="1" ht="111" customHeight="1" hidden="1">
      <c r="A419" s="92" t="s">
        <v>363</v>
      </c>
      <c r="B419" s="53">
        <v>180409</v>
      </c>
      <c r="C419" s="90"/>
      <c r="D419" s="55">
        <f>+D420</f>
        <v>0</v>
      </c>
      <c r="E419" s="55">
        <f aca="true" t="shared" si="116" ref="E419:Q419">+E420</f>
        <v>0</v>
      </c>
      <c r="F419" s="55">
        <f>+F420</f>
        <v>0</v>
      </c>
      <c r="G419" s="55">
        <f t="shared" si="116"/>
        <v>0</v>
      </c>
      <c r="H419" s="55">
        <f t="shared" si="116"/>
        <v>0</v>
      </c>
      <c r="I419" s="55">
        <f t="shared" si="116"/>
        <v>0</v>
      </c>
      <c r="J419" s="55">
        <f t="shared" si="116"/>
        <v>0</v>
      </c>
      <c r="K419" s="55">
        <f t="shared" si="116"/>
        <v>0</v>
      </c>
      <c r="L419" s="55">
        <f t="shared" si="116"/>
        <v>0</v>
      </c>
      <c r="M419" s="55">
        <f t="shared" si="116"/>
        <v>0</v>
      </c>
      <c r="N419" s="55">
        <f t="shared" si="116"/>
        <v>0</v>
      </c>
      <c r="O419" s="55">
        <f t="shared" si="116"/>
        <v>0</v>
      </c>
      <c r="P419" s="55">
        <f t="shared" si="116"/>
        <v>0</v>
      </c>
      <c r="Q419" s="55">
        <f t="shared" si="116"/>
        <v>0</v>
      </c>
      <c r="R419" s="154"/>
      <c r="S419" s="154"/>
    </row>
    <row r="420" spans="1:19" s="42" customFormat="1" ht="52.5" customHeight="1" hidden="1">
      <c r="A420" s="93" t="s">
        <v>192</v>
      </c>
      <c r="B420" s="59"/>
      <c r="C420" s="59">
        <v>3210</v>
      </c>
      <c r="D420" s="61">
        <f>+F420+G420+H420+I420+J420+K420+L420+M420+N420+O420+P420+Q420</f>
        <v>0</v>
      </c>
      <c r="E420" s="61"/>
      <c r="F420" s="61">
        <f>+F421+F422+F423+F424+F425+F426+F427+F428</f>
        <v>0</v>
      </c>
      <c r="G420" s="61">
        <f aca="true" t="shared" si="117" ref="G420:Q420">+G421+G422+G423+G424+G425+G426+G427+G428</f>
        <v>0</v>
      </c>
      <c r="H420" s="61">
        <f t="shared" si="117"/>
        <v>0</v>
      </c>
      <c r="I420" s="61">
        <f t="shared" si="117"/>
        <v>0</v>
      </c>
      <c r="J420" s="61">
        <f t="shared" si="117"/>
        <v>0</v>
      </c>
      <c r="K420" s="61">
        <f t="shared" si="117"/>
        <v>0</v>
      </c>
      <c r="L420" s="61">
        <f t="shared" si="117"/>
        <v>0</v>
      </c>
      <c r="M420" s="61">
        <f t="shared" si="117"/>
        <v>0</v>
      </c>
      <c r="N420" s="61">
        <f t="shared" si="117"/>
        <v>0</v>
      </c>
      <c r="O420" s="61">
        <f t="shared" si="117"/>
        <v>0</v>
      </c>
      <c r="P420" s="61">
        <f t="shared" si="117"/>
        <v>0</v>
      </c>
      <c r="Q420" s="61">
        <f t="shared" si="117"/>
        <v>0</v>
      </c>
      <c r="R420" s="154"/>
      <c r="S420" s="154"/>
    </row>
    <row r="421" spans="1:19" s="42" customFormat="1" ht="64.5" customHeight="1" hidden="1">
      <c r="A421" s="58" t="s">
        <v>364</v>
      </c>
      <c r="B421" s="59"/>
      <c r="C421" s="59"/>
      <c r="D421" s="61">
        <f aca="true" t="shared" si="118" ref="D421:D428">+F421+G421+H421+I421+J421+K421+L421+M421+N421+O421+P421+Q421</f>
        <v>0</v>
      </c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91"/>
      <c r="R421" s="154"/>
      <c r="S421" s="154"/>
    </row>
    <row r="422" spans="1:19" s="42" customFormat="1" ht="57.75" customHeight="1" hidden="1">
      <c r="A422" s="58" t="s">
        <v>365</v>
      </c>
      <c r="B422" s="59"/>
      <c r="C422" s="59"/>
      <c r="D422" s="61">
        <f t="shared" si="118"/>
        <v>0</v>
      </c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91"/>
      <c r="R422" s="154"/>
      <c r="S422" s="154"/>
    </row>
    <row r="423" spans="1:19" s="42" customFormat="1" ht="63" customHeight="1" hidden="1">
      <c r="A423" s="58" t="s">
        <v>366</v>
      </c>
      <c r="B423" s="59"/>
      <c r="C423" s="59"/>
      <c r="D423" s="61">
        <f t="shared" si="118"/>
        <v>0</v>
      </c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91"/>
      <c r="R423" s="154"/>
      <c r="S423" s="154"/>
    </row>
    <row r="424" spans="1:19" s="42" customFormat="1" ht="51" customHeight="1" hidden="1">
      <c r="A424" s="58" t="s">
        <v>367</v>
      </c>
      <c r="B424" s="59"/>
      <c r="C424" s="59"/>
      <c r="D424" s="61">
        <f t="shared" si="118"/>
        <v>0</v>
      </c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91"/>
      <c r="R424" s="154"/>
      <c r="S424" s="154"/>
    </row>
    <row r="425" spans="1:19" s="42" customFormat="1" ht="61.5" customHeight="1" hidden="1">
      <c r="A425" s="58" t="s">
        <v>368</v>
      </c>
      <c r="B425" s="59"/>
      <c r="C425" s="59"/>
      <c r="D425" s="61">
        <f t="shared" si="118"/>
        <v>0</v>
      </c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91"/>
      <c r="R425" s="154"/>
      <c r="S425" s="154"/>
    </row>
    <row r="426" spans="1:19" s="42" customFormat="1" ht="55.5" customHeight="1" hidden="1">
      <c r="A426" s="58" t="s">
        <v>369</v>
      </c>
      <c r="B426" s="59"/>
      <c r="C426" s="59"/>
      <c r="D426" s="61">
        <f t="shared" si="118"/>
        <v>0</v>
      </c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91"/>
      <c r="R426" s="154"/>
      <c r="S426" s="154"/>
    </row>
    <row r="427" spans="1:19" s="42" customFormat="1" ht="69.75" customHeight="1" hidden="1">
      <c r="A427" s="58" t="s">
        <v>370</v>
      </c>
      <c r="B427" s="89"/>
      <c r="C427" s="90"/>
      <c r="D427" s="61">
        <f t="shared" si="118"/>
        <v>0</v>
      </c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91"/>
      <c r="R427" s="154"/>
      <c r="S427" s="154"/>
    </row>
    <row r="428" spans="1:19" s="42" customFormat="1" ht="51.75" customHeight="1" hidden="1">
      <c r="A428" s="166" t="s">
        <v>440</v>
      </c>
      <c r="B428" s="89"/>
      <c r="C428" s="90"/>
      <c r="D428" s="61">
        <f t="shared" si="118"/>
        <v>0</v>
      </c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91"/>
      <c r="R428" s="154"/>
      <c r="S428" s="154"/>
    </row>
    <row r="429" spans="1:19" s="45" customFormat="1" ht="15.75" hidden="1">
      <c r="A429" s="58" t="s">
        <v>38</v>
      </c>
      <c r="B429" s="53">
        <v>100201</v>
      </c>
      <c r="C429" s="53"/>
      <c r="D429" s="55">
        <f>+D430+D469</f>
        <v>0</v>
      </c>
      <c r="E429" s="55">
        <f aca="true" t="shared" si="119" ref="E429:Q429">+E430+E469</f>
        <v>0</v>
      </c>
      <c r="F429" s="55">
        <f t="shared" si="119"/>
        <v>0</v>
      </c>
      <c r="G429" s="55">
        <f t="shared" si="119"/>
        <v>0</v>
      </c>
      <c r="H429" s="55">
        <f t="shared" si="119"/>
        <v>0</v>
      </c>
      <c r="I429" s="55">
        <f t="shared" si="119"/>
        <v>0</v>
      </c>
      <c r="J429" s="55">
        <f t="shared" si="119"/>
        <v>0</v>
      </c>
      <c r="K429" s="55">
        <f t="shared" si="119"/>
        <v>0</v>
      </c>
      <c r="L429" s="55">
        <f t="shared" si="119"/>
        <v>0</v>
      </c>
      <c r="M429" s="55">
        <f>+M430+M469</f>
        <v>0</v>
      </c>
      <c r="N429" s="55">
        <f t="shared" si="119"/>
        <v>0</v>
      </c>
      <c r="O429" s="55">
        <f t="shared" si="119"/>
        <v>0</v>
      </c>
      <c r="P429" s="55">
        <f t="shared" si="119"/>
        <v>0</v>
      </c>
      <c r="Q429" s="55">
        <f t="shared" si="119"/>
        <v>0</v>
      </c>
      <c r="R429" s="56"/>
      <c r="S429" s="56"/>
    </row>
    <row r="430" spans="1:19" s="42" customFormat="1" ht="47.25" hidden="1">
      <c r="A430" s="93" t="s">
        <v>192</v>
      </c>
      <c r="B430" s="59"/>
      <c r="C430" s="59">
        <v>3210</v>
      </c>
      <c r="D430" s="61">
        <f>SUM(D431:D468)</f>
        <v>0</v>
      </c>
      <c r="E430" s="61">
        <f aca="true" t="shared" si="120" ref="E430:Q430">SUM(E431:E469)</f>
        <v>0</v>
      </c>
      <c r="F430" s="61">
        <f t="shared" si="120"/>
        <v>0</v>
      </c>
      <c r="G430" s="61">
        <f t="shared" si="120"/>
        <v>0</v>
      </c>
      <c r="H430" s="61">
        <f t="shared" si="120"/>
        <v>0</v>
      </c>
      <c r="I430" s="61">
        <f t="shared" si="120"/>
        <v>0</v>
      </c>
      <c r="J430" s="61">
        <f t="shared" si="120"/>
        <v>0</v>
      </c>
      <c r="K430" s="61">
        <f t="shared" si="120"/>
        <v>0</v>
      </c>
      <c r="L430" s="61">
        <f t="shared" si="120"/>
        <v>0</v>
      </c>
      <c r="M430" s="61">
        <f>SUM(M431:M468)</f>
        <v>0</v>
      </c>
      <c r="N430" s="61">
        <f t="shared" si="120"/>
        <v>0</v>
      </c>
      <c r="O430" s="61">
        <f t="shared" si="120"/>
        <v>0</v>
      </c>
      <c r="P430" s="61">
        <f t="shared" si="120"/>
        <v>0</v>
      </c>
      <c r="Q430" s="61">
        <f t="shared" si="120"/>
        <v>0</v>
      </c>
      <c r="R430" s="154"/>
      <c r="S430" s="154"/>
    </row>
    <row r="431" spans="1:19" s="42" customFormat="1" ht="222" customHeight="1" hidden="1">
      <c r="A431" s="94" t="s">
        <v>388</v>
      </c>
      <c r="B431" s="59"/>
      <c r="C431" s="59"/>
      <c r="D431" s="61">
        <f aca="true" t="shared" si="121" ref="D431:D470">+F431+G431+H431+I431+J431+K431+L431+M431+N431+P431+O431+Q431</f>
        <v>0</v>
      </c>
      <c r="E431" s="61"/>
      <c r="F431" s="244"/>
      <c r="G431" s="245"/>
      <c r="H431" s="246"/>
      <c r="I431" s="246"/>
      <c r="J431" s="246"/>
      <c r="K431" s="244"/>
      <c r="L431" s="244"/>
      <c r="M431" s="244"/>
      <c r="N431" s="244"/>
      <c r="O431" s="244"/>
      <c r="P431" s="247"/>
      <c r="Q431" s="61"/>
      <c r="R431" s="154"/>
      <c r="S431" s="154"/>
    </row>
    <row r="432" spans="1:19" s="42" customFormat="1" ht="201" customHeight="1" hidden="1">
      <c r="A432" s="166" t="s">
        <v>438</v>
      </c>
      <c r="B432" s="59"/>
      <c r="C432" s="59"/>
      <c r="D432" s="61">
        <f t="shared" si="121"/>
        <v>0</v>
      </c>
      <c r="E432" s="61"/>
      <c r="F432" s="244"/>
      <c r="G432" s="245"/>
      <c r="H432" s="246"/>
      <c r="I432" s="246"/>
      <c r="J432" s="246"/>
      <c r="K432" s="244"/>
      <c r="L432" s="244"/>
      <c r="M432" s="244"/>
      <c r="N432" s="244"/>
      <c r="O432" s="244"/>
      <c r="P432" s="247"/>
      <c r="Q432" s="61"/>
      <c r="R432" s="154"/>
      <c r="S432" s="154"/>
    </row>
    <row r="433" spans="1:19" s="42" customFormat="1" ht="31.5" hidden="1">
      <c r="A433" s="184" t="s">
        <v>441</v>
      </c>
      <c r="B433" s="59"/>
      <c r="C433" s="59"/>
      <c r="D433" s="61">
        <f t="shared" si="121"/>
        <v>0</v>
      </c>
      <c r="E433" s="61"/>
      <c r="F433" s="244"/>
      <c r="G433" s="245"/>
      <c r="H433" s="246"/>
      <c r="I433" s="246"/>
      <c r="J433" s="246"/>
      <c r="K433" s="244"/>
      <c r="L433" s="244"/>
      <c r="M433" s="244"/>
      <c r="N433" s="244"/>
      <c r="O433" s="244"/>
      <c r="P433" s="247"/>
      <c r="Q433" s="61"/>
      <c r="R433" s="154"/>
      <c r="S433" s="154"/>
    </row>
    <row r="434" spans="1:19" s="42" customFormat="1" ht="88.5" customHeight="1" hidden="1">
      <c r="A434" s="95" t="s">
        <v>349</v>
      </c>
      <c r="B434" s="59"/>
      <c r="C434" s="59"/>
      <c r="D434" s="61">
        <f t="shared" si="121"/>
        <v>0</v>
      </c>
      <c r="E434" s="61"/>
      <c r="F434" s="244"/>
      <c r="G434" s="245"/>
      <c r="H434" s="246"/>
      <c r="I434" s="246"/>
      <c r="J434" s="246"/>
      <c r="K434" s="244"/>
      <c r="L434" s="244"/>
      <c r="M434" s="244"/>
      <c r="N434" s="244"/>
      <c r="O434" s="244"/>
      <c r="P434" s="247"/>
      <c r="Q434" s="61"/>
      <c r="R434" s="154"/>
      <c r="S434" s="154"/>
    </row>
    <row r="435" spans="1:19" s="42" customFormat="1" ht="195.75" customHeight="1" hidden="1">
      <c r="A435" s="95" t="s">
        <v>344</v>
      </c>
      <c r="B435" s="59"/>
      <c r="C435" s="59"/>
      <c r="D435" s="61">
        <f t="shared" si="121"/>
        <v>0</v>
      </c>
      <c r="E435" s="61"/>
      <c r="F435" s="244"/>
      <c r="G435" s="96"/>
      <c r="H435" s="246"/>
      <c r="I435" s="246"/>
      <c r="J435" s="246"/>
      <c r="K435" s="244"/>
      <c r="L435" s="244"/>
      <c r="M435" s="244"/>
      <c r="N435" s="244"/>
      <c r="O435" s="244"/>
      <c r="P435" s="247"/>
      <c r="Q435" s="61"/>
      <c r="R435" s="154"/>
      <c r="S435" s="154"/>
    </row>
    <row r="436" spans="1:19" s="42" customFormat="1" ht="105.75" customHeight="1" hidden="1">
      <c r="A436" s="95" t="s">
        <v>345</v>
      </c>
      <c r="B436" s="59"/>
      <c r="C436" s="59"/>
      <c r="D436" s="61">
        <f t="shared" si="121"/>
        <v>0</v>
      </c>
      <c r="E436" s="61"/>
      <c r="F436" s="244"/>
      <c r="G436" s="96"/>
      <c r="H436" s="248"/>
      <c r="I436" s="248"/>
      <c r="J436" s="248"/>
      <c r="K436" s="244"/>
      <c r="L436" s="244"/>
      <c r="M436" s="244"/>
      <c r="N436" s="244"/>
      <c r="O436" s="244"/>
      <c r="P436" s="247"/>
      <c r="Q436" s="61"/>
      <c r="R436" s="154"/>
      <c r="S436" s="154"/>
    </row>
    <row r="437" spans="1:19" s="42" customFormat="1" ht="117.75" customHeight="1" hidden="1">
      <c r="A437" s="95" t="s">
        <v>346</v>
      </c>
      <c r="B437" s="59"/>
      <c r="C437" s="59"/>
      <c r="D437" s="61">
        <f t="shared" si="121"/>
        <v>0</v>
      </c>
      <c r="E437" s="61"/>
      <c r="F437" s="244"/>
      <c r="G437" s="96"/>
      <c r="H437" s="248"/>
      <c r="I437" s="248"/>
      <c r="J437" s="248"/>
      <c r="K437" s="244"/>
      <c r="L437" s="244"/>
      <c r="M437" s="244"/>
      <c r="N437" s="244"/>
      <c r="O437" s="244"/>
      <c r="P437" s="247"/>
      <c r="Q437" s="61"/>
      <c r="R437" s="154"/>
      <c r="S437" s="154"/>
    </row>
    <row r="438" spans="1:19" s="42" customFormat="1" ht="150" customHeight="1" hidden="1">
      <c r="A438" s="95" t="s">
        <v>347</v>
      </c>
      <c r="B438" s="59"/>
      <c r="C438" s="59"/>
      <c r="D438" s="61">
        <f t="shared" si="121"/>
        <v>0</v>
      </c>
      <c r="E438" s="61"/>
      <c r="F438" s="244"/>
      <c r="G438" s="96"/>
      <c r="H438" s="248"/>
      <c r="I438" s="248"/>
      <c r="J438" s="248"/>
      <c r="K438" s="244"/>
      <c r="L438" s="244"/>
      <c r="M438" s="244"/>
      <c r="N438" s="244"/>
      <c r="O438" s="244"/>
      <c r="P438" s="247"/>
      <c r="Q438" s="61"/>
      <c r="R438" s="154"/>
      <c r="S438" s="154"/>
    </row>
    <row r="439" spans="1:19" s="42" customFormat="1" ht="118.5" customHeight="1" hidden="1">
      <c r="A439" s="95" t="s">
        <v>348</v>
      </c>
      <c r="B439" s="59"/>
      <c r="C439" s="59"/>
      <c r="D439" s="61">
        <f t="shared" si="121"/>
        <v>0</v>
      </c>
      <c r="E439" s="61"/>
      <c r="F439" s="244"/>
      <c r="G439" s="96"/>
      <c r="H439" s="248"/>
      <c r="I439" s="248"/>
      <c r="J439" s="248"/>
      <c r="K439" s="244"/>
      <c r="L439" s="244"/>
      <c r="M439" s="244"/>
      <c r="N439" s="244"/>
      <c r="O439" s="244"/>
      <c r="P439" s="247"/>
      <c r="Q439" s="61"/>
      <c r="R439" s="154"/>
      <c r="S439" s="154"/>
    </row>
    <row r="440" spans="1:19" s="42" customFormat="1" ht="78.75" hidden="1">
      <c r="A440" s="166" t="s">
        <v>454</v>
      </c>
      <c r="B440" s="59"/>
      <c r="C440" s="59"/>
      <c r="D440" s="61">
        <f t="shared" si="121"/>
        <v>0</v>
      </c>
      <c r="E440" s="61"/>
      <c r="F440" s="244"/>
      <c r="G440" s="244"/>
      <c r="H440" s="248"/>
      <c r="I440" s="248"/>
      <c r="J440" s="248"/>
      <c r="K440" s="244"/>
      <c r="L440" s="244"/>
      <c r="M440" s="244"/>
      <c r="N440" s="244"/>
      <c r="O440" s="244"/>
      <c r="P440" s="247"/>
      <c r="Q440" s="61"/>
      <c r="R440" s="154"/>
      <c r="S440" s="154"/>
    </row>
    <row r="441" spans="1:19" s="42" customFormat="1" ht="141.75" hidden="1">
      <c r="A441" s="184" t="s">
        <v>451</v>
      </c>
      <c r="B441" s="59"/>
      <c r="C441" s="59"/>
      <c r="D441" s="61">
        <f t="shared" si="121"/>
        <v>0</v>
      </c>
      <c r="E441" s="61"/>
      <c r="F441" s="244"/>
      <c r="G441" s="244"/>
      <c r="H441" s="248"/>
      <c r="I441" s="248"/>
      <c r="J441" s="248"/>
      <c r="K441" s="244"/>
      <c r="L441" s="244"/>
      <c r="M441" s="244"/>
      <c r="N441" s="244"/>
      <c r="O441" s="244"/>
      <c r="P441" s="247"/>
      <c r="Q441" s="61"/>
      <c r="R441" s="154"/>
      <c r="S441" s="154"/>
    </row>
    <row r="442" spans="1:19" s="42" customFormat="1" ht="78.75" hidden="1">
      <c r="A442" s="166" t="s">
        <v>452</v>
      </c>
      <c r="B442" s="59"/>
      <c r="C442" s="59"/>
      <c r="D442" s="61">
        <f t="shared" si="121"/>
        <v>0</v>
      </c>
      <c r="E442" s="61"/>
      <c r="F442" s="244"/>
      <c r="G442" s="244"/>
      <c r="H442" s="248"/>
      <c r="I442" s="248"/>
      <c r="J442" s="248"/>
      <c r="K442" s="244"/>
      <c r="L442" s="244"/>
      <c r="M442" s="244"/>
      <c r="N442" s="244"/>
      <c r="O442" s="244"/>
      <c r="P442" s="247"/>
      <c r="Q442" s="61"/>
      <c r="R442" s="154"/>
      <c r="S442" s="154"/>
    </row>
    <row r="443" spans="1:19" s="42" customFormat="1" ht="84.75" customHeight="1" hidden="1">
      <c r="A443" s="97"/>
      <c r="B443" s="59"/>
      <c r="C443" s="59"/>
      <c r="D443" s="61">
        <f t="shared" si="121"/>
        <v>0</v>
      </c>
      <c r="E443" s="61"/>
      <c r="F443" s="244"/>
      <c r="G443" s="244"/>
      <c r="H443" s="248"/>
      <c r="I443" s="248"/>
      <c r="J443" s="248"/>
      <c r="K443" s="244"/>
      <c r="L443" s="244"/>
      <c r="M443" s="244"/>
      <c r="N443" s="244"/>
      <c r="O443" s="244"/>
      <c r="P443" s="247"/>
      <c r="Q443" s="61"/>
      <c r="R443" s="154"/>
      <c r="S443" s="154"/>
    </row>
    <row r="444" spans="1:19" s="42" customFormat="1" ht="83.25" customHeight="1" hidden="1">
      <c r="A444" s="97"/>
      <c r="B444" s="59"/>
      <c r="C444" s="59"/>
      <c r="D444" s="61">
        <f t="shared" si="121"/>
        <v>0</v>
      </c>
      <c r="E444" s="61"/>
      <c r="F444" s="244"/>
      <c r="G444" s="244"/>
      <c r="H444" s="248"/>
      <c r="I444" s="248"/>
      <c r="J444" s="248"/>
      <c r="K444" s="244"/>
      <c r="L444" s="244"/>
      <c r="M444" s="244"/>
      <c r="N444" s="244"/>
      <c r="O444" s="244"/>
      <c r="P444" s="247"/>
      <c r="Q444" s="61"/>
      <c r="R444" s="154"/>
      <c r="S444" s="154"/>
    </row>
    <row r="445" spans="1:19" s="42" customFormat="1" ht="88.5" customHeight="1" hidden="1">
      <c r="A445" s="97"/>
      <c r="B445" s="59"/>
      <c r="C445" s="59"/>
      <c r="D445" s="61">
        <f t="shared" si="121"/>
        <v>0</v>
      </c>
      <c r="E445" s="61"/>
      <c r="F445" s="244"/>
      <c r="G445" s="244"/>
      <c r="H445" s="248"/>
      <c r="I445" s="248"/>
      <c r="J445" s="248"/>
      <c r="K445" s="244"/>
      <c r="L445" s="244"/>
      <c r="M445" s="244"/>
      <c r="N445" s="244"/>
      <c r="O445" s="244"/>
      <c r="P445" s="247"/>
      <c r="Q445" s="61"/>
      <c r="R445" s="154"/>
      <c r="S445" s="154"/>
    </row>
    <row r="446" spans="1:19" s="42" customFormat="1" ht="85.5" customHeight="1" hidden="1">
      <c r="A446" s="97"/>
      <c r="B446" s="59"/>
      <c r="C446" s="59"/>
      <c r="D446" s="61">
        <f t="shared" si="121"/>
        <v>0</v>
      </c>
      <c r="E446" s="61"/>
      <c r="F446" s="244"/>
      <c r="G446" s="244"/>
      <c r="H446" s="248"/>
      <c r="I446" s="248"/>
      <c r="J446" s="248"/>
      <c r="K446" s="244"/>
      <c r="L446" s="244"/>
      <c r="M446" s="244"/>
      <c r="N446" s="244"/>
      <c r="O446" s="244"/>
      <c r="P446" s="247"/>
      <c r="Q446" s="61"/>
      <c r="R446" s="154"/>
      <c r="S446" s="154"/>
    </row>
    <row r="447" spans="1:19" s="42" customFormat="1" ht="15.75" hidden="1">
      <c r="A447" s="97"/>
      <c r="B447" s="59"/>
      <c r="C447" s="59"/>
      <c r="D447" s="61">
        <f t="shared" si="121"/>
        <v>0</v>
      </c>
      <c r="E447" s="61"/>
      <c r="F447" s="244"/>
      <c r="G447" s="244"/>
      <c r="H447" s="248"/>
      <c r="I447" s="248"/>
      <c r="J447" s="248"/>
      <c r="K447" s="244"/>
      <c r="L447" s="244"/>
      <c r="M447" s="244"/>
      <c r="N447" s="244"/>
      <c r="O447" s="244"/>
      <c r="P447" s="247"/>
      <c r="Q447" s="61"/>
      <c r="R447" s="154"/>
      <c r="S447" s="154"/>
    </row>
    <row r="448" spans="1:19" s="42" customFormat="1" ht="15.75" hidden="1">
      <c r="A448" s="97"/>
      <c r="B448" s="59"/>
      <c r="C448" s="59"/>
      <c r="D448" s="61">
        <f t="shared" si="121"/>
        <v>0</v>
      </c>
      <c r="E448" s="61"/>
      <c r="F448" s="244"/>
      <c r="G448" s="244"/>
      <c r="H448" s="248"/>
      <c r="I448" s="248"/>
      <c r="J448" s="248"/>
      <c r="K448" s="244"/>
      <c r="L448" s="244"/>
      <c r="M448" s="244"/>
      <c r="N448" s="244"/>
      <c r="O448" s="244"/>
      <c r="P448" s="247"/>
      <c r="Q448" s="61"/>
      <c r="R448" s="154"/>
      <c r="S448" s="154"/>
    </row>
    <row r="449" spans="1:19" s="42" customFormat="1" ht="155.25" customHeight="1" hidden="1">
      <c r="A449" s="98"/>
      <c r="B449" s="59"/>
      <c r="C449" s="59"/>
      <c r="D449" s="61">
        <f t="shared" si="121"/>
        <v>0</v>
      </c>
      <c r="E449" s="61"/>
      <c r="F449" s="244"/>
      <c r="G449" s="244"/>
      <c r="H449" s="249"/>
      <c r="I449" s="249"/>
      <c r="J449" s="249"/>
      <c r="K449" s="244"/>
      <c r="L449" s="244"/>
      <c r="M449" s="244"/>
      <c r="N449" s="244"/>
      <c r="O449" s="244"/>
      <c r="P449" s="247"/>
      <c r="Q449" s="61"/>
      <c r="R449" s="154"/>
      <c r="S449" s="154"/>
    </row>
    <row r="450" spans="1:19" s="42" customFormat="1" ht="135" customHeight="1" hidden="1">
      <c r="A450" s="98"/>
      <c r="B450" s="59"/>
      <c r="C450" s="59"/>
      <c r="D450" s="61">
        <f t="shared" si="121"/>
        <v>0</v>
      </c>
      <c r="E450" s="61"/>
      <c r="F450" s="244"/>
      <c r="G450" s="244"/>
      <c r="H450" s="249"/>
      <c r="I450" s="249"/>
      <c r="J450" s="249"/>
      <c r="K450" s="244"/>
      <c r="L450" s="244"/>
      <c r="M450" s="244"/>
      <c r="N450" s="244"/>
      <c r="O450" s="244"/>
      <c r="P450" s="247"/>
      <c r="Q450" s="61"/>
      <c r="R450" s="154"/>
      <c r="S450" s="154"/>
    </row>
    <row r="451" spans="1:19" s="42" customFormat="1" ht="134.25" customHeight="1" hidden="1">
      <c r="A451" s="98"/>
      <c r="B451" s="59"/>
      <c r="C451" s="59"/>
      <c r="D451" s="61">
        <f t="shared" si="121"/>
        <v>0</v>
      </c>
      <c r="E451" s="61"/>
      <c r="F451" s="244"/>
      <c r="G451" s="244"/>
      <c r="H451" s="249"/>
      <c r="I451" s="249"/>
      <c r="J451" s="249"/>
      <c r="K451" s="244"/>
      <c r="L451" s="244"/>
      <c r="M451" s="244"/>
      <c r="N451" s="244"/>
      <c r="O451" s="244"/>
      <c r="P451" s="247"/>
      <c r="Q451" s="61"/>
      <c r="R451" s="154"/>
      <c r="S451" s="154"/>
    </row>
    <row r="452" spans="1:19" s="42" customFormat="1" ht="135" customHeight="1" hidden="1">
      <c r="A452" s="98"/>
      <c r="B452" s="59"/>
      <c r="C452" s="59"/>
      <c r="D452" s="61">
        <f t="shared" si="121"/>
        <v>0</v>
      </c>
      <c r="E452" s="61"/>
      <c r="F452" s="244"/>
      <c r="G452" s="244"/>
      <c r="H452" s="249"/>
      <c r="I452" s="249"/>
      <c r="J452" s="249"/>
      <c r="K452" s="244"/>
      <c r="L452" s="244"/>
      <c r="M452" s="244"/>
      <c r="N452" s="244"/>
      <c r="O452" s="244"/>
      <c r="P452" s="247"/>
      <c r="Q452" s="61"/>
      <c r="R452" s="154"/>
      <c r="S452" s="154"/>
    </row>
    <row r="453" spans="1:19" s="42" customFormat="1" ht="136.5" customHeight="1" hidden="1">
      <c r="A453" s="98"/>
      <c r="B453" s="89"/>
      <c r="C453" s="90"/>
      <c r="D453" s="61">
        <f t="shared" si="121"/>
        <v>0</v>
      </c>
      <c r="E453" s="61"/>
      <c r="F453" s="244"/>
      <c r="G453" s="244"/>
      <c r="H453" s="249"/>
      <c r="I453" s="249"/>
      <c r="J453" s="249"/>
      <c r="K453" s="244"/>
      <c r="L453" s="244"/>
      <c r="M453" s="244"/>
      <c r="N453" s="244"/>
      <c r="O453" s="244"/>
      <c r="P453" s="247"/>
      <c r="Q453" s="61"/>
      <c r="R453" s="154"/>
      <c r="S453" s="154"/>
    </row>
    <row r="454" spans="1:19" s="42" customFormat="1" ht="131.25" customHeight="1" hidden="1">
      <c r="A454" s="98"/>
      <c r="B454" s="89"/>
      <c r="C454" s="90"/>
      <c r="D454" s="61">
        <f t="shared" si="121"/>
        <v>0</v>
      </c>
      <c r="E454" s="61"/>
      <c r="F454" s="244"/>
      <c r="G454" s="244"/>
      <c r="H454" s="249"/>
      <c r="I454" s="249"/>
      <c r="J454" s="249"/>
      <c r="K454" s="244"/>
      <c r="L454" s="244"/>
      <c r="M454" s="244"/>
      <c r="N454" s="244"/>
      <c r="O454" s="244"/>
      <c r="P454" s="247"/>
      <c r="Q454" s="61"/>
      <c r="R454" s="154"/>
      <c r="S454" s="154"/>
    </row>
    <row r="455" spans="1:19" s="42" customFormat="1" ht="135" customHeight="1" hidden="1">
      <c r="A455" s="98"/>
      <c r="B455" s="89"/>
      <c r="C455" s="90"/>
      <c r="D455" s="61">
        <f t="shared" si="121"/>
        <v>0</v>
      </c>
      <c r="E455" s="61"/>
      <c r="F455" s="244"/>
      <c r="G455" s="244"/>
      <c r="H455" s="249"/>
      <c r="I455" s="249"/>
      <c r="J455" s="249"/>
      <c r="K455" s="244"/>
      <c r="L455" s="244"/>
      <c r="M455" s="244"/>
      <c r="N455" s="244"/>
      <c r="O455" s="244"/>
      <c r="P455" s="247"/>
      <c r="Q455" s="61"/>
      <c r="R455" s="154"/>
      <c r="S455" s="154"/>
    </row>
    <row r="456" spans="1:19" s="42" customFormat="1" ht="141" customHeight="1" hidden="1">
      <c r="A456" s="98"/>
      <c r="B456" s="89"/>
      <c r="C456" s="90"/>
      <c r="D456" s="61">
        <f t="shared" si="121"/>
        <v>0</v>
      </c>
      <c r="E456" s="61"/>
      <c r="F456" s="244"/>
      <c r="G456" s="244"/>
      <c r="H456" s="249"/>
      <c r="I456" s="249"/>
      <c r="J456" s="249"/>
      <c r="K456" s="244"/>
      <c r="L456" s="244"/>
      <c r="M456" s="244"/>
      <c r="N456" s="244"/>
      <c r="O456" s="244"/>
      <c r="P456" s="247"/>
      <c r="Q456" s="61"/>
      <c r="R456" s="154"/>
      <c r="S456" s="154"/>
    </row>
    <row r="457" spans="1:19" s="42" customFormat="1" ht="132.75" customHeight="1" hidden="1">
      <c r="A457" s="98"/>
      <c r="B457" s="89"/>
      <c r="C457" s="90"/>
      <c r="D457" s="61">
        <f t="shared" si="121"/>
        <v>0</v>
      </c>
      <c r="E457" s="61"/>
      <c r="F457" s="244"/>
      <c r="G457" s="244"/>
      <c r="H457" s="249"/>
      <c r="I457" s="249"/>
      <c r="J457" s="249"/>
      <c r="K457" s="244"/>
      <c r="L457" s="244"/>
      <c r="M457" s="244"/>
      <c r="N457" s="244"/>
      <c r="O457" s="244"/>
      <c r="P457" s="247"/>
      <c r="Q457" s="61"/>
      <c r="R457" s="154"/>
      <c r="S457" s="154"/>
    </row>
    <row r="458" spans="1:19" s="42" customFormat="1" ht="144" customHeight="1" hidden="1">
      <c r="A458" s="98"/>
      <c r="B458" s="89"/>
      <c r="C458" s="90"/>
      <c r="D458" s="61">
        <f t="shared" si="121"/>
        <v>0</v>
      </c>
      <c r="E458" s="61"/>
      <c r="F458" s="244"/>
      <c r="G458" s="244"/>
      <c r="H458" s="249"/>
      <c r="I458" s="249"/>
      <c r="J458" s="249"/>
      <c r="K458" s="244"/>
      <c r="L458" s="244"/>
      <c r="M458" s="244"/>
      <c r="N458" s="244"/>
      <c r="O458" s="244"/>
      <c r="P458" s="247"/>
      <c r="Q458" s="61"/>
      <c r="R458" s="154"/>
      <c r="S458" s="154"/>
    </row>
    <row r="459" spans="1:19" s="42" customFormat="1" ht="138" customHeight="1" hidden="1">
      <c r="A459" s="98"/>
      <c r="B459" s="89"/>
      <c r="C459" s="90"/>
      <c r="D459" s="61">
        <f t="shared" si="121"/>
        <v>0</v>
      </c>
      <c r="E459" s="61"/>
      <c r="F459" s="244"/>
      <c r="G459" s="244"/>
      <c r="H459" s="249"/>
      <c r="I459" s="249"/>
      <c r="J459" s="249"/>
      <c r="K459" s="244"/>
      <c r="L459" s="244"/>
      <c r="M459" s="244"/>
      <c r="N459" s="244"/>
      <c r="O459" s="244"/>
      <c r="P459" s="247"/>
      <c r="Q459" s="61"/>
      <c r="R459" s="154"/>
      <c r="S459" s="154"/>
    </row>
    <row r="460" spans="1:19" s="42" customFormat="1" ht="133.5" customHeight="1" hidden="1">
      <c r="A460" s="98"/>
      <c r="B460" s="89"/>
      <c r="C460" s="90"/>
      <c r="D460" s="61">
        <f t="shared" si="121"/>
        <v>0</v>
      </c>
      <c r="E460" s="61"/>
      <c r="F460" s="244"/>
      <c r="G460" s="244"/>
      <c r="H460" s="249"/>
      <c r="I460" s="249"/>
      <c r="J460" s="249"/>
      <c r="K460" s="244"/>
      <c r="L460" s="244"/>
      <c r="M460" s="244"/>
      <c r="N460" s="244"/>
      <c r="O460" s="244"/>
      <c r="P460" s="247"/>
      <c r="Q460" s="61"/>
      <c r="R460" s="154"/>
      <c r="S460" s="154"/>
    </row>
    <row r="461" spans="1:19" s="42" customFormat="1" ht="136.5" customHeight="1" hidden="1">
      <c r="A461" s="98"/>
      <c r="B461" s="89"/>
      <c r="C461" s="90"/>
      <c r="D461" s="61">
        <f t="shared" si="121"/>
        <v>0</v>
      </c>
      <c r="E461" s="61"/>
      <c r="F461" s="244"/>
      <c r="G461" s="244"/>
      <c r="H461" s="249"/>
      <c r="I461" s="249"/>
      <c r="J461" s="249"/>
      <c r="K461" s="244"/>
      <c r="L461" s="244"/>
      <c r="M461" s="244"/>
      <c r="N461" s="244"/>
      <c r="O461" s="244"/>
      <c r="P461" s="247"/>
      <c r="Q461" s="61"/>
      <c r="R461" s="154"/>
      <c r="S461" s="154"/>
    </row>
    <row r="462" spans="1:19" s="42" customFormat="1" ht="146.25" customHeight="1" hidden="1">
      <c r="A462" s="98"/>
      <c r="B462" s="89"/>
      <c r="C462" s="90"/>
      <c r="D462" s="61">
        <f t="shared" si="121"/>
        <v>0</v>
      </c>
      <c r="E462" s="61"/>
      <c r="F462" s="244"/>
      <c r="G462" s="244"/>
      <c r="H462" s="249"/>
      <c r="I462" s="249"/>
      <c r="J462" s="249"/>
      <c r="K462" s="244"/>
      <c r="L462" s="244"/>
      <c r="M462" s="244"/>
      <c r="N462" s="244"/>
      <c r="O462" s="244"/>
      <c r="P462" s="247"/>
      <c r="Q462" s="61"/>
      <c r="R462" s="154"/>
      <c r="S462" s="154"/>
    </row>
    <row r="463" spans="1:19" s="42" customFormat="1" ht="138" customHeight="1" hidden="1">
      <c r="A463" s="98"/>
      <c r="B463" s="89"/>
      <c r="C463" s="90"/>
      <c r="D463" s="61">
        <f t="shared" si="121"/>
        <v>0</v>
      </c>
      <c r="E463" s="61"/>
      <c r="F463" s="244"/>
      <c r="G463" s="244"/>
      <c r="H463" s="249"/>
      <c r="I463" s="249"/>
      <c r="J463" s="249"/>
      <c r="K463" s="244"/>
      <c r="L463" s="244"/>
      <c r="M463" s="244"/>
      <c r="N463" s="244"/>
      <c r="O463" s="244"/>
      <c r="P463" s="247"/>
      <c r="Q463" s="61"/>
      <c r="R463" s="154"/>
      <c r="S463" s="154"/>
    </row>
    <row r="464" spans="1:19" s="42" customFormat="1" ht="134.25" customHeight="1" hidden="1">
      <c r="A464" s="98"/>
      <c r="B464" s="89"/>
      <c r="C464" s="90"/>
      <c r="D464" s="61">
        <f t="shared" si="121"/>
        <v>0</v>
      </c>
      <c r="E464" s="61"/>
      <c r="F464" s="244"/>
      <c r="G464" s="244"/>
      <c r="H464" s="249"/>
      <c r="I464" s="249"/>
      <c r="J464" s="249"/>
      <c r="K464" s="244"/>
      <c r="L464" s="244"/>
      <c r="M464" s="244"/>
      <c r="N464" s="244"/>
      <c r="O464" s="244"/>
      <c r="P464" s="247"/>
      <c r="Q464" s="61"/>
      <c r="R464" s="154"/>
      <c r="S464" s="154"/>
    </row>
    <row r="465" spans="1:19" s="42" customFormat="1" ht="162" customHeight="1" hidden="1">
      <c r="A465" s="98"/>
      <c r="B465" s="89"/>
      <c r="C465" s="90"/>
      <c r="D465" s="61">
        <f t="shared" si="121"/>
        <v>0</v>
      </c>
      <c r="E465" s="61"/>
      <c r="F465" s="244"/>
      <c r="G465" s="244"/>
      <c r="H465" s="249"/>
      <c r="I465" s="249"/>
      <c r="J465" s="249"/>
      <c r="K465" s="244"/>
      <c r="L465" s="244"/>
      <c r="M465" s="244"/>
      <c r="N465" s="244"/>
      <c r="O465" s="244"/>
      <c r="P465" s="247"/>
      <c r="Q465" s="61"/>
      <c r="R465" s="154"/>
      <c r="S465" s="154"/>
    </row>
    <row r="466" spans="1:19" s="42" customFormat="1" ht="139.5" customHeight="1" hidden="1">
      <c r="A466" s="98"/>
      <c r="B466" s="89"/>
      <c r="C466" s="90"/>
      <c r="D466" s="61">
        <f t="shared" si="121"/>
        <v>0</v>
      </c>
      <c r="E466" s="61"/>
      <c r="F466" s="244"/>
      <c r="G466" s="244"/>
      <c r="H466" s="249"/>
      <c r="I466" s="249"/>
      <c r="J466" s="249"/>
      <c r="K466" s="244"/>
      <c r="L466" s="244"/>
      <c r="M466" s="244"/>
      <c r="N466" s="244"/>
      <c r="O466" s="244"/>
      <c r="P466" s="247"/>
      <c r="Q466" s="61"/>
      <c r="R466" s="154"/>
      <c r="S466" s="154"/>
    </row>
    <row r="467" spans="1:19" s="42" customFormat="1" ht="155.25" customHeight="1" hidden="1">
      <c r="A467" s="99"/>
      <c r="B467" s="89"/>
      <c r="C467" s="90"/>
      <c r="D467" s="61">
        <f t="shared" si="121"/>
        <v>0</v>
      </c>
      <c r="E467" s="61"/>
      <c r="F467" s="218"/>
      <c r="G467" s="218"/>
      <c r="H467" s="218"/>
      <c r="I467" s="218"/>
      <c r="J467" s="218"/>
      <c r="K467" s="218"/>
      <c r="L467" s="218"/>
      <c r="M467" s="218"/>
      <c r="N467" s="218"/>
      <c r="O467" s="218"/>
      <c r="P467" s="250"/>
      <c r="Q467" s="61"/>
      <c r="R467" s="154"/>
      <c r="S467" s="154"/>
    </row>
    <row r="468" spans="1:19" s="42" customFormat="1" ht="205.5" customHeight="1" hidden="1">
      <c r="A468" s="100"/>
      <c r="B468" s="89"/>
      <c r="C468" s="90"/>
      <c r="D468" s="61">
        <f>+F468+G468+H468+I468+J468+K468+L468+M468+N468+P468+O468+Q468</f>
        <v>0</v>
      </c>
      <c r="E468" s="61"/>
      <c r="F468" s="218"/>
      <c r="G468" s="218"/>
      <c r="H468" s="218"/>
      <c r="I468" s="218"/>
      <c r="J468" s="218"/>
      <c r="K468" s="218"/>
      <c r="L468" s="218"/>
      <c r="M468" s="218"/>
      <c r="N468" s="218"/>
      <c r="O468" s="218"/>
      <c r="P468" s="250"/>
      <c r="Q468" s="61"/>
      <c r="R468" s="154"/>
      <c r="S468" s="154"/>
    </row>
    <row r="469" spans="1:19" s="42" customFormat="1" ht="31.5" hidden="1">
      <c r="A469" s="60" t="s">
        <v>159</v>
      </c>
      <c r="B469" s="89"/>
      <c r="C469" s="59">
        <v>3132</v>
      </c>
      <c r="D469" s="61">
        <f t="shared" si="121"/>
        <v>0</v>
      </c>
      <c r="E469" s="61"/>
      <c r="F469" s="218">
        <f>F470</f>
        <v>0</v>
      </c>
      <c r="G469" s="218">
        <f aca="true" t="shared" si="122" ref="G469:Q469">G470</f>
        <v>0</v>
      </c>
      <c r="H469" s="218">
        <f t="shared" si="122"/>
        <v>0</v>
      </c>
      <c r="I469" s="218">
        <f t="shared" si="122"/>
        <v>0</v>
      </c>
      <c r="J469" s="218">
        <f t="shared" si="122"/>
        <v>0</v>
      </c>
      <c r="K469" s="218">
        <f t="shared" si="122"/>
        <v>0</v>
      </c>
      <c r="L469" s="218">
        <f t="shared" si="122"/>
        <v>0</v>
      </c>
      <c r="M469" s="218">
        <f t="shared" si="122"/>
        <v>0</v>
      </c>
      <c r="N469" s="218">
        <f t="shared" si="122"/>
        <v>0</v>
      </c>
      <c r="O469" s="218">
        <f t="shared" si="122"/>
        <v>0</v>
      </c>
      <c r="P469" s="218">
        <f t="shared" si="122"/>
        <v>0</v>
      </c>
      <c r="Q469" s="218">
        <f t="shared" si="122"/>
        <v>0</v>
      </c>
      <c r="R469" s="154"/>
      <c r="S469" s="154"/>
    </row>
    <row r="470" spans="1:19" s="42" customFormat="1" ht="131.25" customHeight="1" hidden="1">
      <c r="A470" s="184" t="s">
        <v>439</v>
      </c>
      <c r="B470" s="89"/>
      <c r="C470" s="90"/>
      <c r="D470" s="61">
        <f t="shared" si="121"/>
        <v>0</v>
      </c>
      <c r="E470" s="61"/>
      <c r="F470" s="251"/>
      <c r="G470" s="251"/>
      <c r="H470" s="251"/>
      <c r="I470" s="251"/>
      <c r="J470" s="251"/>
      <c r="K470" s="251"/>
      <c r="L470" s="251"/>
      <c r="M470" s="251"/>
      <c r="N470" s="251"/>
      <c r="O470" s="251"/>
      <c r="P470" s="252"/>
      <c r="Q470" s="61"/>
      <c r="R470" s="154"/>
      <c r="S470" s="154"/>
    </row>
    <row r="471" spans="1:19" s="43" customFormat="1" ht="51" customHeight="1" hidden="1">
      <c r="A471" s="64" t="s">
        <v>125</v>
      </c>
      <c r="B471" s="101">
        <v>240604</v>
      </c>
      <c r="C471" s="101"/>
      <c r="D471" s="102">
        <f aca="true" t="shared" si="123" ref="D471:O472">+D472</f>
        <v>0</v>
      </c>
      <c r="E471" s="102">
        <f t="shared" si="123"/>
        <v>0</v>
      </c>
      <c r="F471" s="102">
        <f t="shared" si="123"/>
        <v>0</v>
      </c>
      <c r="G471" s="102">
        <f t="shared" si="123"/>
        <v>0</v>
      </c>
      <c r="H471" s="102">
        <f t="shared" si="123"/>
        <v>0</v>
      </c>
      <c r="I471" s="102">
        <f t="shared" si="123"/>
        <v>0</v>
      </c>
      <c r="J471" s="102">
        <f t="shared" si="123"/>
        <v>0</v>
      </c>
      <c r="K471" s="102">
        <f t="shared" si="123"/>
        <v>0</v>
      </c>
      <c r="L471" s="102">
        <f t="shared" si="123"/>
        <v>0</v>
      </c>
      <c r="M471" s="102">
        <f t="shared" si="123"/>
        <v>0</v>
      </c>
      <c r="N471" s="102">
        <f t="shared" si="123"/>
        <v>0</v>
      </c>
      <c r="O471" s="102">
        <f t="shared" si="123"/>
        <v>0</v>
      </c>
      <c r="P471" s="102">
        <f>+P472</f>
        <v>0</v>
      </c>
      <c r="Q471" s="102">
        <f>+Q472</f>
        <v>0</v>
      </c>
      <c r="R471" s="179"/>
      <c r="S471" s="185"/>
    </row>
    <row r="472" spans="1:19" s="6" customFormat="1" ht="19.5" customHeight="1" hidden="1">
      <c r="A472" s="103" t="s">
        <v>237</v>
      </c>
      <c r="B472" s="59"/>
      <c r="C472" s="59">
        <v>2240</v>
      </c>
      <c r="D472" s="61">
        <f t="shared" si="123"/>
        <v>0</v>
      </c>
      <c r="E472" s="61">
        <f t="shared" si="123"/>
        <v>0</v>
      </c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9"/>
      <c r="S472" s="69"/>
    </row>
    <row r="473" spans="1:19" s="6" customFormat="1" ht="59.25" customHeight="1" hidden="1">
      <c r="A473" s="58" t="s">
        <v>34</v>
      </c>
      <c r="B473" s="59"/>
      <c r="C473" s="59"/>
      <c r="D473" s="104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9"/>
      <c r="S473" s="69"/>
    </row>
    <row r="474" spans="1:19" s="45" customFormat="1" ht="99.75" customHeight="1" hidden="1">
      <c r="A474" s="64" t="s">
        <v>32</v>
      </c>
      <c r="B474" s="53">
        <v>170703</v>
      </c>
      <c r="C474" s="53"/>
      <c r="D474" s="55">
        <f>D475+D477</f>
        <v>0</v>
      </c>
      <c r="E474" s="55">
        <f aca="true" t="shared" si="124" ref="E474:Q474">E475+E477</f>
        <v>0</v>
      </c>
      <c r="F474" s="55">
        <f t="shared" si="124"/>
        <v>0</v>
      </c>
      <c r="G474" s="55">
        <f t="shared" si="124"/>
        <v>0</v>
      </c>
      <c r="H474" s="55">
        <f t="shared" si="124"/>
        <v>0</v>
      </c>
      <c r="I474" s="55">
        <f t="shared" si="124"/>
        <v>0</v>
      </c>
      <c r="J474" s="55">
        <f t="shared" si="124"/>
        <v>0</v>
      </c>
      <c r="K474" s="55">
        <f t="shared" si="124"/>
        <v>0</v>
      </c>
      <c r="L474" s="55">
        <f t="shared" si="124"/>
        <v>0</v>
      </c>
      <c r="M474" s="55">
        <f t="shared" si="124"/>
        <v>0</v>
      </c>
      <c r="N474" s="55">
        <f t="shared" si="124"/>
        <v>0</v>
      </c>
      <c r="O474" s="55">
        <f t="shared" si="124"/>
        <v>0</v>
      </c>
      <c r="P474" s="55">
        <f t="shared" si="124"/>
        <v>0</v>
      </c>
      <c r="Q474" s="55">
        <f t="shared" si="124"/>
        <v>0</v>
      </c>
      <c r="R474" s="56"/>
      <c r="S474" s="56"/>
    </row>
    <row r="475" spans="1:19" s="6" customFormat="1" ht="30.75" customHeight="1" hidden="1">
      <c r="A475" s="60" t="s">
        <v>33</v>
      </c>
      <c r="B475" s="59"/>
      <c r="C475" s="59">
        <v>3142</v>
      </c>
      <c r="D475" s="55">
        <f aca="true" t="shared" si="125" ref="D475:Q475">+D476</f>
        <v>0</v>
      </c>
      <c r="E475" s="55">
        <f t="shared" si="125"/>
        <v>0</v>
      </c>
      <c r="F475" s="55">
        <f t="shared" si="125"/>
        <v>0</v>
      </c>
      <c r="G475" s="55">
        <f t="shared" si="125"/>
        <v>0</v>
      </c>
      <c r="H475" s="55">
        <f t="shared" si="125"/>
        <v>0</v>
      </c>
      <c r="I475" s="55">
        <f t="shared" si="125"/>
        <v>0</v>
      </c>
      <c r="J475" s="55">
        <f t="shared" si="125"/>
        <v>0</v>
      </c>
      <c r="K475" s="55">
        <f t="shared" si="125"/>
        <v>0</v>
      </c>
      <c r="L475" s="55">
        <f t="shared" si="125"/>
        <v>0</v>
      </c>
      <c r="M475" s="55">
        <f t="shared" si="125"/>
        <v>0</v>
      </c>
      <c r="N475" s="55">
        <f t="shared" si="125"/>
        <v>0</v>
      </c>
      <c r="O475" s="55">
        <f t="shared" si="125"/>
        <v>0</v>
      </c>
      <c r="P475" s="55">
        <f t="shared" si="125"/>
        <v>0</v>
      </c>
      <c r="Q475" s="55">
        <f t="shared" si="125"/>
        <v>0</v>
      </c>
      <c r="R475" s="69"/>
      <c r="S475" s="69"/>
    </row>
    <row r="476" spans="1:19" s="6" customFormat="1" ht="79.5" customHeight="1" hidden="1">
      <c r="A476" s="186" t="s">
        <v>414</v>
      </c>
      <c r="B476" s="59"/>
      <c r="C476" s="59"/>
      <c r="D476" s="105">
        <f>F476+G476+H476+I476+J476+K476+L476+M476+N476+O476+P476+Q476</f>
        <v>0</v>
      </c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61"/>
      <c r="P476" s="61"/>
      <c r="Q476" s="61"/>
      <c r="R476" s="69"/>
      <c r="S476" s="69"/>
    </row>
    <row r="477" spans="1:19" s="6" customFormat="1" ht="47.25" hidden="1">
      <c r="A477" s="60" t="s">
        <v>192</v>
      </c>
      <c r="B477" s="59"/>
      <c r="C477" s="59">
        <v>3210</v>
      </c>
      <c r="D477" s="105">
        <f>F477+G477+H477+I477+J477+K477+L477+M477+N477+O477+P477+Q477</f>
        <v>0</v>
      </c>
      <c r="E477" s="55"/>
      <c r="F477" s="55">
        <f>F478+F479</f>
        <v>0</v>
      </c>
      <c r="G477" s="55">
        <f aca="true" t="shared" si="126" ref="G477:Q477">G478+G479</f>
        <v>0</v>
      </c>
      <c r="H477" s="55">
        <f t="shared" si="126"/>
        <v>0</v>
      </c>
      <c r="I477" s="55">
        <f t="shared" si="126"/>
        <v>0</v>
      </c>
      <c r="J477" s="55">
        <f t="shared" si="126"/>
        <v>0</v>
      </c>
      <c r="K477" s="55">
        <f t="shared" si="126"/>
        <v>0</v>
      </c>
      <c r="L477" s="55">
        <f t="shared" si="126"/>
        <v>0</v>
      </c>
      <c r="M477" s="55">
        <f>M478+M479</f>
        <v>0</v>
      </c>
      <c r="N477" s="55">
        <f t="shared" si="126"/>
        <v>0</v>
      </c>
      <c r="O477" s="55">
        <f t="shared" si="126"/>
        <v>0</v>
      </c>
      <c r="P477" s="55">
        <f t="shared" si="126"/>
        <v>0</v>
      </c>
      <c r="Q477" s="55">
        <f t="shared" si="126"/>
        <v>0</v>
      </c>
      <c r="R477" s="69"/>
      <c r="S477" s="69"/>
    </row>
    <row r="478" spans="1:19" s="6" customFormat="1" ht="47.25" hidden="1">
      <c r="A478" s="166" t="s">
        <v>455</v>
      </c>
      <c r="B478" s="59"/>
      <c r="C478" s="59"/>
      <c r="D478" s="105">
        <f>F478+G478+H478+I478+J478+K478+L478+M478+N478+O478+P478+Q478</f>
        <v>0</v>
      </c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61"/>
      <c r="P478" s="61"/>
      <c r="Q478" s="61"/>
      <c r="R478" s="69"/>
      <c r="S478" s="69"/>
    </row>
    <row r="479" spans="1:19" s="6" customFormat="1" ht="55.5" customHeight="1" hidden="1">
      <c r="A479" s="166" t="s">
        <v>450</v>
      </c>
      <c r="B479" s="59"/>
      <c r="C479" s="59"/>
      <c r="D479" s="55">
        <f>+F479+G479+H479+I479+J479+K479+L479+M479+N479+O479+P479+Q479</f>
        <v>0</v>
      </c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61"/>
      <c r="P479" s="61"/>
      <c r="Q479" s="61"/>
      <c r="R479" s="69"/>
      <c r="S479" s="69"/>
    </row>
    <row r="480" spans="1:19" s="45" customFormat="1" ht="16.5" customHeight="1" hidden="1">
      <c r="A480" s="64" t="s">
        <v>139</v>
      </c>
      <c r="B480" s="53">
        <v>150101</v>
      </c>
      <c r="C480" s="53"/>
      <c r="D480" s="55">
        <f aca="true" t="shared" si="127" ref="D480:Q480">D481+D483+D484</f>
        <v>0</v>
      </c>
      <c r="E480" s="55"/>
      <c r="F480" s="55">
        <f t="shared" si="127"/>
        <v>0</v>
      </c>
      <c r="G480" s="55">
        <f t="shared" si="127"/>
        <v>0</v>
      </c>
      <c r="H480" s="55">
        <f t="shared" si="127"/>
        <v>0</v>
      </c>
      <c r="I480" s="55">
        <f t="shared" si="127"/>
        <v>0</v>
      </c>
      <c r="J480" s="55">
        <f t="shared" si="127"/>
        <v>0</v>
      </c>
      <c r="K480" s="55">
        <f t="shared" si="127"/>
        <v>0</v>
      </c>
      <c r="L480" s="55">
        <f t="shared" si="127"/>
        <v>0</v>
      </c>
      <c r="M480" s="55">
        <f t="shared" si="127"/>
        <v>0</v>
      </c>
      <c r="N480" s="55">
        <f t="shared" si="127"/>
        <v>0</v>
      </c>
      <c r="O480" s="55">
        <f t="shared" si="127"/>
        <v>0</v>
      </c>
      <c r="P480" s="55">
        <f t="shared" si="127"/>
        <v>0</v>
      </c>
      <c r="Q480" s="55">
        <f t="shared" si="127"/>
        <v>0</v>
      </c>
      <c r="R480" s="56"/>
      <c r="S480" s="56"/>
    </row>
    <row r="481" spans="1:19" s="6" customFormat="1" ht="35.25" customHeight="1" hidden="1">
      <c r="A481" s="103" t="s">
        <v>159</v>
      </c>
      <c r="B481" s="59"/>
      <c r="C481" s="59">
        <v>2133</v>
      </c>
      <c r="D481" s="104">
        <f>D482</f>
        <v>0</v>
      </c>
      <c r="E481" s="61"/>
      <c r="F481" s="104">
        <f aca="true" t="shared" si="128" ref="F481:Q481">F482</f>
        <v>0</v>
      </c>
      <c r="G481" s="104">
        <f t="shared" si="128"/>
        <v>0</v>
      </c>
      <c r="H481" s="104">
        <f t="shared" si="128"/>
        <v>0</v>
      </c>
      <c r="I481" s="104">
        <f t="shared" si="128"/>
        <v>0</v>
      </c>
      <c r="J481" s="104">
        <f t="shared" si="128"/>
        <v>0</v>
      </c>
      <c r="K481" s="104">
        <f t="shared" si="128"/>
        <v>0</v>
      </c>
      <c r="L481" s="104">
        <f t="shared" si="128"/>
        <v>0</v>
      </c>
      <c r="M481" s="104">
        <f t="shared" si="128"/>
        <v>0</v>
      </c>
      <c r="N481" s="104">
        <f t="shared" si="128"/>
        <v>0</v>
      </c>
      <c r="O481" s="104">
        <f t="shared" si="128"/>
        <v>0</v>
      </c>
      <c r="P481" s="104">
        <f t="shared" si="128"/>
        <v>0</v>
      </c>
      <c r="Q481" s="104">
        <f t="shared" si="128"/>
        <v>0</v>
      </c>
      <c r="R481" s="69"/>
      <c r="S481" s="69"/>
    </row>
    <row r="482" spans="1:21" s="4" customFormat="1" ht="72.75" customHeight="1" hidden="1">
      <c r="A482" s="58"/>
      <c r="B482" s="53"/>
      <c r="C482" s="53"/>
      <c r="D482" s="105">
        <f>F482+G482+H482+I482+J482+K482+L482+M482+N482+O482+P482+Q482</f>
        <v>0</v>
      </c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6"/>
      <c r="S482" s="56"/>
      <c r="T482" s="45"/>
      <c r="U482" s="45"/>
    </row>
    <row r="483" spans="1:19" s="6" customFormat="1" ht="33" customHeight="1" hidden="1">
      <c r="A483" s="93" t="s">
        <v>136</v>
      </c>
      <c r="B483" s="59"/>
      <c r="C483" s="59">
        <v>2123</v>
      </c>
      <c r="D483" s="104">
        <f>F483+G483+H483+I483+J483+K483+L483+M483+N483+O483+P483+Q483</f>
        <v>0</v>
      </c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9"/>
      <c r="S483" s="69"/>
    </row>
    <row r="484" spans="1:19" s="6" customFormat="1" ht="51" customHeight="1" hidden="1">
      <c r="A484" s="93" t="s">
        <v>192</v>
      </c>
      <c r="B484" s="59"/>
      <c r="C484" s="59">
        <v>3210</v>
      </c>
      <c r="D484" s="104">
        <f>D485+D486+D487+D488+D489+D490+D491+D492+D493</f>
        <v>0</v>
      </c>
      <c r="E484" s="61"/>
      <c r="F484" s="104">
        <f>+F485+F486</f>
        <v>0</v>
      </c>
      <c r="G484" s="104">
        <f aca="true" t="shared" si="129" ref="G484:Q484">G485+G486+G487+G488+G489+G490+G491+G492+G493</f>
        <v>0</v>
      </c>
      <c r="H484" s="104">
        <f t="shared" si="129"/>
        <v>0</v>
      </c>
      <c r="I484" s="104">
        <f t="shared" si="129"/>
        <v>0</v>
      </c>
      <c r="J484" s="104">
        <f t="shared" si="129"/>
        <v>0</v>
      </c>
      <c r="K484" s="104">
        <f t="shared" si="129"/>
        <v>0</v>
      </c>
      <c r="L484" s="104">
        <f t="shared" si="129"/>
        <v>0</v>
      </c>
      <c r="M484" s="104">
        <f t="shared" si="129"/>
        <v>0</v>
      </c>
      <c r="N484" s="104">
        <f t="shared" si="129"/>
        <v>0</v>
      </c>
      <c r="O484" s="104">
        <f t="shared" si="129"/>
        <v>0</v>
      </c>
      <c r="P484" s="104">
        <f t="shared" si="129"/>
        <v>0</v>
      </c>
      <c r="Q484" s="104">
        <f t="shared" si="129"/>
        <v>0</v>
      </c>
      <c r="R484" s="69"/>
      <c r="S484" s="69"/>
    </row>
    <row r="485" spans="1:19" s="6" customFormat="1" ht="73.5" customHeight="1" hidden="1">
      <c r="A485" s="95" t="s">
        <v>350</v>
      </c>
      <c r="B485" s="59"/>
      <c r="C485" s="59"/>
      <c r="D485" s="105">
        <f aca="true" t="shared" si="130" ref="D485:D493">F485+G485+H485+I485+J485+K485+L485+M485+N485+O485+P485+Q485</f>
        <v>0</v>
      </c>
      <c r="E485" s="55"/>
      <c r="F485" s="55"/>
      <c r="G485" s="96"/>
      <c r="H485" s="55"/>
      <c r="I485" s="55"/>
      <c r="J485" s="61"/>
      <c r="K485" s="61"/>
      <c r="L485" s="61"/>
      <c r="M485" s="61"/>
      <c r="N485" s="61"/>
      <c r="O485" s="61"/>
      <c r="P485" s="61"/>
      <c r="Q485" s="61"/>
      <c r="R485" s="69"/>
      <c r="S485" s="69"/>
    </row>
    <row r="486" spans="1:19" s="6" customFormat="1" ht="81.75" customHeight="1" hidden="1">
      <c r="A486" s="95" t="s">
        <v>351</v>
      </c>
      <c r="B486" s="59"/>
      <c r="C486" s="59"/>
      <c r="D486" s="105">
        <f t="shared" si="130"/>
        <v>0</v>
      </c>
      <c r="E486" s="55"/>
      <c r="F486" s="55"/>
      <c r="G486" s="96"/>
      <c r="H486" s="55"/>
      <c r="I486" s="55"/>
      <c r="J486" s="61"/>
      <c r="K486" s="61"/>
      <c r="L486" s="61"/>
      <c r="M486" s="61"/>
      <c r="N486" s="61"/>
      <c r="O486" s="61"/>
      <c r="P486" s="61"/>
      <c r="Q486" s="61"/>
      <c r="R486" s="69"/>
      <c r="S486" s="69"/>
    </row>
    <row r="487" spans="1:19" s="6" customFormat="1" ht="74.25" customHeight="1" hidden="1">
      <c r="A487" s="64"/>
      <c r="B487" s="59"/>
      <c r="C487" s="59"/>
      <c r="D487" s="105">
        <f t="shared" si="130"/>
        <v>0</v>
      </c>
      <c r="E487" s="55"/>
      <c r="F487" s="55"/>
      <c r="G487" s="55"/>
      <c r="H487" s="55"/>
      <c r="I487" s="55"/>
      <c r="J487" s="61"/>
      <c r="K487" s="61"/>
      <c r="L487" s="61"/>
      <c r="M487" s="61"/>
      <c r="N487" s="61"/>
      <c r="O487" s="61"/>
      <c r="P487" s="61"/>
      <c r="Q487" s="61"/>
      <c r="R487" s="69"/>
      <c r="S487" s="69"/>
    </row>
    <row r="488" spans="1:19" s="6" customFormat="1" ht="71.25" customHeight="1" hidden="1">
      <c r="A488" s="64"/>
      <c r="B488" s="59"/>
      <c r="C488" s="59"/>
      <c r="D488" s="105">
        <f t="shared" si="130"/>
        <v>0</v>
      </c>
      <c r="E488" s="55"/>
      <c r="F488" s="55"/>
      <c r="G488" s="55"/>
      <c r="H488" s="55"/>
      <c r="I488" s="55"/>
      <c r="J488" s="61"/>
      <c r="K488" s="61"/>
      <c r="L488" s="61"/>
      <c r="M488" s="61"/>
      <c r="N488" s="61"/>
      <c r="O488" s="61"/>
      <c r="P488" s="61"/>
      <c r="Q488" s="61"/>
      <c r="R488" s="69"/>
      <c r="S488" s="69"/>
    </row>
    <row r="489" spans="1:19" s="6" customFormat="1" ht="42" customHeight="1" hidden="1">
      <c r="A489" s="64"/>
      <c r="B489" s="59"/>
      <c r="C489" s="59"/>
      <c r="D489" s="105">
        <f t="shared" si="130"/>
        <v>0</v>
      </c>
      <c r="E489" s="55"/>
      <c r="F489" s="55"/>
      <c r="G489" s="55"/>
      <c r="H489" s="55"/>
      <c r="I489" s="55"/>
      <c r="J489" s="61"/>
      <c r="K489" s="61"/>
      <c r="L489" s="61"/>
      <c r="M489" s="61"/>
      <c r="N489" s="61"/>
      <c r="O489" s="61"/>
      <c r="P489" s="61"/>
      <c r="Q489" s="61"/>
      <c r="R489" s="69"/>
      <c r="S489" s="69"/>
    </row>
    <row r="490" spans="1:19" s="6" customFormat="1" ht="42.75" customHeight="1" hidden="1">
      <c r="A490" s="64"/>
      <c r="B490" s="59"/>
      <c r="C490" s="59"/>
      <c r="D490" s="105">
        <f t="shared" si="130"/>
        <v>0</v>
      </c>
      <c r="E490" s="55"/>
      <c r="F490" s="55"/>
      <c r="G490" s="55"/>
      <c r="H490" s="55"/>
      <c r="I490" s="55"/>
      <c r="J490" s="61"/>
      <c r="K490" s="61"/>
      <c r="L490" s="61"/>
      <c r="M490" s="61"/>
      <c r="N490" s="61"/>
      <c r="O490" s="61"/>
      <c r="P490" s="61"/>
      <c r="Q490" s="61"/>
      <c r="R490" s="69"/>
      <c r="S490" s="69"/>
    </row>
    <row r="491" spans="1:19" s="6" customFormat="1" ht="43.5" customHeight="1" hidden="1">
      <c r="A491" s="64"/>
      <c r="B491" s="59"/>
      <c r="C491" s="59"/>
      <c r="D491" s="105">
        <f t="shared" si="130"/>
        <v>0</v>
      </c>
      <c r="E491" s="55"/>
      <c r="F491" s="55"/>
      <c r="G491" s="55"/>
      <c r="H491" s="55"/>
      <c r="I491" s="55"/>
      <c r="J491" s="61"/>
      <c r="K491" s="61"/>
      <c r="L491" s="61"/>
      <c r="M491" s="61"/>
      <c r="N491" s="61"/>
      <c r="O491" s="61"/>
      <c r="P491" s="61"/>
      <c r="Q491" s="61"/>
      <c r="R491" s="69"/>
      <c r="S491" s="69"/>
    </row>
    <row r="492" spans="1:21" s="4" customFormat="1" ht="27.75" customHeight="1" hidden="1">
      <c r="A492" s="64"/>
      <c r="B492" s="53"/>
      <c r="C492" s="53"/>
      <c r="D492" s="105">
        <f t="shared" si="130"/>
        <v>0</v>
      </c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6"/>
      <c r="S492" s="56"/>
      <c r="T492" s="45"/>
      <c r="U492" s="45"/>
    </row>
    <row r="493" spans="1:21" s="4" customFormat="1" ht="27.75" customHeight="1" hidden="1">
      <c r="A493" s="58"/>
      <c r="B493" s="53"/>
      <c r="C493" s="53"/>
      <c r="D493" s="105">
        <f t="shared" si="130"/>
        <v>0</v>
      </c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6"/>
      <c r="S493" s="56"/>
      <c r="T493" s="45"/>
      <c r="U493" s="45"/>
    </row>
    <row r="494" spans="1:19" s="45" customFormat="1" ht="45.75" customHeight="1" hidden="1">
      <c r="A494" s="64" t="s">
        <v>202</v>
      </c>
      <c r="B494" s="53">
        <v>100102</v>
      </c>
      <c r="C494" s="53"/>
      <c r="D494" s="55">
        <f>+D495+D499</f>
        <v>0</v>
      </c>
      <c r="E494" s="55">
        <f aca="true" t="shared" si="131" ref="E494:Q494">+E495+E499</f>
        <v>0</v>
      </c>
      <c r="F494" s="55">
        <f>+F495+F499</f>
        <v>0</v>
      </c>
      <c r="G494" s="55">
        <f t="shared" si="131"/>
        <v>0</v>
      </c>
      <c r="H494" s="55">
        <f t="shared" si="131"/>
        <v>0</v>
      </c>
      <c r="I494" s="55">
        <f t="shared" si="131"/>
        <v>0</v>
      </c>
      <c r="J494" s="55">
        <f t="shared" si="131"/>
        <v>0</v>
      </c>
      <c r="K494" s="55">
        <f t="shared" si="131"/>
        <v>0</v>
      </c>
      <c r="L494" s="55">
        <f t="shared" si="131"/>
        <v>0</v>
      </c>
      <c r="M494" s="55">
        <f t="shared" si="131"/>
        <v>0</v>
      </c>
      <c r="N494" s="55">
        <f t="shared" si="131"/>
        <v>0</v>
      </c>
      <c r="O494" s="55">
        <f t="shared" si="131"/>
        <v>0</v>
      </c>
      <c r="P494" s="55">
        <f t="shared" si="131"/>
        <v>0</v>
      </c>
      <c r="Q494" s="55">
        <f t="shared" si="131"/>
        <v>0</v>
      </c>
      <c r="R494" s="56"/>
      <c r="S494" s="56"/>
    </row>
    <row r="495" spans="1:19" s="45" customFormat="1" ht="48.75" customHeight="1" hidden="1">
      <c r="A495" s="60" t="s">
        <v>36</v>
      </c>
      <c r="B495" s="106"/>
      <c r="C495" s="106">
        <v>3131</v>
      </c>
      <c r="D495" s="55">
        <f>+D496+D497+D498</f>
        <v>0</v>
      </c>
      <c r="E495" s="55">
        <f aca="true" t="shared" si="132" ref="E495:Q495">+E496+E497+E498</f>
        <v>0</v>
      </c>
      <c r="F495" s="55">
        <f t="shared" si="132"/>
        <v>0</v>
      </c>
      <c r="G495" s="55">
        <f t="shared" si="132"/>
        <v>0</v>
      </c>
      <c r="H495" s="55">
        <f t="shared" si="132"/>
        <v>0</v>
      </c>
      <c r="I495" s="55">
        <f t="shared" si="132"/>
        <v>0</v>
      </c>
      <c r="J495" s="55">
        <f t="shared" si="132"/>
        <v>0</v>
      </c>
      <c r="K495" s="55">
        <f t="shared" si="132"/>
        <v>0</v>
      </c>
      <c r="L495" s="55">
        <f t="shared" si="132"/>
        <v>0</v>
      </c>
      <c r="M495" s="55">
        <f t="shared" si="132"/>
        <v>0</v>
      </c>
      <c r="N495" s="55">
        <f t="shared" si="132"/>
        <v>0</v>
      </c>
      <c r="O495" s="55">
        <f t="shared" si="132"/>
        <v>0</v>
      </c>
      <c r="P495" s="55">
        <f t="shared" si="132"/>
        <v>0</v>
      </c>
      <c r="Q495" s="55">
        <f t="shared" si="132"/>
        <v>0</v>
      </c>
      <c r="R495" s="56"/>
      <c r="S495" s="56"/>
    </row>
    <row r="496" spans="1:19" s="45" customFormat="1" ht="102.75" customHeight="1" hidden="1">
      <c r="A496" s="107" t="s">
        <v>46</v>
      </c>
      <c r="B496" s="53"/>
      <c r="C496" s="53"/>
      <c r="D496" s="55">
        <f>+F496+G496+H496+I496+J496+K496+L496+M496+N496+O496+P496+Q496</f>
        <v>0</v>
      </c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6"/>
      <c r="S496" s="56"/>
    </row>
    <row r="497" spans="1:19" s="45" customFormat="1" ht="68.25" customHeight="1" hidden="1">
      <c r="A497" s="95" t="s">
        <v>72</v>
      </c>
      <c r="B497" s="53"/>
      <c r="C497" s="53"/>
      <c r="D497" s="55">
        <f>+F497+G497+H497+I497+J497+K497+L497+M497+N497+O497+P497+Q497</f>
        <v>0</v>
      </c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6"/>
      <c r="S497" s="56"/>
    </row>
    <row r="498" spans="1:19" s="45" customFormat="1" ht="51" customHeight="1" hidden="1">
      <c r="A498" s="95" t="s">
        <v>73</v>
      </c>
      <c r="B498" s="53"/>
      <c r="C498" s="53"/>
      <c r="D498" s="55">
        <f>+F498+G498+H498+I498+J498+K498+L498+M498+N498+O498+P498+Q498</f>
        <v>0</v>
      </c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6"/>
      <c r="S498" s="56"/>
    </row>
    <row r="499" spans="1:19" s="6" customFormat="1" ht="49.5" customHeight="1" hidden="1">
      <c r="A499" s="60" t="s">
        <v>155</v>
      </c>
      <c r="B499" s="59"/>
      <c r="C499" s="59">
        <v>3210</v>
      </c>
      <c r="D499" s="54">
        <f>SUM(D500:D611)</f>
        <v>0</v>
      </c>
      <c r="E499" s="54">
        <f>SUM(E500:E611)</f>
        <v>0</v>
      </c>
      <c r="F499" s="54">
        <f>SUM(F500:F611)</f>
        <v>0</v>
      </c>
      <c r="G499" s="54">
        <f aca="true" t="shared" si="133" ref="G499:Q499">SUM(G500:G611)</f>
        <v>0</v>
      </c>
      <c r="H499" s="54">
        <f t="shared" si="133"/>
        <v>0</v>
      </c>
      <c r="I499" s="54">
        <f t="shared" si="133"/>
        <v>0</v>
      </c>
      <c r="J499" s="54">
        <f t="shared" si="133"/>
        <v>0</v>
      </c>
      <c r="K499" s="54">
        <f t="shared" si="133"/>
        <v>0</v>
      </c>
      <c r="L499" s="54">
        <f t="shared" si="133"/>
        <v>0</v>
      </c>
      <c r="M499" s="54">
        <f t="shared" si="133"/>
        <v>0</v>
      </c>
      <c r="N499" s="54">
        <f t="shared" si="133"/>
        <v>0</v>
      </c>
      <c r="O499" s="54">
        <f t="shared" si="133"/>
        <v>0</v>
      </c>
      <c r="P499" s="54">
        <f t="shared" si="133"/>
        <v>0</v>
      </c>
      <c r="Q499" s="54">
        <f t="shared" si="133"/>
        <v>0</v>
      </c>
      <c r="R499" s="69"/>
      <c r="S499" s="69"/>
    </row>
    <row r="500" spans="1:19" s="4" customFormat="1" ht="85.5" customHeight="1" hidden="1">
      <c r="A500" s="166" t="s">
        <v>571</v>
      </c>
      <c r="B500" s="67"/>
      <c r="C500" s="67"/>
      <c r="D500" s="54">
        <f>SUM(F500:Q500)</f>
        <v>0</v>
      </c>
      <c r="E500" s="63"/>
      <c r="F500" s="253"/>
      <c r="G500" s="245"/>
      <c r="H500" s="254"/>
      <c r="I500" s="254"/>
      <c r="J500" s="254"/>
      <c r="K500" s="253"/>
      <c r="L500" s="253"/>
      <c r="M500" s="253"/>
      <c r="N500" s="253"/>
      <c r="O500" s="253"/>
      <c r="P500" s="253"/>
      <c r="Q500" s="63"/>
      <c r="R500" s="57"/>
      <c r="S500" s="57"/>
    </row>
    <row r="501" spans="1:19" s="4" customFormat="1" ht="81.75" customHeight="1" hidden="1">
      <c r="A501" s="166" t="s">
        <v>423</v>
      </c>
      <c r="B501" s="67"/>
      <c r="C501" s="67"/>
      <c r="D501" s="54">
        <f aca="true" t="shared" si="134" ref="D501:D606">SUM(F501:Q501)</f>
        <v>0</v>
      </c>
      <c r="E501" s="63"/>
      <c r="F501" s="253"/>
      <c r="G501" s="245"/>
      <c r="H501" s="254"/>
      <c r="I501" s="254"/>
      <c r="J501" s="254"/>
      <c r="K501" s="253"/>
      <c r="L501" s="253"/>
      <c r="M501" s="253"/>
      <c r="N501" s="253"/>
      <c r="O501" s="253"/>
      <c r="P501" s="253"/>
      <c r="Q501" s="63"/>
      <c r="R501" s="57"/>
      <c r="S501" s="57"/>
    </row>
    <row r="502" spans="1:19" s="4" customFormat="1" ht="90.75" customHeight="1" hidden="1">
      <c r="A502" s="166" t="s">
        <v>424</v>
      </c>
      <c r="B502" s="67"/>
      <c r="C502" s="67"/>
      <c r="D502" s="54">
        <f t="shared" si="134"/>
        <v>0</v>
      </c>
      <c r="E502" s="63"/>
      <c r="F502" s="253"/>
      <c r="G502" s="245"/>
      <c r="H502" s="254"/>
      <c r="I502" s="254"/>
      <c r="J502" s="254"/>
      <c r="K502" s="253"/>
      <c r="L502" s="253"/>
      <c r="M502" s="253"/>
      <c r="N502" s="253"/>
      <c r="O502" s="253"/>
      <c r="P502" s="253"/>
      <c r="Q502" s="63"/>
      <c r="R502" s="57"/>
      <c r="S502" s="57"/>
    </row>
    <row r="503" spans="1:19" s="4" customFormat="1" ht="81" customHeight="1" hidden="1">
      <c r="A503" s="166" t="s">
        <v>425</v>
      </c>
      <c r="B503" s="67"/>
      <c r="C503" s="67"/>
      <c r="D503" s="54">
        <f t="shared" si="134"/>
        <v>0</v>
      </c>
      <c r="E503" s="63"/>
      <c r="F503" s="253"/>
      <c r="G503" s="245"/>
      <c r="H503" s="254"/>
      <c r="I503" s="254"/>
      <c r="J503" s="254"/>
      <c r="K503" s="253"/>
      <c r="L503" s="253"/>
      <c r="M503" s="253"/>
      <c r="N503" s="253"/>
      <c r="O503" s="253"/>
      <c r="P503" s="253"/>
      <c r="Q503" s="63"/>
      <c r="R503" s="57"/>
      <c r="S503" s="57"/>
    </row>
    <row r="504" spans="1:19" s="4" customFormat="1" ht="82.5" customHeight="1" hidden="1">
      <c r="A504" s="166" t="s">
        <v>426</v>
      </c>
      <c r="B504" s="67"/>
      <c r="C504" s="67"/>
      <c r="D504" s="54">
        <f t="shared" si="134"/>
        <v>0</v>
      </c>
      <c r="E504" s="63"/>
      <c r="F504" s="253"/>
      <c r="G504" s="245"/>
      <c r="H504" s="255"/>
      <c r="I504" s="255"/>
      <c r="J504" s="255"/>
      <c r="K504" s="253"/>
      <c r="L504" s="253"/>
      <c r="M504" s="253"/>
      <c r="N504" s="253"/>
      <c r="O504" s="253"/>
      <c r="P504" s="253"/>
      <c r="Q504" s="63"/>
      <c r="R504" s="57"/>
      <c r="S504" s="57"/>
    </row>
    <row r="505" spans="1:19" s="4" customFormat="1" ht="86.25" customHeight="1" hidden="1">
      <c r="A505" s="166" t="s">
        <v>427</v>
      </c>
      <c r="B505" s="67"/>
      <c r="C505" s="67"/>
      <c r="D505" s="54">
        <f t="shared" si="134"/>
        <v>0</v>
      </c>
      <c r="E505" s="63"/>
      <c r="F505" s="253"/>
      <c r="G505" s="245"/>
      <c r="H505" s="255"/>
      <c r="I505" s="255"/>
      <c r="J505" s="255"/>
      <c r="K505" s="253"/>
      <c r="L505" s="253"/>
      <c r="M505" s="253"/>
      <c r="N505" s="253"/>
      <c r="O505" s="253"/>
      <c r="P505" s="253"/>
      <c r="Q505" s="63"/>
      <c r="R505" s="57"/>
      <c r="S505" s="57"/>
    </row>
    <row r="506" spans="1:19" s="4" customFormat="1" ht="76.5" customHeight="1" hidden="1">
      <c r="A506" s="166" t="s">
        <v>428</v>
      </c>
      <c r="B506" s="67"/>
      <c r="C506" s="67"/>
      <c r="D506" s="54">
        <f t="shared" si="134"/>
        <v>0</v>
      </c>
      <c r="E506" s="63"/>
      <c r="F506" s="253"/>
      <c r="G506" s="245"/>
      <c r="H506" s="255"/>
      <c r="I506" s="255"/>
      <c r="J506" s="255"/>
      <c r="K506" s="253"/>
      <c r="L506" s="253"/>
      <c r="M506" s="253"/>
      <c r="N506" s="253"/>
      <c r="O506" s="253"/>
      <c r="P506" s="253"/>
      <c r="Q506" s="63"/>
      <c r="R506" s="57"/>
      <c r="S506" s="57"/>
    </row>
    <row r="507" spans="1:21" s="4" customFormat="1" ht="83.25" customHeight="1" hidden="1">
      <c r="A507" s="166" t="s">
        <v>429</v>
      </c>
      <c r="B507" s="53"/>
      <c r="C507" s="53"/>
      <c r="D507" s="54">
        <f t="shared" si="134"/>
        <v>0</v>
      </c>
      <c r="E507" s="55"/>
      <c r="F507" s="55"/>
      <c r="G507" s="24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6"/>
      <c r="S507" s="56"/>
      <c r="T507" s="45"/>
      <c r="U507" s="45"/>
    </row>
    <row r="508" spans="1:21" s="4" customFormat="1" ht="84" customHeight="1" hidden="1">
      <c r="A508" s="166" t="s">
        <v>430</v>
      </c>
      <c r="B508" s="53"/>
      <c r="C508" s="53"/>
      <c r="D508" s="54">
        <f t="shared" si="134"/>
        <v>0</v>
      </c>
      <c r="E508" s="55"/>
      <c r="F508" s="55"/>
      <c r="G508" s="24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6"/>
      <c r="S508" s="56"/>
      <c r="T508" s="45"/>
      <c r="U508" s="45"/>
    </row>
    <row r="509" spans="1:21" s="4" customFormat="1" ht="90" customHeight="1" hidden="1">
      <c r="A509" s="166" t="s">
        <v>431</v>
      </c>
      <c r="B509" s="53"/>
      <c r="C509" s="53"/>
      <c r="D509" s="54">
        <f t="shared" si="134"/>
        <v>0</v>
      </c>
      <c r="E509" s="55"/>
      <c r="F509" s="55"/>
      <c r="G509" s="24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6"/>
      <c r="S509" s="56"/>
      <c r="T509" s="45"/>
      <c r="U509" s="45"/>
    </row>
    <row r="510" spans="1:21" s="4" customFormat="1" ht="93" customHeight="1" hidden="1">
      <c r="A510" s="166" t="s">
        <v>432</v>
      </c>
      <c r="B510" s="53"/>
      <c r="C510" s="53"/>
      <c r="D510" s="54">
        <f t="shared" si="134"/>
        <v>0</v>
      </c>
      <c r="E510" s="55"/>
      <c r="F510" s="55"/>
      <c r="G510" s="24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6"/>
      <c r="S510" s="56"/>
      <c r="T510" s="45"/>
      <c r="U510" s="45"/>
    </row>
    <row r="511" spans="1:21" s="4" customFormat="1" ht="97.5" customHeight="1" hidden="1">
      <c r="A511" s="166" t="s">
        <v>433</v>
      </c>
      <c r="B511" s="53"/>
      <c r="C511" s="53"/>
      <c r="D511" s="54">
        <f t="shared" si="134"/>
        <v>0</v>
      </c>
      <c r="E511" s="55"/>
      <c r="F511" s="55"/>
      <c r="G511" s="24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6"/>
      <c r="S511" s="56"/>
      <c r="T511" s="45"/>
      <c r="U511" s="45"/>
    </row>
    <row r="512" spans="1:21" s="4" customFormat="1" ht="84" customHeight="1" hidden="1">
      <c r="A512" s="166" t="s">
        <v>434</v>
      </c>
      <c r="B512" s="53"/>
      <c r="C512" s="53"/>
      <c r="D512" s="54">
        <f t="shared" si="134"/>
        <v>0</v>
      </c>
      <c r="E512" s="55"/>
      <c r="F512" s="55"/>
      <c r="G512" s="24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6"/>
      <c r="S512" s="56"/>
      <c r="T512" s="45"/>
      <c r="U512" s="45"/>
    </row>
    <row r="513" spans="1:21" s="4" customFormat="1" ht="92.25" customHeight="1" hidden="1">
      <c r="A513" s="166" t="s">
        <v>435</v>
      </c>
      <c r="B513" s="53"/>
      <c r="C513" s="53"/>
      <c r="D513" s="54">
        <f t="shared" si="134"/>
        <v>0</v>
      </c>
      <c r="E513" s="55"/>
      <c r="F513" s="55"/>
      <c r="G513" s="24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6"/>
      <c r="S513" s="56"/>
      <c r="T513" s="45"/>
      <c r="U513" s="45"/>
    </row>
    <row r="514" spans="1:21" s="4" customFormat="1" ht="96.75" customHeight="1" hidden="1">
      <c r="A514" s="166" t="s">
        <v>436</v>
      </c>
      <c r="B514" s="53"/>
      <c r="C514" s="53"/>
      <c r="D514" s="54">
        <f t="shared" si="134"/>
        <v>0</v>
      </c>
      <c r="E514" s="55"/>
      <c r="F514" s="55"/>
      <c r="G514" s="24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6"/>
      <c r="S514" s="56"/>
      <c r="T514" s="45"/>
      <c r="U514" s="45"/>
    </row>
    <row r="515" spans="1:21" s="4" customFormat="1" ht="246" customHeight="1" hidden="1">
      <c r="A515" s="166" t="s">
        <v>437</v>
      </c>
      <c r="B515" s="53"/>
      <c r="C515" s="53"/>
      <c r="D515" s="54">
        <f t="shared" si="134"/>
        <v>0</v>
      </c>
      <c r="E515" s="55"/>
      <c r="F515" s="55"/>
      <c r="G515" s="24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6"/>
      <c r="S515" s="56"/>
      <c r="T515" s="45"/>
      <c r="U515" s="45"/>
    </row>
    <row r="516" spans="1:21" s="4" customFormat="1" ht="78.75" hidden="1">
      <c r="A516" s="187" t="s">
        <v>457</v>
      </c>
      <c r="B516" s="53"/>
      <c r="C516" s="53"/>
      <c r="D516" s="54">
        <f t="shared" si="134"/>
        <v>0</v>
      </c>
      <c r="E516" s="55"/>
      <c r="F516" s="55"/>
      <c r="G516" s="24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6"/>
      <c r="S516" s="56"/>
      <c r="T516" s="45"/>
      <c r="U516" s="45"/>
    </row>
    <row r="517" spans="1:21" s="4" customFormat="1" ht="63" hidden="1">
      <c r="A517" s="166" t="s">
        <v>458</v>
      </c>
      <c r="B517" s="53"/>
      <c r="C517" s="53"/>
      <c r="D517" s="54">
        <f t="shared" si="134"/>
        <v>0</v>
      </c>
      <c r="E517" s="55"/>
      <c r="F517" s="55"/>
      <c r="G517" s="24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6"/>
      <c r="S517" s="56"/>
      <c r="T517" s="45"/>
      <c r="U517" s="45"/>
    </row>
    <row r="518" spans="1:19" s="4" customFormat="1" ht="78.75" hidden="1">
      <c r="A518" s="166" t="s">
        <v>442</v>
      </c>
      <c r="B518" s="67"/>
      <c r="C518" s="67"/>
      <c r="D518" s="54">
        <f t="shared" si="134"/>
        <v>0</v>
      </c>
      <c r="E518" s="63"/>
      <c r="F518" s="256"/>
      <c r="G518" s="245"/>
      <c r="H518" s="256"/>
      <c r="I518" s="256"/>
      <c r="J518" s="256"/>
      <c r="K518" s="256"/>
      <c r="L518" s="256"/>
      <c r="M518" s="257"/>
      <c r="N518" s="256"/>
      <c r="O518" s="256"/>
      <c r="P518" s="256"/>
      <c r="Q518" s="63"/>
      <c r="R518" s="57"/>
      <c r="S518" s="57"/>
    </row>
    <row r="519" spans="1:21" s="4" customFormat="1" ht="63" hidden="1">
      <c r="A519" s="166" t="s">
        <v>444</v>
      </c>
      <c r="B519" s="53"/>
      <c r="C519" s="53"/>
      <c r="D519" s="54">
        <f t="shared" si="134"/>
        <v>0</v>
      </c>
      <c r="E519" s="55"/>
      <c r="F519" s="55"/>
      <c r="G519" s="24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6"/>
      <c r="S519" s="56"/>
      <c r="T519" s="45"/>
      <c r="U519" s="45"/>
    </row>
    <row r="520" spans="1:21" s="4" customFormat="1" ht="63" hidden="1">
      <c r="A520" s="166" t="s">
        <v>445</v>
      </c>
      <c r="B520" s="53"/>
      <c r="C520" s="53"/>
      <c r="D520" s="54">
        <f t="shared" si="134"/>
        <v>0</v>
      </c>
      <c r="E520" s="55"/>
      <c r="F520" s="55"/>
      <c r="G520" s="24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6"/>
      <c r="S520" s="56"/>
      <c r="T520" s="45"/>
      <c r="U520" s="45"/>
    </row>
    <row r="521" spans="1:21" s="4" customFormat="1" ht="63" hidden="1">
      <c r="A521" s="166" t="s">
        <v>461</v>
      </c>
      <c r="B521" s="53"/>
      <c r="C521" s="53"/>
      <c r="D521" s="54">
        <f t="shared" si="134"/>
        <v>0</v>
      </c>
      <c r="E521" s="55"/>
      <c r="F521" s="55"/>
      <c r="G521" s="24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6"/>
      <c r="S521" s="56"/>
      <c r="T521" s="45"/>
      <c r="U521" s="45"/>
    </row>
    <row r="522" spans="1:21" s="4" customFormat="1" ht="63" hidden="1">
      <c r="A522" s="166" t="s">
        <v>446</v>
      </c>
      <c r="B522" s="53"/>
      <c r="C522" s="53"/>
      <c r="D522" s="54">
        <f t="shared" si="134"/>
        <v>0</v>
      </c>
      <c r="E522" s="55"/>
      <c r="F522" s="55"/>
      <c r="G522" s="24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6"/>
      <c r="S522" s="56"/>
      <c r="T522" s="45"/>
      <c r="U522" s="45"/>
    </row>
    <row r="523" spans="1:21" s="4" customFormat="1" ht="63" hidden="1">
      <c r="A523" s="166" t="s">
        <v>447</v>
      </c>
      <c r="B523" s="53"/>
      <c r="C523" s="53"/>
      <c r="D523" s="54">
        <f t="shared" si="134"/>
        <v>0</v>
      </c>
      <c r="E523" s="55"/>
      <c r="F523" s="55"/>
      <c r="G523" s="24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6"/>
      <c r="S523" s="56"/>
      <c r="T523" s="45"/>
      <c r="U523" s="45"/>
    </row>
    <row r="524" spans="1:21" s="4" customFormat="1" ht="67.5" customHeight="1" hidden="1">
      <c r="A524" s="166" t="s">
        <v>448</v>
      </c>
      <c r="B524" s="53"/>
      <c r="C524" s="53"/>
      <c r="D524" s="54">
        <f t="shared" si="134"/>
        <v>0</v>
      </c>
      <c r="E524" s="55"/>
      <c r="F524" s="55"/>
      <c r="G524" s="24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6"/>
      <c r="S524" s="56"/>
      <c r="T524" s="45"/>
      <c r="U524" s="45"/>
    </row>
    <row r="525" spans="1:21" s="4" customFormat="1" ht="100.5" customHeight="1" hidden="1">
      <c r="A525" s="108" t="s">
        <v>8</v>
      </c>
      <c r="B525" s="53"/>
      <c r="C525" s="53"/>
      <c r="D525" s="54">
        <f t="shared" si="134"/>
        <v>0</v>
      </c>
      <c r="E525" s="55"/>
      <c r="F525" s="55"/>
      <c r="G525" s="24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6"/>
      <c r="S525" s="56"/>
      <c r="T525" s="45"/>
      <c r="U525" s="45"/>
    </row>
    <row r="526" spans="1:21" s="4" customFormat="1" ht="99" customHeight="1" hidden="1">
      <c r="A526" s="109" t="s">
        <v>9</v>
      </c>
      <c r="B526" s="53"/>
      <c r="C526" s="53"/>
      <c r="D526" s="54">
        <f t="shared" si="134"/>
        <v>0</v>
      </c>
      <c r="E526" s="55"/>
      <c r="F526" s="55"/>
      <c r="G526" s="24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6"/>
      <c r="S526" s="56"/>
      <c r="T526" s="45"/>
      <c r="U526" s="45"/>
    </row>
    <row r="527" spans="1:21" s="4" customFormat="1" ht="94.5" customHeight="1" hidden="1">
      <c r="A527" s="110" t="s">
        <v>10</v>
      </c>
      <c r="B527" s="53"/>
      <c r="C527" s="53"/>
      <c r="D527" s="54">
        <f t="shared" si="134"/>
        <v>0</v>
      </c>
      <c r="E527" s="55"/>
      <c r="F527" s="55"/>
      <c r="G527" s="24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6"/>
      <c r="S527" s="56"/>
      <c r="T527" s="45"/>
      <c r="U527" s="45"/>
    </row>
    <row r="528" spans="1:21" s="4" customFormat="1" ht="99.75" customHeight="1" hidden="1">
      <c r="A528" s="111" t="s">
        <v>11</v>
      </c>
      <c r="B528" s="53"/>
      <c r="C528" s="53"/>
      <c r="D528" s="54">
        <f t="shared" si="134"/>
        <v>0</v>
      </c>
      <c r="E528" s="55"/>
      <c r="F528" s="55"/>
      <c r="G528" s="24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6"/>
      <c r="S528" s="56"/>
      <c r="T528" s="45"/>
      <c r="U528" s="45"/>
    </row>
    <row r="529" spans="1:21" s="4" customFormat="1" ht="95.25" customHeight="1" hidden="1">
      <c r="A529" s="112" t="s">
        <v>12</v>
      </c>
      <c r="B529" s="53"/>
      <c r="C529" s="53"/>
      <c r="D529" s="54">
        <f t="shared" si="134"/>
        <v>0</v>
      </c>
      <c r="E529" s="55"/>
      <c r="F529" s="55"/>
      <c r="G529" s="24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6"/>
      <c r="S529" s="56"/>
      <c r="T529" s="45"/>
      <c r="U529" s="45"/>
    </row>
    <row r="530" spans="1:21" s="4" customFormat="1" ht="124.5" customHeight="1" hidden="1">
      <c r="A530" s="113" t="s">
        <v>13</v>
      </c>
      <c r="B530" s="53"/>
      <c r="C530" s="53"/>
      <c r="D530" s="54">
        <f t="shared" si="134"/>
        <v>0</v>
      </c>
      <c r="E530" s="55"/>
      <c r="F530" s="55"/>
      <c r="G530" s="24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6"/>
      <c r="S530" s="56"/>
      <c r="T530" s="45"/>
      <c r="U530" s="45"/>
    </row>
    <row r="531" spans="1:21" s="4" customFormat="1" ht="97.5" customHeight="1" hidden="1">
      <c r="A531" s="114" t="s">
        <v>14</v>
      </c>
      <c r="B531" s="53"/>
      <c r="C531" s="53"/>
      <c r="D531" s="54">
        <f t="shared" si="134"/>
        <v>0</v>
      </c>
      <c r="E531" s="55"/>
      <c r="F531" s="55"/>
      <c r="G531" s="24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6"/>
      <c r="S531" s="56"/>
      <c r="T531" s="45"/>
      <c r="U531" s="45"/>
    </row>
    <row r="532" spans="1:21" s="4" customFormat="1" ht="97.5" customHeight="1" hidden="1">
      <c r="A532" s="115" t="s">
        <v>15</v>
      </c>
      <c r="B532" s="53"/>
      <c r="C532" s="53"/>
      <c r="D532" s="54">
        <f t="shared" si="134"/>
        <v>0</v>
      </c>
      <c r="E532" s="55"/>
      <c r="F532" s="55"/>
      <c r="G532" s="24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6"/>
      <c r="S532" s="56"/>
      <c r="T532" s="45"/>
      <c r="U532" s="45"/>
    </row>
    <row r="533" spans="1:21" s="4" customFormat="1" ht="98.25" customHeight="1" hidden="1">
      <c r="A533" s="116" t="s">
        <v>16</v>
      </c>
      <c r="B533" s="53"/>
      <c r="C533" s="53"/>
      <c r="D533" s="54">
        <f t="shared" si="134"/>
        <v>0</v>
      </c>
      <c r="E533" s="55"/>
      <c r="F533" s="55"/>
      <c r="G533" s="24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6"/>
      <c r="S533" s="56"/>
      <c r="T533" s="45"/>
      <c r="U533" s="45"/>
    </row>
    <row r="534" spans="1:21" s="4" customFormat="1" ht="97.5" customHeight="1" hidden="1">
      <c r="A534" s="117" t="s">
        <v>17</v>
      </c>
      <c r="B534" s="53"/>
      <c r="C534" s="53"/>
      <c r="D534" s="54">
        <f t="shared" si="134"/>
        <v>0</v>
      </c>
      <c r="E534" s="55"/>
      <c r="F534" s="55"/>
      <c r="G534" s="24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6"/>
      <c r="S534" s="56"/>
      <c r="T534" s="45"/>
      <c r="U534" s="45"/>
    </row>
    <row r="535" spans="1:21" s="4" customFormat="1" ht="108" customHeight="1" hidden="1">
      <c r="A535" s="118" t="s">
        <v>18</v>
      </c>
      <c r="B535" s="53"/>
      <c r="C535" s="53"/>
      <c r="D535" s="54">
        <f t="shared" si="134"/>
        <v>0</v>
      </c>
      <c r="E535" s="55"/>
      <c r="F535" s="55"/>
      <c r="G535" s="24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6"/>
      <c r="S535" s="56"/>
      <c r="T535" s="45"/>
      <c r="U535" s="45"/>
    </row>
    <row r="536" spans="1:21" s="4" customFormat="1" ht="82.5" customHeight="1" hidden="1">
      <c r="A536" s="119" t="s">
        <v>19</v>
      </c>
      <c r="B536" s="53"/>
      <c r="C536" s="53"/>
      <c r="D536" s="54">
        <f t="shared" si="134"/>
        <v>0</v>
      </c>
      <c r="E536" s="55"/>
      <c r="F536" s="55"/>
      <c r="G536" s="24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6"/>
      <c r="S536" s="56"/>
      <c r="T536" s="45"/>
      <c r="U536" s="45"/>
    </row>
    <row r="537" spans="1:21" s="4" customFormat="1" ht="124.5" customHeight="1" hidden="1">
      <c r="A537" s="120" t="s">
        <v>20</v>
      </c>
      <c r="B537" s="53"/>
      <c r="C537" s="53"/>
      <c r="D537" s="54">
        <f t="shared" si="134"/>
        <v>0</v>
      </c>
      <c r="E537" s="55"/>
      <c r="F537" s="55"/>
      <c r="G537" s="24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6"/>
      <c r="S537" s="56"/>
      <c r="T537" s="45"/>
      <c r="U537" s="45"/>
    </row>
    <row r="538" spans="1:21" s="4" customFormat="1" ht="124.5" customHeight="1" hidden="1">
      <c r="A538" s="121" t="s">
        <v>21</v>
      </c>
      <c r="B538" s="53"/>
      <c r="C538" s="53"/>
      <c r="D538" s="54">
        <f t="shared" si="134"/>
        <v>0</v>
      </c>
      <c r="E538" s="55"/>
      <c r="F538" s="55"/>
      <c r="G538" s="24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6"/>
      <c r="S538" s="56"/>
      <c r="T538" s="45"/>
      <c r="U538" s="45"/>
    </row>
    <row r="539" spans="1:21" s="4" customFormat="1" ht="112.5" customHeight="1" hidden="1">
      <c r="A539" s="122" t="s">
        <v>22</v>
      </c>
      <c r="B539" s="53"/>
      <c r="C539" s="53"/>
      <c r="D539" s="54">
        <f t="shared" si="134"/>
        <v>0</v>
      </c>
      <c r="E539" s="55"/>
      <c r="F539" s="55"/>
      <c r="G539" s="24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6"/>
      <c r="S539" s="56"/>
      <c r="T539" s="45"/>
      <c r="U539" s="45"/>
    </row>
    <row r="540" spans="1:21" s="4" customFormat="1" ht="111.75" customHeight="1" hidden="1">
      <c r="A540" s="123" t="s">
        <v>23</v>
      </c>
      <c r="B540" s="53"/>
      <c r="C540" s="53"/>
      <c r="D540" s="54">
        <f t="shared" si="134"/>
        <v>0</v>
      </c>
      <c r="E540" s="55"/>
      <c r="F540" s="55"/>
      <c r="G540" s="24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6"/>
      <c r="S540" s="56"/>
      <c r="T540" s="45"/>
      <c r="U540" s="45"/>
    </row>
    <row r="541" spans="1:21" s="4" customFormat="1" ht="108.75" customHeight="1" hidden="1">
      <c r="A541" s="124" t="s">
        <v>24</v>
      </c>
      <c r="B541" s="53"/>
      <c r="C541" s="53"/>
      <c r="D541" s="54">
        <f t="shared" si="134"/>
        <v>0</v>
      </c>
      <c r="E541" s="55"/>
      <c r="F541" s="55"/>
      <c r="G541" s="24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6"/>
      <c r="S541" s="56"/>
      <c r="T541" s="45"/>
      <c r="U541" s="45"/>
    </row>
    <row r="542" spans="1:21" s="4" customFormat="1" ht="124.5" customHeight="1" hidden="1">
      <c r="A542" s="125" t="s">
        <v>25</v>
      </c>
      <c r="B542" s="53"/>
      <c r="C542" s="53"/>
      <c r="D542" s="54">
        <f t="shared" si="134"/>
        <v>0</v>
      </c>
      <c r="E542" s="55"/>
      <c r="F542" s="55"/>
      <c r="G542" s="24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6"/>
      <c r="S542" s="56"/>
      <c r="T542" s="45"/>
      <c r="U542" s="45"/>
    </row>
    <row r="543" spans="1:21" s="4" customFormat="1" ht="105" customHeight="1" hidden="1">
      <c r="A543" s="126" t="s">
        <v>26</v>
      </c>
      <c r="B543" s="53"/>
      <c r="C543" s="53"/>
      <c r="D543" s="54">
        <f t="shared" si="134"/>
        <v>0</v>
      </c>
      <c r="E543" s="55"/>
      <c r="F543" s="55"/>
      <c r="G543" s="24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6"/>
      <c r="S543" s="56"/>
      <c r="T543" s="45"/>
      <c r="U543" s="45"/>
    </row>
    <row r="544" spans="1:21" s="4" customFormat="1" ht="124.5" customHeight="1" hidden="1">
      <c r="A544" s="127" t="s">
        <v>27</v>
      </c>
      <c r="B544" s="53"/>
      <c r="C544" s="53"/>
      <c r="D544" s="54">
        <f t="shared" si="134"/>
        <v>0</v>
      </c>
      <c r="E544" s="55"/>
      <c r="F544" s="55"/>
      <c r="G544" s="24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6"/>
      <c r="S544" s="56"/>
      <c r="T544" s="45"/>
      <c r="U544" s="45"/>
    </row>
    <row r="545" spans="1:21" s="4" customFormat="1" ht="124.5" customHeight="1" hidden="1">
      <c r="A545" s="128" t="s">
        <v>28</v>
      </c>
      <c r="B545" s="53"/>
      <c r="C545" s="53"/>
      <c r="D545" s="54">
        <f t="shared" si="134"/>
        <v>0</v>
      </c>
      <c r="E545" s="55"/>
      <c r="F545" s="55"/>
      <c r="G545" s="24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6"/>
      <c r="S545" s="56"/>
      <c r="T545" s="45"/>
      <c r="U545" s="45"/>
    </row>
    <row r="546" spans="1:21" s="4" customFormat="1" ht="92.25" customHeight="1" hidden="1">
      <c r="A546" s="129" t="s">
        <v>29</v>
      </c>
      <c r="B546" s="53"/>
      <c r="C546" s="53"/>
      <c r="D546" s="54">
        <f t="shared" si="134"/>
        <v>0</v>
      </c>
      <c r="E546" s="55"/>
      <c r="F546" s="55"/>
      <c r="G546" s="24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6"/>
      <c r="S546" s="56"/>
      <c r="T546" s="45"/>
      <c r="U546" s="45"/>
    </row>
    <row r="547" spans="1:21" s="4" customFormat="1" ht="97.5" customHeight="1" hidden="1">
      <c r="A547" s="130" t="s">
        <v>30</v>
      </c>
      <c r="B547" s="53"/>
      <c r="C547" s="53"/>
      <c r="D547" s="54">
        <f t="shared" si="134"/>
        <v>0</v>
      </c>
      <c r="E547" s="55"/>
      <c r="F547" s="55"/>
      <c r="G547" s="24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6"/>
      <c r="S547" s="56"/>
      <c r="T547" s="45"/>
      <c r="U547" s="45"/>
    </row>
    <row r="548" spans="1:21" s="57" customFormat="1" ht="67.5" customHeight="1" hidden="1">
      <c r="A548" s="95" t="s">
        <v>285</v>
      </c>
      <c r="B548" s="53"/>
      <c r="C548" s="53"/>
      <c r="D548" s="54">
        <f t="shared" si="134"/>
        <v>0</v>
      </c>
      <c r="E548" s="55"/>
      <c r="F548" s="55"/>
      <c r="G548" s="96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6"/>
      <c r="S548" s="56"/>
      <c r="T548" s="56"/>
      <c r="U548" s="56"/>
    </row>
    <row r="549" spans="1:21" s="57" customFormat="1" ht="63.75" customHeight="1" hidden="1">
      <c r="A549" s="95" t="s">
        <v>286</v>
      </c>
      <c r="B549" s="53"/>
      <c r="C549" s="53"/>
      <c r="D549" s="54">
        <f t="shared" si="134"/>
        <v>0</v>
      </c>
      <c r="E549" s="55"/>
      <c r="F549" s="55"/>
      <c r="G549" s="96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6"/>
      <c r="S549" s="56"/>
      <c r="T549" s="56"/>
      <c r="U549" s="56"/>
    </row>
    <row r="550" spans="1:21" s="57" customFormat="1" ht="78.75" customHeight="1" hidden="1">
      <c r="A550" s="95" t="s">
        <v>287</v>
      </c>
      <c r="B550" s="53"/>
      <c r="C550" s="53"/>
      <c r="D550" s="54">
        <f t="shared" si="134"/>
        <v>0</v>
      </c>
      <c r="E550" s="55"/>
      <c r="F550" s="55"/>
      <c r="G550" s="96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6"/>
      <c r="S550" s="56"/>
      <c r="T550" s="56"/>
      <c r="U550" s="56"/>
    </row>
    <row r="551" spans="1:21" s="57" customFormat="1" ht="92.25" customHeight="1" hidden="1">
      <c r="A551" s="95" t="s">
        <v>288</v>
      </c>
      <c r="B551" s="53"/>
      <c r="C551" s="53"/>
      <c r="D551" s="54">
        <f t="shared" si="134"/>
        <v>0</v>
      </c>
      <c r="E551" s="55"/>
      <c r="F551" s="55"/>
      <c r="G551" s="96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6"/>
      <c r="S551" s="56"/>
      <c r="T551" s="56"/>
      <c r="U551" s="56"/>
    </row>
    <row r="552" spans="1:21" s="57" customFormat="1" ht="96.75" customHeight="1" hidden="1">
      <c r="A552" s="131" t="s">
        <v>289</v>
      </c>
      <c r="B552" s="53"/>
      <c r="C552" s="53"/>
      <c r="D552" s="54">
        <f t="shared" si="134"/>
        <v>0</v>
      </c>
      <c r="E552" s="55"/>
      <c r="F552" s="55"/>
      <c r="G552" s="132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6"/>
      <c r="S552" s="56"/>
      <c r="T552" s="56"/>
      <c r="U552" s="56"/>
    </row>
    <row r="553" spans="1:21" s="57" customFormat="1" ht="86.25" customHeight="1" hidden="1">
      <c r="A553" s="95" t="s">
        <v>290</v>
      </c>
      <c r="B553" s="53"/>
      <c r="C553" s="53"/>
      <c r="D553" s="54">
        <f t="shared" si="134"/>
        <v>0</v>
      </c>
      <c r="E553" s="55"/>
      <c r="F553" s="55"/>
      <c r="G553" s="133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6"/>
      <c r="S553" s="56"/>
      <c r="T553" s="56"/>
      <c r="U553" s="56"/>
    </row>
    <row r="554" spans="1:21" s="57" customFormat="1" ht="78.75" customHeight="1" hidden="1">
      <c r="A554" s="95" t="s">
        <v>291</v>
      </c>
      <c r="B554" s="53"/>
      <c r="C554" s="53"/>
      <c r="D554" s="54">
        <f t="shared" si="134"/>
        <v>0</v>
      </c>
      <c r="E554" s="55"/>
      <c r="F554" s="55"/>
      <c r="G554" s="96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6"/>
      <c r="S554" s="56"/>
      <c r="T554" s="56"/>
      <c r="U554" s="56"/>
    </row>
    <row r="555" spans="1:21" s="57" customFormat="1" ht="71.25" customHeight="1" hidden="1">
      <c r="A555" s="131" t="s">
        <v>292</v>
      </c>
      <c r="B555" s="53"/>
      <c r="C555" s="53"/>
      <c r="D555" s="54">
        <f t="shared" si="134"/>
        <v>0</v>
      </c>
      <c r="E555" s="55"/>
      <c r="F555" s="55"/>
      <c r="G555" s="132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6"/>
      <c r="S555" s="56"/>
      <c r="T555" s="56"/>
      <c r="U555" s="56"/>
    </row>
    <row r="556" spans="1:21" s="57" customFormat="1" ht="94.5" customHeight="1" hidden="1">
      <c r="A556" s="95" t="s">
        <v>293</v>
      </c>
      <c r="B556" s="53"/>
      <c r="C556" s="53"/>
      <c r="D556" s="54">
        <f t="shared" si="134"/>
        <v>0</v>
      </c>
      <c r="E556" s="55"/>
      <c r="F556" s="55"/>
      <c r="G556" s="133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6"/>
      <c r="S556" s="56"/>
      <c r="T556" s="56"/>
      <c r="U556" s="56"/>
    </row>
    <row r="557" spans="1:21" s="4" customFormat="1" ht="81" customHeight="1" hidden="1">
      <c r="A557" s="95" t="s">
        <v>294</v>
      </c>
      <c r="B557" s="53"/>
      <c r="C557" s="53"/>
      <c r="D557" s="54">
        <f>SUM(F557:Q557)</f>
        <v>0</v>
      </c>
      <c r="E557" s="55"/>
      <c r="F557" s="55"/>
      <c r="G557" s="133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6"/>
      <c r="S557" s="56"/>
      <c r="T557" s="45"/>
      <c r="U557" s="45"/>
    </row>
    <row r="558" spans="1:21" s="4" customFormat="1" ht="94.5" customHeight="1" hidden="1">
      <c r="A558" s="95" t="s">
        <v>295</v>
      </c>
      <c r="B558" s="53"/>
      <c r="C558" s="53"/>
      <c r="D558" s="54">
        <f aca="true" t="shared" si="135" ref="D558:D565">F558+G558+H558+I558+J558+K558+L558+M558+N558+O558+P558+Q558</f>
        <v>0</v>
      </c>
      <c r="E558" s="55"/>
      <c r="F558" s="55"/>
      <c r="G558" s="133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6"/>
      <c r="S558" s="56"/>
      <c r="T558" s="45"/>
      <c r="U558" s="45"/>
    </row>
    <row r="559" spans="1:21" s="4" customFormat="1" ht="88.5" customHeight="1" hidden="1">
      <c r="A559" s="95" t="s">
        <v>296</v>
      </c>
      <c r="B559" s="53"/>
      <c r="C559" s="53"/>
      <c r="D559" s="54">
        <f t="shared" si="135"/>
        <v>0</v>
      </c>
      <c r="E559" s="55"/>
      <c r="F559" s="55"/>
      <c r="G559" s="133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6"/>
      <c r="S559" s="56"/>
      <c r="T559" s="45"/>
      <c r="U559" s="45"/>
    </row>
    <row r="560" spans="1:21" s="4" customFormat="1" ht="96.75" customHeight="1" hidden="1">
      <c r="A560" s="95" t="s">
        <v>297</v>
      </c>
      <c r="B560" s="53"/>
      <c r="C560" s="53"/>
      <c r="D560" s="54">
        <f t="shared" si="135"/>
        <v>0</v>
      </c>
      <c r="E560" s="55"/>
      <c r="F560" s="55"/>
      <c r="G560" s="133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6"/>
      <c r="S560" s="56"/>
      <c r="T560" s="45"/>
      <c r="U560" s="45"/>
    </row>
    <row r="561" spans="1:21" s="4" customFormat="1" ht="90" customHeight="1" hidden="1">
      <c r="A561" s="95" t="s">
        <v>298</v>
      </c>
      <c r="B561" s="53"/>
      <c r="C561" s="53"/>
      <c r="D561" s="54">
        <f t="shared" si="135"/>
        <v>0</v>
      </c>
      <c r="E561" s="55"/>
      <c r="F561" s="55"/>
      <c r="G561" s="133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6"/>
      <c r="S561" s="56"/>
      <c r="T561" s="45"/>
      <c r="U561" s="45"/>
    </row>
    <row r="562" spans="1:21" s="4" customFormat="1" ht="96" customHeight="1" hidden="1">
      <c r="A562" s="95" t="s">
        <v>299</v>
      </c>
      <c r="B562" s="53"/>
      <c r="C562" s="53"/>
      <c r="D562" s="54">
        <f t="shared" si="135"/>
        <v>0</v>
      </c>
      <c r="E562" s="55"/>
      <c r="F562" s="55"/>
      <c r="G562" s="96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6"/>
      <c r="S562" s="56"/>
      <c r="T562" s="45"/>
      <c r="U562" s="45"/>
    </row>
    <row r="563" spans="1:21" s="4" customFormat="1" ht="78.75" customHeight="1" hidden="1">
      <c r="A563" s="95" t="s">
        <v>300</v>
      </c>
      <c r="B563" s="53"/>
      <c r="C563" s="53"/>
      <c r="D563" s="54">
        <f t="shared" si="135"/>
        <v>0</v>
      </c>
      <c r="E563" s="55"/>
      <c r="F563" s="55"/>
      <c r="G563" s="133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6"/>
      <c r="S563" s="56"/>
      <c r="T563" s="45"/>
      <c r="U563" s="45"/>
    </row>
    <row r="564" spans="1:21" s="4" customFormat="1" ht="62.25" customHeight="1" hidden="1">
      <c r="A564" s="95" t="s">
        <v>301</v>
      </c>
      <c r="B564" s="53"/>
      <c r="C564" s="53"/>
      <c r="D564" s="54">
        <f>F564+G564+H564+I564+J564+K564+L564+M564+N564+O564+P564+Q564</f>
        <v>0</v>
      </c>
      <c r="E564" s="55"/>
      <c r="F564" s="55"/>
      <c r="G564" s="96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6"/>
      <c r="S564" s="56"/>
      <c r="T564" s="45"/>
      <c r="U564" s="45"/>
    </row>
    <row r="565" spans="1:21" s="4" customFormat="1" ht="93" customHeight="1" hidden="1">
      <c r="A565" s="95" t="s">
        <v>302</v>
      </c>
      <c r="B565" s="53"/>
      <c r="C565" s="53"/>
      <c r="D565" s="54">
        <f t="shared" si="135"/>
        <v>0</v>
      </c>
      <c r="E565" s="55"/>
      <c r="F565" s="55"/>
      <c r="G565" s="133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6"/>
      <c r="S565" s="56"/>
      <c r="T565" s="45"/>
      <c r="U565" s="45"/>
    </row>
    <row r="566" spans="1:21" s="4" customFormat="1" ht="86.25" customHeight="1" hidden="1">
      <c r="A566" s="95" t="s">
        <v>303</v>
      </c>
      <c r="B566" s="53"/>
      <c r="C566" s="53"/>
      <c r="D566" s="54">
        <f>SUM(F566:Q566)</f>
        <v>0</v>
      </c>
      <c r="E566" s="55"/>
      <c r="F566" s="55"/>
      <c r="G566" s="133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6"/>
      <c r="S566" s="56"/>
      <c r="T566" s="45"/>
      <c r="U566" s="45"/>
    </row>
    <row r="567" spans="1:21" s="4" customFormat="1" ht="96" customHeight="1" hidden="1">
      <c r="A567" s="95" t="s">
        <v>304</v>
      </c>
      <c r="B567" s="53"/>
      <c r="C567" s="53"/>
      <c r="D567" s="54">
        <f aca="true" t="shared" si="136" ref="D567:D577">SUM(F567:Q567)</f>
        <v>0</v>
      </c>
      <c r="E567" s="55"/>
      <c r="F567" s="55"/>
      <c r="G567" s="133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6"/>
      <c r="S567" s="56"/>
      <c r="T567" s="45"/>
      <c r="U567" s="45"/>
    </row>
    <row r="568" spans="1:21" s="57" customFormat="1" ht="85.5" customHeight="1" hidden="1">
      <c r="A568" s="95" t="s">
        <v>305</v>
      </c>
      <c r="B568" s="53"/>
      <c r="C568" s="53"/>
      <c r="D568" s="54">
        <f t="shared" si="136"/>
        <v>0</v>
      </c>
      <c r="E568" s="55"/>
      <c r="F568" s="55"/>
      <c r="G568" s="133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6"/>
      <c r="S568" s="56"/>
      <c r="T568" s="56"/>
      <c r="U568" s="56"/>
    </row>
    <row r="569" spans="1:21" s="57" customFormat="1" ht="82.5" customHeight="1" hidden="1">
      <c r="A569" s="95" t="s">
        <v>306</v>
      </c>
      <c r="B569" s="53"/>
      <c r="C569" s="53"/>
      <c r="D569" s="54">
        <f t="shared" si="136"/>
        <v>0</v>
      </c>
      <c r="E569" s="55"/>
      <c r="F569" s="55"/>
      <c r="G569" s="133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6"/>
      <c r="S569" s="56"/>
      <c r="T569" s="56"/>
      <c r="U569" s="56"/>
    </row>
    <row r="570" spans="1:21" s="57" customFormat="1" ht="69" customHeight="1" hidden="1">
      <c r="A570" s="95" t="s">
        <v>307</v>
      </c>
      <c r="B570" s="53"/>
      <c r="C570" s="53"/>
      <c r="D570" s="54">
        <f t="shared" si="136"/>
        <v>0</v>
      </c>
      <c r="E570" s="55"/>
      <c r="F570" s="55"/>
      <c r="G570" s="133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6"/>
      <c r="S570" s="56"/>
      <c r="T570" s="56"/>
      <c r="U570" s="56"/>
    </row>
    <row r="571" spans="1:21" s="57" customFormat="1" ht="90.75" customHeight="1" hidden="1">
      <c r="A571" s="95" t="s">
        <v>308</v>
      </c>
      <c r="B571" s="53"/>
      <c r="C571" s="53"/>
      <c r="D571" s="54">
        <f t="shared" si="136"/>
        <v>0</v>
      </c>
      <c r="E571" s="55"/>
      <c r="F571" s="55"/>
      <c r="G571" s="133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6"/>
      <c r="S571" s="56"/>
      <c r="T571" s="56"/>
      <c r="U571" s="56"/>
    </row>
    <row r="572" spans="1:21" s="57" customFormat="1" ht="79.5" customHeight="1" hidden="1">
      <c r="A572" s="95" t="s">
        <v>309</v>
      </c>
      <c r="B572" s="53"/>
      <c r="C572" s="53"/>
      <c r="D572" s="54">
        <f t="shared" si="136"/>
        <v>0</v>
      </c>
      <c r="E572" s="55"/>
      <c r="F572" s="55"/>
      <c r="G572" s="96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6"/>
      <c r="S572" s="56"/>
      <c r="T572" s="56"/>
      <c r="U572" s="56"/>
    </row>
    <row r="573" spans="1:21" s="57" customFormat="1" ht="76.5" customHeight="1" hidden="1">
      <c r="A573" s="95" t="s">
        <v>310</v>
      </c>
      <c r="B573" s="53"/>
      <c r="C573" s="53"/>
      <c r="D573" s="54">
        <f t="shared" si="136"/>
        <v>0</v>
      </c>
      <c r="E573" s="55"/>
      <c r="F573" s="55"/>
      <c r="G573" s="96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6"/>
      <c r="S573" s="56"/>
      <c r="T573" s="56"/>
      <c r="U573" s="56"/>
    </row>
    <row r="574" spans="1:21" s="4" customFormat="1" ht="77.25" customHeight="1" hidden="1">
      <c r="A574" s="95" t="s">
        <v>311</v>
      </c>
      <c r="B574" s="53"/>
      <c r="C574" s="53"/>
      <c r="D574" s="54">
        <f t="shared" si="136"/>
        <v>0</v>
      </c>
      <c r="E574" s="55"/>
      <c r="F574" s="55"/>
      <c r="G574" s="96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6"/>
      <c r="S574" s="56"/>
      <c r="T574" s="45"/>
      <c r="U574" s="45"/>
    </row>
    <row r="575" spans="1:21" s="4" customFormat="1" ht="94.5" customHeight="1" hidden="1">
      <c r="A575" s="95" t="s">
        <v>312</v>
      </c>
      <c r="B575" s="53"/>
      <c r="C575" s="53"/>
      <c r="D575" s="54">
        <f t="shared" si="136"/>
        <v>0</v>
      </c>
      <c r="E575" s="55"/>
      <c r="F575" s="55"/>
      <c r="G575" s="96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6"/>
      <c r="S575" s="56"/>
      <c r="T575" s="45"/>
      <c r="U575" s="45"/>
    </row>
    <row r="576" spans="1:21" s="4" customFormat="1" ht="94.5" customHeight="1" hidden="1">
      <c r="A576" s="95" t="s">
        <v>313</v>
      </c>
      <c r="B576" s="53"/>
      <c r="C576" s="53"/>
      <c r="D576" s="54">
        <f t="shared" si="136"/>
        <v>0</v>
      </c>
      <c r="E576" s="55"/>
      <c r="F576" s="55"/>
      <c r="G576" s="96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6"/>
      <c r="S576" s="56"/>
      <c r="T576" s="45"/>
      <c r="U576" s="45"/>
    </row>
    <row r="577" spans="1:21" s="4" customFormat="1" ht="94.5" customHeight="1" hidden="1">
      <c r="A577" s="95" t="s">
        <v>314</v>
      </c>
      <c r="B577" s="53"/>
      <c r="C577" s="53"/>
      <c r="D577" s="54">
        <f t="shared" si="136"/>
        <v>0</v>
      </c>
      <c r="E577" s="55"/>
      <c r="F577" s="55"/>
      <c r="G577" s="96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6"/>
      <c r="S577" s="56"/>
      <c r="T577" s="45"/>
      <c r="U577" s="45"/>
    </row>
    <row r="578" spans="1:21" s="4" customFormat="1" ht="84.75" customHeight="1" hidden="1">
      <c r="A578" s="95" t="s">
        <v>315</v>
      </c>
      <c r="B578" s="53"/>
      <c r="C578" s="53"/>
      <c r="D578" s="54">
        <f>F578+G578+H578+I578+J578+K578+L578+M578+N578+O578+P578+Q578</f>
        <v>0</v>
      </c>
      <c r="E578" s="55"/>
      <c r="F578" s="55"/>
      <c r="G578" s="96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6"/>
      <c r="S578" s="56"/>
      <c r="T578" s="45"/>
      <c r="U578" s="45"/>
    </row>
    <row r="579" spans="1:21" s="4" customFormat="1" ht="84.75" customHeight="1" hidden="1">
      <c r="A579" s="95" t="s">
        <v>316</v>
      </c>
      <c r="B579" s="53"/>
      <c r="C579" s="53"/>
      <c r="D579" s="54">
        <f>F579+G579+H579+I579+J579+K579+L579+M579+N579+O579+P579+Q579</f>
        <v>0</v>
      </c>
      <c r="E579" s="55"/>
      <c r="F579" s="55"/>
      <c r="G579" s="96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6"/>
      <c r="S579" s="56"/>
      <c r="T579" s="45"/>
      <c r="U579" s="45"/>
    </row>
    <row r="580" spans="1:21" s="4" customFormat="1" ht="84.75" customHeight="1" hidden="1">
      <c r="A580" s="95" t="s">
        <v>317</v>
      </c>
      <c r="B580" s="53"/>
      <c r="C580" s="53"/>
      <c r="D580" s="54">
        <f>F580+G580+H580+I580+J580+K580+L580+M580+N580+O580+P580+Q580</f>
        <v>0</v>
      </c>
      <c r="E580" s="55"/>
      <c r="F580" s="55"/>
      <c r="G580" s="133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6"/>
      <c r="S580" s="56"/>
      <c r="T580" s="45"/>
      <c r="U580" s="45"/>
    </row>
    <row r="581" spans="1:21" s="4" customFormat="1" ht="69.75" customHeight="1" hidden="1">
      <c r="A581" s="95" t="s">
        <v>318</v>
      </c>
      <c r="B581" s="53"/>
      <c r="C581" s="53"/>
      <c r="D581" s="54">
        <f>F581+G581+H581+I581+J581+K581+L581+M581+N581+O581+P581+Q581</f>
        <v>0</v>
      </c>
      <c r="E581" s="55"/>
      <c r="F581" s="55"/>
      <c r="G581" s="96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6"/>
      <c r="S581" s="56"/>
      <c r="T581" s="45"/>
      <c r="U581" s="45"/>
    </row>
    <row r="582" spans="1:21" s="4" customFormat="1" ht="75" customHeight="1" hidden="1">
      <c r="A582" s="95" t="s">
        <v>319</v>
      </c>
      <c r="B582" s="53"/>
      <c r="C582" s="53"/>
      <c r="D582" s="54">
        <f>F582+G582+H582+I582+J582+K582+L582+M582+N582+O582+P582+Q582</f>
        <v>0</v>
      </c>
      <c r="E582" s="55"/>
      <c r="F582" s="55"/>
      <c r="G582" s="96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6"/>
      <c r="S582" s="56"/>
      <c r="T582" s="45"/>
      <c r="U582" s="45"/>
    </row>
    <row r="583" spans="1:21" s="4" customFormat="1" ht="119.25" customHeight="1" hidden="1">
      <c r="A583" s="95" t="s">
        <v>320</v>
      </c>
      <c r="B583" s="53"/>
      <c r="C583" s="53"/>
      <c r="D583" s="54">
        <f>SUM(F583:Q583)</f>
        <v>0</v>
      </c>
      <c r="E583" s="55"/>
      <c r="F583" s="55"/>
      <c r="G583" s="96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6"/>
      <c r="S583" s="56"/>
      <c r="T583" s="45"/>
      <c r="U583" s="45"/>
    </row>
    <row r="584" spans="1:21" s="4" customFormat="1" ht="67.5" customHeight="1" hidden="1">
      <c r="A584" s="95" t="s">
        <v>321</v>
      </c>
      <c r="B584" s="53"/>
      <c r="C584" s="53"/>
      <c r="D584" s="54">
        <f>SUM(F584:Q584)</f>
        <v>0</v>
      </c>
      <c r="E584" s="55"/>
      <c r="F584" s="55"/>
      <c r="G584" s="96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6"/>
      <c r="S584" s="56"/>
      <c r="T584" s="45"/>
      <c r="U584" s="45"/>
    </row>
    <row r="585" spans="1:21" s="4" customFormat="1" ht="90.75" customHeight="1" hidden="1">
      <c r="A585" s="95" t="s">
        <v>322</v>
      </c>
      <c r="B585" s="53"/>
      <c r="C585" s="53"/>
      <c r="D585" s="54">
        <f aca="true" t="shared" si="137" ref="D585:D595">F585+G585+H585+I585+J585+K585+L585+M585+N585+O585+P585+Q585</f>
        <v>0</v>
      </c>
      <c r="E585" s="55"/>
      <c r="F585" s="55"/>
      <c r="G585" s="96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6"/>
      <c r="S585" s="56"/>
      <c r="T585" s="45"/>
      <c r="U585" s="45"/>
    </row>
    <row r="586" spans="1:21" s="4" customFormat="1" ht="117" customHeight="1" hidden="1">
      <c r="A586" s="95" t="s">
        <v>396</v>
      </c>
      <c r="B586" s="53"/>
      <c r="C586" s="53"/>
      <c r="D586" s="54">
        <f t="shared" si="137"/>
        <v>0</v>
      </c>
      <c r="E586" s="55"/>
      <c r="F586" s="55"/>
      <c r="G586" s="133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6"/>
      <c r="S586" s="56"/>
      <c r="T586" s="45"/>
      <c r="U586" s="45"/>
    </row>
    <row r="587" spans="1:21" s="4" customFormat="1" ht="103.5" customHeight="1" hidden="1">
      <c r="A587" s="95" t="s">
        <v>323</v>
      </c>
      <c r="B587" s="53"/>
      <c r="C587" s="53"/>
      <c r="D587" s="54">
        <f t="shared" si="137"/>
        <v>0</v>
      </c>
      <c r="E587" s="55"/>
      <c r="F587" s="55"/>
      <c r="G587" s="133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6"/>
      <c r="S587" s="56"/>
      <c r="T587" s="45"/>
      <c r="U587" s="45"/>
    </row>
    <row r="588" spans="1:21" s="4" customFormat="1" ht="100.5" customHeight="1" hidden="1">
      <c r="A588" s="95" t="s">
        <v>324</v>
      </c>
      <c r="B588" s="53"/>
      <c r="C588" s="53"/>
      <c r="D588" s="54">
        <f t="shared" si="137"/>
        <v>0</v>
      </c>
      <c r="E588" s="55"/>
      <c r="F588" s="55"/>
      <c r="G588" s="133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6"/>
      <c r="S588" s="56"/>
      <c r="T588" s="45"/>
      <c r="U588" s="45"/>
    </row>
    <row r="589" spans="1:21" s="4" customFormat="1" ht="78.75" customHeight="1" hidden="1">
      <c r="A589" s="95" t="s">
        <v>325</v>
      </c>
      <c r="B589" s="53"/>
      <c r="C589" s="53"/>
      <c r="D589" s="54">
        <f t="shared" si="137"/>
        <v>0</v>
      </c>
      <c r="E589" s="55"/>
      <c r="F589" s="55"/>
      <c r="G589" s="133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6"/>
      <c r="S589" s="56"/>
      <c r="T589" s="45"/>
      <c r="U589" s="45"/>
    </row>
    <row r="590" spans="1:21" s="4" customFormat="1" ht="90" customHeight="1" hidden="1">
      <c r="A590" s="95" t="s">
        <v>326</v>
      </c>
      <c r="B590" s="53"/>
      <c r="C590" s="53"/>
      <c r="D590" s="54">
        <f t="shared" si="137"/>
        <v>0</v>
      </c>
      <c r="E590" s="55"/>
      <c r="F590" s="55"/>
      <c r="G590" s="133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6"/>
      <c r="S590" s="56"/>
      <c r="T590" s="45"/>
      <c r="U590" s="45"/>
    </row>
    <row r="591" spans="1:21" s="4" customFormat="1" ht="89.25" customHeight="1" hidden="1">
      <c r="A591" s="95" t="s">
        <v>327</v>
      </c>
      <c r="B591" s="53"/>
      <c r="C591" s="53"/>
      <c r="D591" s="54">
        <f t="shared" si="137"/>
        <v>0</v>
      </c>
      <c r="E591" s="55"/>
      <c r="F591" s="55"/>
      <c r="G591" s="133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6"/>
      <c r="S591" s="56"/>
      <c r="T591" s="45"/>
      <c r="U591" s="45"/>
    </row>
    <row r="592" spans="1:21" s="4" customFormat="1" ht="96" customHeight="1" hidden="1">
      <c r="A592" s="95" t="s">
        <v>328</v>
      </c>
      <c r="B592" s="53"/>
      <c r="C592" s="53"/>
      <c r="D592" s="54">
        <f t="shared" si="137"/>
        <v>0</v>
      </c>
      <c r="E592" s="55"/>
      <c r="F592" s="55"/>
      <c r="G592" s="133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6"/>
      <c r="S592" s="56"/>
      <c r="T592" s="45"/>
      <c r="U592" s="45"/>
    </row>
    <row r="593" spans="1:21" s="4" customFormat="1" ht="85.5" customHeight="1" hidden="1">
      <c r="A593" s="95" t="s">
        <v>329</v>
      </c>
      <c r="B593" s="53"/>
      <c r="C593" s="53"/>
      <c r="D593" s="54">
        <f t="shared" si="137"/>
        <v>0</v>
      </c>
      <c r="E593" s="55"/>
      <c r="F593" s="55"/>
      <c r="G593" s="133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6"/>
      <c r="S593" s="56"/>
      <c r="T593" s="45"/>
      <c r="U593" s="45"/>
    </row>
    <row r="594" spans="1:21" s="4" customFormat="1" ht="62.25" customHeight="1" hidden="1">
      <c r="A594" s="95" t="s">
        <v>330</v>
      </c>
      <c r="B594" s="53"/>
      <c r="C594" s="53"/>
      <c r="D594" s="54">
        <f t="shared" si="137"/>
        <v>0</v>
      </c>
      <c r="E594" s="55"/>
      <c r="F594" s="55"/>
      <c r="G594" s="133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6"/>
      <c r="S594" s="56"/>
      <c r="T594" s="45"/>
      <c r="U594" s="45"/>
    </row>
    <row r="595" spans="1:21" s="4" customFormat="1" ht="60.75" customHeight="1" hidden="1">
      <c r="A595" s="95" t="s">
        <v>331</v>
      </c>
      <c r="B595" s="53"/>
      <c r="C595" s="53"/>
      <c r="D595" s="54">
        <f t="shared" si="137"/>
        <v>0</v>
      </c>
      <c r="E595" s="55"/>
      <c r="F595" s="55"/>
      <c r="G595" s="96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6"/>
      <c r="S595" s="56"/>
      <c r="T595" s="45"/>
      <c r="U595" s="45"/>
    </row>
    <row r="596" spans="1:21" s="4" customFormat="1" ht="74.25" customHeight="1" hidden="1">
      <c r="A596" s="95" t="s">
        <v>332</v>
      </c>
      <c r="B596" s="53"/>
      <c r="C596" s="53"/>
      <c r="D596" s="54">
        <f>SUM(F596:Q596)</f>
        <v>0</v>
      </c>
      <c r="E596" s="55"/>
      <c r="F596" s="55"/>
      <c r="G596" s="96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6"/>
      <c r="S596" s="56"/>
      <c r="T596" s="45"/>
      <c r="U596" s="45"/>
    </row>
    <row r="597" spans="1:21" s="4" customFormat="1" ht="73.5" customHeight="1" hidden="1">
      <c r="A597" s="95" t="s">
        <v>333</v>
      </c>
      <c r="B597" s="53"/>
      <c r="C597" s="53"/>
      <c r="D597" s="54">
        <f aca="true" t="shared" si="138" ref="D597:D604">F597+G597+H597+I597+J597+K597+L597+M597+N597+O597+P597+Q597</f>
        <v>0</v>
      </c>
      <c r="E597" s="55"/>
      <c r="F597" s="55"/>
      <c r="G597" s="133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6"/>
      <c r="S597" s="56"/>
      <c r="T597" s="45"/>
      <c r="U597" s="45"/>
    </row>
    <row r="598" spans="1:21" s="4" customFormat="1" ht="78.75" customHeight="1" hidden="1">
      <c r="A598" s="95" t="s">
        <v>334</v>
      </c>
      <c r="B598" s="53"/>
      <c r="C598" s="53"/>
      <c r="D598" s="54">
        <f t="shared" si="138"/>
        <v>0</v>
      </c>
      <c r="E598" s="55"/>
      <c r="F598" s="55"/>
      <c r="G598" s="133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6"/>
      <c r="S598" s="56"/>
      <c r="T598" s="45"/>
      <c r="U598" s="45"/>
    </row>
    <row r="599" spans="1:21" s="4" customFormat="1" ht="93" customHeight="1" hidden="1">
      <c r="A599" s="95" t="s">
        <v>335</v>
      </c>
      <c r="B599" s="53"/>
      <c r="C599" s="53"/>
      <c r="D599" s="54">
        <f t="shared" si="138"/>
        <v>0</v>
      </c>
      <c r="E599" s="55"/>
      <c r="F599" s="55"/>
      <c r="G599" s="133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6"/>
      <c r="S599" s="56"/>
      <c r="T599" s="45"/>
      <c r="U599" s="45"/>
    </row>
    <row r="600" spans="1:21" s="4" customFormat="1" ht="76.5" customHeight="1" hidden="1">
      <c r="A600" s="95" t="s">
        <v>336</v>
      </c>
      <c r="B600" s="53"/>
      <c r="C600" s="53"/>
      <c r="D600" s="54">
        <f t="shared" si="138"/>
        <v>0</v>
      </c>
      <c r="E600" s="55"/>
      <c r="F600" s="55"/>
      <c r="G600" s="133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6"/>
      <c r="S600" s="56"/>
      <c r="T600" s="45"/>
      <c r="U600" s="45"/>
    </row>
    <row r="601" spans="1:21" s="4" customFormat="1" ht="82.5" customHeight="1" hidden="1">
      <c r="A601" s="95" t="s">
        <v>337</v>
      </c>
      <c r="B601" s="53"/>
      <c r="C601" s="53"/>
      <c r="D601" s="54">
        <f t="shared" si="138"/>
        <v>0</v>
      </c>
      <c r="E601" s="55"/>
      <c r="F601" s="55"/>
      <c r="G601" s="133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6"/>
      <c r="S601" s="56"/>
      <c r="T601" s="45"/>
      <c r="U601" s="45"/>
    </row>
    <row r="602" spans="1:21" s="4" customFormat="1" ht="77.25" customHeight="1" hidden="1">
      <c r="A602" s="95" t="s">
        <v>338</v>
      </c>
      <c r="B602" s="53"/>
      <c r="C602" s="53"/>
      <c r="D602" s="54">
        <f t="shared" si="138"/>
        <v>0</v>
      </c>
      <c r="E602" s="55"/>
      <c r="F602" s="55"/>
      <c r="G602" s="133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6"/>
      <c r="S602" s="56"/>
      <c r="T602" s="45"/>
      <c r="U602" s="45"/>
    </row>
    <row r="603" spans="1:21" s="4" customFormat="1" ht="82.5" customHeight="1" hidden="1">
      <c r="A603" s="95" t="s">
        <v>339</v>
      </c>
      <c r="B603" s="53"/>
      <c r="C603" s="53"/>
      <c r="D603" s="54">
        <f t="shared" si="138"/>
        <v>0</v>
      </c>
      <c r="E603" s="55"/>
      <c r="F603" s="55"/>
      <c r="G603" s="133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6"/>
      <c r="S603" s="56"/>
      <c r="T603" s="45"/>
      <c r="U603" s="45"/>
    </row>
    <row r="604" spans="1:21" s="4" customFormat="1" ht="94.5" customHeight="1" hidden="1">
      <c r="A604" s="134" t="s">
        <v>395</v>
      </c>
      <c r="B604" s="53"/>
      <c r="C604" s="53"/>
      <c r="D604" s="54">
        <f t="shared" si="138"/>
        <v>0</v>
      </c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6"/>
      <c r="S604" s="56"/>
      <c r="T604" s="45"/>
      <c r="U604" s="45"/>
    </row>
    <row r="605" spans="1:21" s="57" customFormat="1" ht="78.75" customHeight="1" hidden="1">
      <c r="A605" s="134" t="s">
        <v>308</v>
      </c>
      <c r="B605" s="53"/>
      <c r="C605" s="53"/>
      <c r="D605" s="54">
        <f>SUM(F605:Q605)</f>
        <v>0</v>
      </c>
      <c r="E605" s="55"/>
      <c r="F605" s="55"/>
      <c r="G605" s="54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6"/>
      <c r="S605" s="56"/>
      <c r="T605" s="56"/>
      <c r="U605" s="56"/>
    </row>
    <row r="606" spans="1:21" s="4" customFormat="1" ht="89.25" customHeight="1" hidden="1">
      <c r="A606" s="95" t="s">
        <v>538</v>
      </c>
      <c r="B606" s="53"/>
      <c r="C606" s="53"/>
      <c r="D606" s="54">
        <f t="shared" si="134"/>
        <v>0</v>
      </c>
      <c r="E606" s="55"/>
      <c r="F606" s="55"/>
      <c r="G606" s="71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6"/>
      <c r="S606" s="56"/>
      <c r="T606" s="45"/>
      <c r="U606" s="45"/>
    </row>
    <row r="607" spans="1:21" s="4" customFormat="1" ht="117.75" customHeight="1" hidden="1">
      <c r="A607" s="95" t="s">
        <v>539</v>
      </c>
      <c r="B607" s="53"/>
      <c r="C607" s="53"/>
      <c r="D607" s="54">
        <f aca="true" t="shared" si="139" ref="D607:D649">F607+G607+H607+I607+J607+K607+L607+M607+N607+O607+P607+Q607</f>
        <v>0</v>
      </c>
      <c r="E607" s="55"/>
      <c r="F607" s="55"/>
      <c r="G607" s="10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6"/>
      <c r="S607" s="56"/>
      <c r="T607" s="45"/>
      <c r="U607" s="45"/>
    </row>
    <row r="608" spans="1:21" s="4" customFormat="1" ht="108.75" customHeight="1" hidden="1">
      <c r="A608" s="95" t="s">
        <v>540</v>
      </c>
      <c r="B608" s="53"/>
      <c r="C608" s="53"/>
      <c r="D608" s="54">
        <f t="shared" si="139"/>
        <v>0</v>
      </c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6"/>
      <c r="S608" s="56"/>
      <c r="T608" s="45"/>
      <c r="U608" s="45"/>
    </row>
    <row r="609" spans="1:21" s="4" customFormat="1" ht="108.75" customHeight="1" hidden="1">
      <c r="A609" s="95" t="s">
        <v>541</v>
      </c>
      <c r="B609" s="53"/>
      <c r="C609" s="53"/>
      <c r="D609" s="54">
        <f t="shared" si="139"/>
        <v>0</v>
      </c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6"/>
      <c r="S609" s="56"/>
      <c r="T609" s="45"/>
      <c r="U609" s="45"/>
    </row>
    <row r="610" spans="1:21" s="4" customFormat="1" ht="108.75" customHeight="1" hidden="1">
      <c r="A610" s="95" t="s">
        <v>542</v>
      </c>
      <c r="B610" s="53"/>
      <c r="C610" s="53"/>
      <c r="D610" s="54">
        <f t="shared" si="139"/>
        <v>0</v>
      </c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6"/>
      <c r="S610" s="56"/>
      <c r="T610" s="45"/>
      <c r="U610" s="45"/>
    </row>
    <row r="611" spans="1:21" s="4" customFormat="1" ht="71.25" customHeight="1" hidden="1">
      <c r="A611" s="134" t="s">
        <v>543</v>
      </c>
      <c r="B611" s="53"/>
      <c r="C611" s="53"/>
      <c r="D611" s="54">
        <f t="shared" si="139"/>
        <v>0</v>
      </c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6"/>
      <c r="S611" s="56"/>
      <c r="T611" s="45"/>
      <c r="U611" s="45"/>
    </row>
    <row r="612" spans="1:21" s="4" customFormat="1" ht="108.75" customHeight="1" hidden="1">
      <c r="A612" s="134"/>
      <c r="B612" s="53"/>
      <c r="C612" s="53"/>
      <c r="D612" s="54">
        <f t="shared" si="139"/>
        <v>0</v>
      </c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6"/>
      <c r="S612" s="56"/>
      <c r="T612" s="45"/>
      <c r="U612" s="45"/>
    </row>
    <row r="613" spans="1:21" s="4" customFormat="1" ht="43.5" customHeight="1" hidden="1">
      <c r="A613" s="134"/>
      <c r="B613" s="53"/>
      <c r="C613" s="53"/>
      <c r="D613" s="54">
        <f t="shared" si="139"/>
        <v>0</v>
      </c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6"/>
      <c r="S613" s="56"/>
      <c r="T613" s="45"/>
      <c r="U613" s="45"/>
    </row>
    <row r="614" spans="1:21" s="4" customFormat="1" ht="43.5" customHeight="1" hidden="1">
      <c r="A614" s="134"/>
      <c r="B614" s="53"/>
      <c r="C614" s="53"/>
      <c r="D614" s="54">
        <f t="shared" si="139"/>
        <v>0</v>
      </c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6"/>
      <c r="S614" s="56"/>
      <c r="T614" s="45"/>
      <c r="U614" s="45"/>
    </row>
    <row r="615" spans="1:21" s="4" customFormat="1" ht="43.5" customHeight="1" hidden="1">
      <c r="A615" s="134"/>
      <c r="B615" s="53"/>
      <c r="C615" s="53"/>
      <c r="D615" s="54">
        <f t="shared" si="139"/>
        <v>0</v>
      </c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6"/>
      <c r="S615" s="56"/>
      <c r="T615" s="45"/>
      <c r="U615" s="45"/>
    </row>
    <row r="616" spans="1:21" s="4" customFormat="1" ht="43.5" customHeight="1" hidden="1">
      <c r="A616" s="134"/>
      <c r="B616" s="53"/>
      <c r="C616" s="53"/>
      <c r="D616" s="54">
        <f t="shared" si="139"/>
        <v>0</v>
      </c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6"/>
      <c r="S616" s="56"/>
      <c r="T616" s="45"/>
      <c r="U616" s="45"/>
    </row>
    <row r="617" spans="1:21" s="4" customFormat="1" ht="43.5" customHeight="1" hidden="1">
      <c r="A617" s="134"/>
      <c r="B617" s="53"/>
      <c r="C617" s="53"/>
      <c r="D617" s="54">
        <f t="shared" si="139"/>
        <v>0</v>
      </c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6"/>
      <c r="S617" s="56"/>
      <c r="T617" s="45"/>
      <c r="U617" s="45"/>
    </row>
    <row r="618" spans="1:21" s="4" customFormat="1" ht="43.5" customHeight="1" hidden="1">
      <c r="A618" s="134"/>
      <c r="B618" s="53"/>
      <c r="C618" s="53"/>
      <c r="D618" s="54">
        <f t="shared" si="139"/>
        <v>0</v>
      </c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6"/>
      <c r="S618" s="56"/>
      <c r="T618" s="45"/>
      <c r="U618" s="45"/>
    </row>
    <row r="619" spans="1:21" s="4" customFormat="1" ht="74.25" customHeight="1" hidden="1">
      <c r="A619" s="134"/>
      <c r="B619" s="53"/>
      <c r="C619" s="53"/>
      <c r="D619" s="54">
        <f t="shared" si="139"/>
        <v>0</v>
      </c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6"/>
      <c r="S619" s="56"/>
      <c r="T619" s="45"/>
      <c r="U619" s="45"/>
    </row>
    <row r="620" spans="1:21" s="4" customFormat="1" ht="74.25" customHeight="1" hidden="1">
      <c r="A620" s="95"/>
      <c r="B620" s="53"/>
      <c r="C620" s="53"/>
      <c r="D620" s="54">
        <f t="shared" si="139"/>
        <v>0</v>
      </c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6"/>
      <c r="S620" s="56"/>
      <c r="T620" s="45"/>
      <c r="U620" s="45"/>
    </row>
    <row r="621" spans="1:21" s="4" customFormat="1" ht="74.25" customHeight="1" hidden="1">
      <c r="A621" s="95"/>
      <c r="B621" s="53"/>
      <c r="C621" s="53"/>
      <c r="D621" s="54">
        <f t="shared" si="139"/>
        <v>0</v>
      </c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6"/>
      <c r="S621" s="56"/>
      <c r="T621" s="45"/>
      <c r="U621" s="45"/>
    </row>
    <row r="622" spans="1:21" s="4" customFormat="1" ht="31.5" hidden="1">
      <c r="A622" s="58" t="s">
        <v>574</v>
      </c>
      <c r="B622" s="53">
        <v>100101</v>
      </c>
      <c r="C622" s="53"/>
      <c r="D622" s="54">
        <f>F622+G622+H622+I622+J622+K622+L622+M622+N622+O622+P622+Q622</f>
        <v>0</v>
      </c>
      <c r="E622" s="55"/>
      <c r="F622" s="55">
        <f>F623</f>
        <v>0</v>
      </c>
      <c r="G622" s="55">
        <f aca="true" t="shared" si="140" ref="G622:Q622">G623</f>
        <v>0</v>
      </c>
      <c r="H622" s="55">
        <f t="shared" si="140"/>
        <v>0</v>
      </c>
      <c r="I622" s="55">
        <f t="shared" si="140"/>
        <v>0</v>
      </c>
      <c r="J622" s="55">
        <f t="shared" si="140"/>
        <v>0</v>
      </c>
      <c r="K622" s="55">
        <f t="shared" si="140"/>
        <v>0</v>
      </c>
      <c r="L622" s="55">
        <f t="shared" si="140"/>
        <v>0</v>
      </c>
      <c r="M622" s="55">
        <f t="shared" si="140"/>
        <v>0</v>
      </c>
      <c r="N622" s="55">
        <f t="shared" si="140"/>
        <v>0</v>
      </c>
      <c r="O622" s="55">
        <f t="shared" si="140"/>
        <v>0</v>
      </c>
      <c r="P622" s="55">
        <f t="shared" si="140"/>
        <v>0</v>
      </c>
      <c r="Q622" s="55">
        <f t="shared" si="140"/>
        <v>0</v>
      </c>
      <c r="R622" s="56"/>
      <c r="S622" s="56"/>
      <c r="T622" s="45"/>
      <c r="U622" s="45"/>
    </row>
    <row r="623" spans="1:21" s="4" customFormat="1" ht="50.25" customHeight="1" hidden="1">
      <c r="A623" s="93" t="s">
        <v>192</v>
      </c>
      <c r="B623" s="53"/>
      <c r="C623" s="53">
        <v>3210</v>
      </c>
      <c r="D623" s="54">
        <f>F623+G623+H623+I623+J623+K623+L623+M623+N623+O623+P623+Q623</f>
        <v>0</v>
      </c>
      <c r="E623" s="55"/>
      <c r="F623" s="55">
        <f>SUM(F624:F626)</f>
        <v>0</v>
      </c>
      <c r="G623" s="55">
        <f aca="true" t="shared" si="141" ref="G623:Q623">SUM(G624:G626)</f>
        <v>0</v>
      </c>
      <c r="H623" s="55">
        <f t="shared" si="141"/>
        <v>0</v>
      </c>
      <c r="I623" s="55">
        <f t="shared" si="141"/>
        <v>0</v>
      </c>
      <c r="J623" s="55">
        <f t="shared" si="141"/>
        <v>0</v>
      </c>
      <c r="K623" s="55">
        <f t="shared" si="141"/>
        <v>0</v>
      </c>
      <c r="L623" s="55">
        <f t="shared" si="141"/>
        <v>0</v>
      </c>
      <c r="M623" s="55">
        <f t="shared" si="141"/>
        <v>0</v>
      </c>
      <c r="N623" s="55">
        <f t="shared" si="141"/>
        <v>0</v>
      </c>
      <c r="O623" s="55">
        <f t="shared" si="141"/>
        <v>0</v>
      </c>
      <c r="P623" s="55">
        <f t="shared" si="141"/>
        <v>0</v>
      </c>
      <c r="Q623" s="55">
        <f t="shared" si="141"/>
        <v>0</v>
      </c>
      <c r="R623" s="56"/>
      <c r="S623" s="56"/>
      <c r="T623" s="45"/>
      <c r="U623" s="45"/>
    </row>
    <row r="624" spans="1:21" s="4" customFormat="1" ht="31.5" hidden="1">
      <c r="A624" s="135" t="s">
        <v>575</v>
      </c>
      <c r="B624" s="53"/>
      <c r="C624" s="53"/>
      <c r="D624" s="54">
        <f t="shared" si="139"/>
        <v>0</v>
      </c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6"/>
      <c r="S624" s="56"/>
      <c r="T624" s="45"/>
      <c r="U624" s="45"/>
    </row>
    <row r="625" spans="1:21" s="4" customFormat="1" ht="31.5" hidden="1">
      <c r="A625" s="135" t="s">
        <v>576</v>
      </c>
      <c r="B625" s="53"/>
      <c r="C625" s="53"/>
      <c r="D625" s="54">
        <f t="shared" si="139"/>
        <v>0</v>
      </c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6"/>
      <c r="S625" s="56"/>
      <c r="T625" s="45"/>
      <c r="U625" s="45"/>
    </row>
    <row r="626" spans="1:21" s="4" customFormat="1" ht="15.75" hidden="1">
      <c r="A626" s="135" t="s">
        <v>577</v>
      </c>
      <c r="B626" s="53"/>
      <c r="C626" s="53"/>
      <c r="D626" s="54">
        <f t="shared" si="139"/>
        <v>0</v>
      </c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6"/>
      <c r="S626" s="56"/>
      <c r="T626" s="45"/>
      <c r="U626" s="45"/>
    </row>
    <row r="627" spans="1:19" s="45" customFormat="1" ht="78.75" hidden="1">
      <c r="A627" s="58" t="s">
        <v>37</v>
      </c>
      <c r="B627" s="53">
        <v>100106</v>
      </c>
      <c r="C627" s="53"/>
      <c r="D627" s="54">
        <f>F627+G627+H627+I627+J627+K627+L627+M627+N627+O627+P627+Q627</f>
        <v>0</v>
      </c>
      <c r="E627" s="55"/>
      <c r="F627" s="105">
        <f>F628+F633</f>
        <v>0</v>
      </c>
      <c r="G627" s="105">
        <f aca="true" t="shared" si="142" ref="G627:Q627">G628+G633</f>
        <v>0</v>
      </c>
      <c r="H627" s="105">
        <f t="shared" si="142"/>
        <v>0</v>
      </c>
      <c r="I627" s="105">
        <f t="shared" si="142"/>
        <v>0</v>
      </c>
      <c r="J627" s="105">
        <f t="shared" si="142"/>
        <v>0</v>
      </c>
      <c r="K627" s="105">
        <f t="shared" si="142"/>
        <v>0</v>
      </c>
      <c r="L627" s="105">
        <f t="shared" si="142"/>
        <v>0</v>
      </c>
      <c r="M627" s="105">
        <f t="shared" si="142"/>
        <v>0</v>
      </c>
      <c r="N627" s="105">
        <f t="shared" si="142"/>
        <v>0</v>
      </c>
      <c r="O627" s="105">
        <f t="shared" si="142"/>
        <v>0</v>
      </c>
      <c r="P627" s="105">
        <f t="shared" si="142"/>
        <v>0</v>
      </c>
      <c r="Q627" s="105">
        <f t="shared" si="142"/>
        <v>0</v>
      </c>
      <c r="R627" s="56"/>
      <c r="S627" s="56"/>
    </row>
    <row r="628" spans="1:19" s="6" customFormat="1" ht="51" customHeight="1" hidden="1">
      <c r="A628" s="60" t="s">
        <v>36</v>
      </c>
      <c r="B628" s="106"/>
      <c r="C628" s="106">
        <v>3131</v>
      </c>
      <c r="D628" s="54">
        <f t="shared" si="139"/>
        <v>0</v>
      </c>
      <c r="E628" s="176">
        <f>+E629+E630</f>
        <v>0</v>
      </c>
      <c r="F628" s="176">
        <f>+F629+F630+F631+F632</f>
        <v>0</v>
      </c>
      <c r="G628" s="176">
        <f aca="true" t="shared" si="143" ref="G628:Q628">+G629+G630+G631+G632</f>
        <v>0</v>
      </c>
      <c r="H628" s="176">
        <f t="shared" si="143"/>
        <v>0</v>
      </c>
      <c r="I628" s="176">
        <f t="shared" si="143"/>
        <v>0</v>
      </c>
      <c r="J628" s="176">
        <f t="shared" si="143"/>
        <v>0</v>
      </c>
      <c r="K628" s="176">
        <f t="shared" si="143"/>
        <v>0</v>
      </c>
      <c r="L628" s="176">
        <f t="shared" si="143"/>
        <v>0</v>
      </c>
      <c r="M628" s="176">
        <f t="shared" si="143"/>
        <v>0</v>
      </c>
      <c r="N628" s="176">
        <f t="shared" si="143"/>
        <v>0</v>
      </c>
      <c r="O628" s="176">
        <f t="shared" si="143"/>
        <v>0</v>
      </c>
      <c r="P628" s="176">
        <f t="shared" si="143"/>
        <v>0</v>
      </c>
      <c r="Q628" s="176">
        <f t="shared" si="143"/>
        <v>0</v>
      </c>
      <c r="R628" s="69"/>
      <c r="S628" s="69"/>
    </row>
    <row r="629" spans="1:19" s="44" customFormat="1" ht="74.25" customHeight="1" hidden="1">
      <c r="A629" s="135" t="s">
        <v>340</v>
      </c>
      <c r="B629" s="136"/>
      <c r="C629" s="136"/>
      <c r="D629" s="54">
        <f t="shared" si="139"/>
        <v>0</v>
      </c>
      <c r="E629" s="63"/>
      <c r="F629" s="63"/>
      <c r="G629" s="13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74"/>
      <c r="S629" s="74"/>
    </row>
    <row r="630" spans="1:19" s="6" customFormat="1" ht="79.5" customHeight="1" hidden="1">
      <c r="A630" s="135" t="s">
        <v>341</v>
      </c>
      <c r="B630" s="59"/>
      <c r="C630" s="59"/>
      <c r="D630" s="54">
        <f t="shared" si="139"/>
        <v>0</v>
      </c>
      <c r="E630" s="55"/>
      <c r="F630" s="55"/>
      <c r="G630" s="133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69"/>
      <c r="S630" s="69"/>
    </row>
    <row r="631" spans="1:19" s="6" customFormat="1" ht="79.5" customHeight="1" hidden="1">
      <c r="A631" s="135" t="s">
        <v>342</v>
      </c>
      <c r="B631" s="59"/>
      <c r="C631" s="59"/>
      <c r="D631" s="54">
        <f t="shared" si="139"/>
        <v>0</v>
      </c>
      <c r="E631" s="55"/>
      <c r="F631" s="55"/>
      <c r="G631" s="133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69"/>
      <c r="S631" s="69"/>
    </row>
    <row r="632" spans="1:19" s="6" customFormat="1" ht="74.25" customHeight="1" hidden="1">
      <c r="A632" s="135" t="s">
        <v>343</v>
      </c>
      <c r="B632" s="59"/>
      <c r="C632" s="59"/>
      <c r="D632" s="54">
        <f t="shared" si="139"/>
        <v>0</v>
      </c>
      <c r="E632" s="61"/>
      <c r="F632" s="61"/>
      <c r="G632" s="133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9"/>
      <c r="S632" s="69"/>
    </row>
    <row r="633" spans="1:19" s="6" customFormat="1" ht="53.25" customHeight="1" hidden="1">
      <c r="A633" s="60" t="s">
        <v>158</v>
      </c>
      <c r="B633" s="59"/>
      <c r="C633" s="59">
        <v>3210</v>
      </c>
      <c r="D633" s="54">
        <f>+D635+D636+D637+D638+D639</f>
        <v>0</v>
      </c>
      <c r="E633" s="54">
        <f aca="true" t="shared" si="144" ref="E633:Q633">+E635+E636+E637+E638+E639</f>
        <v>0</v>
      </c>
      <c r="F633" s="54">
        <f t="shared" si="144"/>
        <v>0</v>
      </c>
      <c r="G633" s="54">
        <f t="shared" si="144"/>
        <v>0</v>
      </c>
      <c r="H633" s="54">
        <f t="shared" si="144"/>
        <v>0</v>
      </c>
      <c r="I633" s="54">
        <f t="shared" si="144"/>
        <v>0</v>
      </c>
      <c r="J633" s="54">
        <f t="shared" si="144"/>
        <v>0</v>
      </c>
      <c r="K633" s="54">
        <f t="shared" si="144"/>
        <v>0</v>
      </c>
      <c r="L633" s="54">
        <f t="shared" si="144"/>
        <v>0</v>
      </c>
      <c r="M633" s="54">
        <f t="shared" si="144"/>
        <v>0</v>
      </c>
      <c r="N633" s="54">
        <f t="shared" si="144"/>
        <v>0</v>
      </c>
      <c r="O633" s="54">
        <f t="shared" si="144"/>
        <v>0</v>
      </c>
      <c r="P633" s="54">
        <f t="shared" si="144"/>
        <v>0</v>
      </c>
      <c r="Q633" s="54">
        <f t="shared" si="144"/>
        <v>0</v>
      </c>
      <c r="R633" s="69"/>
      <c r="S633" s="69"/>
    </row>
    <row r="634" spans="1:19" s="6" customFormat="1" ht="36" customHeight="1" hidden="1">
      <c r="A634" s="177"/>
      <c r="B634" s="59"/>
      <c r="C634" s="59"/>
      <c r="D634" s="54"/>
      <c r="E634" s="61"/>
      <c r="F634" s="61"/>
      <c r="G634" s="178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9"/>
      <c r="S634" s="69"/>
    </row>
    <row r="635" spans="1:19" s="6" customFormat="1" ht="229.5" customHeight="1" hidden="1">
      <c r="A635" s="177" t="s">
        <v>534</v>
      </c>
      <c r="B635" s="59"/>
      <c r="C635" s="59"/>
      <c r="D635" s="54">
        <f>+F635+G635+H635+I635+J635+K635+L635+M635+N635+O635+P635+Q635</f>
        <v>0</v>
      </c>
      <c r="E635" s="61"/>
      <c r="F635" s="61"/>
      <c r="G635" s="178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9"/>
      <c r="S635" s="69"/>
    </row>
    <row r="636" spans="1:19" s="6" customFormat="1" ht="233.25" customHeight="1" hidden="1">
      <c r="A636" s="177" t="s">
        <v>533</v>
      </c>
      <c r="B636" s="59"/>
      <c r="C636" s="59"/>
      <c r="D636" s="54">
        <f>+F636+G636+H636+I636+J636+K636+L636+M636+N636+O636+P636+Q636</f>
        <v>0</v>
      </c>
      <c r="E636" s="61"/>
      <c r="F636" s="61"/>
      <c r="G636" s="178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9"/>
      <c r="S636" s="69"/>
    </row>
    <row r="637" spans="1:19" s="6" customFormat="1" ht="202.5" customHeight="1" hidden="1">
      <c r="A637" s="177" t="s">
        <v>537</v>
      </c>
      <c r="B637" s="59"/>
      <c r="C637" s="59"/>
      <c r="D637" s="54">
        <f>+F637+G637+H637+I637+J637+K637+L637+M637+N637+O637+P637+Q637</f>
        <v>0</v>
      </c>
      <c r="E637" s="61"/>
      <c r="F637" s="61"/>
      <c r="G637" s="178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9"/>
      <c r="S637" s="69"/>
    </row>
    <row r="638" spans="1:19" s="6" customFormat="1" ht="271.5" customHeight="1" hidden="1">
      <c r="A638" s="177" t="s">
        <v>536</v>
      </c>
      <c r="B638" s="59"/>
      <c r="C638" s="59"/>
      <c r="D638" s="54">
        <f>+F638+G638+H638+I638+J638+K638+L638+M638+N638+O638+P638+Q638</f>
        <v>0</v>
      </c>
      <c r="E638" s="61"/>
      <c r="F638" s="61"/>
      <c r="G638" s="178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9"/>
      <c r="S638" s="69"/>
    </row>
    <row r="639" spans="1:19" s="6" customFormat="1" ht="259.5" customHeight="1" hidden="1">
      <c r="A639" s="177" t="s">
        <v>535</v>
      </c>
      <c r="B639" s="59"/>
      <c r="C639" s="59"/>
      <c r="D639" s="54">
        <f>+F639+G639+H639+I639+J639+K639+L639+M639+N639+O639+P639+Q639</f>
        <v>0</v>
      </c>
      <c r="E639" s="61"/>
      <c r="F639" s="61"/>
      <c r="G639" s="178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9"/>
      <c r="S639" s="69"/>
    </row>
    <row r="640" spans="1:19" s="6" customFormat="1" ht="27" customHeight="1" hidden="1">
      <c r="A640" s="58" t="s">
        <v>47</v>
      </c>
      <c r="B640" s="59">
        <v>100103</v>
      </c>
      <c r="C640" s="59"/>
      <c r="D640" s="54">
        <f t="shared" si="139"/>
        <v>0</v>
      </c>
      <c r="E640" s="55">
        <f aca="true" t="shared" si="145" ref="E640:Q640">+E641</f>
        <v>0</v>
      </c>
      <c r="F640" s="55">
        <f t="shared" si="145"/>
        <v>0</v>
      </c>
      <c r="G640" s="55">
        <f t="shared" si="145"/>
        <v>0</v>
      </c>
      <c r="H640" s="55">
        <f t="shared" si="145"/>
        <v>0</v>
      </c>
      <c r="I640" s="55">
        <f t="shared" si="145"/>
        <v>0</v>
      </c>
      <c r="J640" s="55">
        <f t="shared" si="145"/>
        <v>0</v>
      </c>
      <c r="K640" s="55">
        <f t="shared" si="145"/>
        <v>0</v>
      </c>
      <c r="L640" s="55">
        <f t="shared" si="145"/>
        <v>0</v>
      </c>
      <c r="M640" s="55">
        <f t="shared" si="145"/>
        <v>0</v>
      </c>
      <c r="N640" s="55">
        <f t="shared" si="145"/>
        <v>0</v>
      </c>
      <c r="O640" s="55">
        <f t="shared" si="145"/>
        <v>0</v>
      </c>
      <c r="P640" s="55">
        <f t="shared" si="145"/>
        <v>0</v>
      </c>
      <c r="Q640" s="55">
        <f t="shared" si="145"/>
        <v>0</v>
      </c>
      <c r="R640" s="69"/>
      <c r="S640" s="69"/>
    </row>
    <row r="641" spans="1:19" s="6" customFormat="1" ht="52.5" customHeight="1" hidden="1">
      <c r="A641" s="60" t="s">
        <v>158</v>
      </c>
      <c r="B641" s="59"/>
      <c r="C641" s="59">
        <v>3210</v>
      </c>
      <c r="D641" s="54">
        <f>F641+G641+H641+I641+J641+K641+L641+M641+N641+O641+P641+Q641</f>
        <v>0</v>
      </c>
      <c r="E641" s="61"/>
      <c r="F641" s="61">
        <f>+F643</f>
        <v>0</v>
      </c>
      <c r="G641" s="61">
        <f aca="true" t="shared" si="146" ref="G641:Q641">+G643</f>
        <v>0</v>
      </c>
      <c r="H641" s="61">
        <f t="shared" si="146"/>
        <v>0</v>
      </c>
      <c r="I641" s="61">
        <f t="shared" si="146"/>
        <v>0</v>
      </c>
      <c r="J641" s="61">
        <f t="shared" si="146"/>
        <v>0</v>
      </c>
      <c r="K641" s="61">
        <f t="shared" si="146"/>
        <v>0</v>
      </c>
      <c r="L641" s="61">
        <f t="shared" si="146"/>
        <v>0</v>
      </c>
      <c r="M641" s="61">
        <f t="shared" si="146"/>
        <v>0</v>
      </c>
      <c r="N641" s="61">
        <f t="shared" si="146"/>
        <v>0</v>
      </c>
      <c r="O641" s="61">
        <f t="shared" si="146"/>
        <v>0</v>
      </c>
      <c r="P641" s="61">
        <f t="shared" si="146"/>
        <v>0</v>
      </c>
      <c r="Q641" s="61">
        <f t="shared" si="146"/>
        <v>0</v>
      </c>
      <c r="R641" s="69"/>
      <c r="S641" s="69"/>
    </row>
    <row r="642" spans="1:19" s="6" customFormat="1" ht="47.25" customHeight="1" hidden="1">
      <c r="A642" s="137" t="s">
        <v>362</v>
      </c>
      <c r="B642" s="136"/>
      <c r="C642" s="136"/>
      <c r="D642" s="138">
        <f>+F642+G642+H642+I642+J642+K642+L642+M642+N642+O642+P642+Q642</f>
        <v>0</v>
      </c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69"/>
      <c r="S642" s="69"/>
    </row>
    <row r="643" spans="1:19" s="6" customFormat="1" ht="63" hidden="1">
      <c r="A643" s="166" t="s">
        <v>456</v>
      </c>
      <c r="B643" s="59"/>
      <c r="C643" s="59"/>
      <c r="D643" s="54">
        <f t="shared" si="139"/>
        <v>0</v>
      </c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63"/>
      <c r="P643" s="55"/>
      <c r="Q643" s="55"/>
      <c r="R643" s="69"/>
      <c r="S643" s="69"/>
    </row>
    <row r="644" spans="1:19" s="6" customFormat="1" ht="74.25" customHeight="1" hidden="1">
      <c r="A644" s="62"/>
      <c r="B644" s="59"/>
      <c r="C644" s="59"/>
      <c r="D644" s="54">
        <f t="shared" si="139"/>
        <v>0</v>
      </c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63"/>
      <c r="P644" s="55"/>
      <c r="Q644" s="55"/>
      <c r="R644" s="69"/>
      <c r="S644" s="69"/>
    </row>
    <row r="645" spans="1:19" s="6" customFormat="1" ht="67.5" customHeight="1" hidden="1">
      <c r="A645" s="62"/>
      <c r="B645" s="59"/>
      <c r="C645" s="59"/>
      <c r="D645" s="54">
        <f t="shared" si="139"/>
        <v>0</v>
      </c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63"/>
      <c r="P645" s="55"/>
      <c r="Q645" s="55"/>
      <c r="R645" s="69"/>
      <c r="S645" s="69"/>
    </row>
    <row r="646" spans="1:19" s="6" customFormat="1" ht="67.5" customHeight="1" hidden="1">
      <c r="A646" s="62"/>
      <c r="B646" s="59"/>
      <c r="C646" s="59"/>
      <c r="D646" s="54">
        <f t="shared" si="139"/>
        <v>0</v>
      </c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63"/>
      <c r="P646" s="55"/>
      <c r="Q646" s="55"/>
      <c r="R646" s="69"/>
      <c r="S646" s="69"/>
    </row>
    <row r="647" spans="1:19" s="6" customFormat="1" ht="67.5" customHeight="1" hidden="1">
      <c r="A647" s="62"/>
      <c r="B647" s="59"/>
      <c r="C647" s="59"/>
      <c r="D647" s="54">
        <f t="shared" si="139"/>
        <v>0</v>
      </c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69"/>
      <c r="S647" s="69"/>
    </row>
    <row r="648" spans="1:19" s="6" customFormat="1" ht="67.5" customHeight="1" hidden="1">
      <c r="A648" s="58"/>
      <c r="B648" s="59"/>
      <c r="C648" s="59"/>
      <c r="D648" s="54">
        <f t="shared" si="139"/>
        <v>0</v>
      </c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69"/>
      <c r="S648" s="69"/>
    </row>
    <row r="649" spans="1:19" s="6" customFormat="1" ht="67.5" customHeight="1" hidden="1">
      <c r="A649" s="58"/>
      <c r="B649" s="59"/>
      <c r="C649" s="59"/>
      <c r="D649" s="54">
        <f t="shared" si="139"/>
        <v>0</v>
      </c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69"/>
      <c r="S649" s="69"/>
    </row>
    <row r="650" spans="1:19" s="45" customFormat="1" ht="38.25" customHeight="1" hidden="1">
      <c r="A650" s="64" t="s">
        <v>220</v>
      </c>
      <c r="B650" s="53">
        <v>170603</v>
      </c>
      <c r="C650" s="53"/>
      <c r="D650" s="55">
        <f>D651</f>
        <v>0</v>
      </c>
      <c r="E650" s="55"/>
      <c r="F650" s="55">
        <f>F651</f>
        <v>0</v>
      </c>
      <c r="G650" s="55">
        <f aca="true" t="shared" si="147" ref="G650:Q650">G651</f>
        <v>0</v>
      </c>
      <c r="H650" s="55">
        <f t="shared" si="147"/>
        <v>0</v>
      </c>
      <c r="I650" s="55">
        <f t="shared" si="147"/>
        <v>0</v>
      </c>
      <c r="J650" s="55">
        <f t="shared" si="147"/>
        <v>0</v>
      </c>
      <c r="K650" s="55">
        <f t="shared" si="147"/>
        <v>0</v>
      </c>
      <c r="L650" s="55">
        <f t="shared" si="147"/>
        <v>0</v>
      </c>
      <c r="M650" s="55">
        <f t="shared" si="147"/>
        <v>0</v>
      </c>
      <c r="N650" s="55">
        <f t="shared" si="147"/>
        <v>0</v>
      </c>
      <c r="O650" s="55">
        <f t="shared" si="147"/>
        <v>0</v>
      </c>
      <c r="P650" s="55">
        <f t="shared" si="147"/>
        <v>0</v>
      </c>
      <c r="Q650" s="55">
        <f t="shared" si="147"/>
        <v>0</v>
      </c>
      <c r="R650" s="56"/>
      <c r="S650" s="56"/>
    </row>
    <row r="651" spans="1:21" s="44" customFormat="1" ht="51" customHeight="1" hidden="1">
      <c r="A651" s="60" t="s">
        <v>158</v>
      </c>
      <c r="B651" s="59"/>
      <c r="C651" s="59">
        <v>3210</v>
      </c>
      <c r="D651" s="61">
        <f>SUM(D652:D657)</f>
        <v>0</v>
      </c>
      <c r="E651" s="61">
        <f aca="true" t="shared" si="148" ref="E651:Q651">SUM(E652:E657)</f>
        <v>0</v>
      </c>
      <c r="F651" s="61">
        <f t="shared" si="148"/>
        <v>0</v>
      </c>
      <c r="G651" s="61">
        <f t="shared" si="148"/>
        <v>0</v>
      </c>
      <c r="H651" s="61">
        <f t="shared" si="148"/>
        <v>0</v>
      </c>
      <c r="I651" s="61">
        <f t="shared" si="148"/>
        <v>0</v>
      </c>
      <c r="J651" s="61">
        <f t="shared" si="148"/>
        <v>0</v>
      </c>
      <c r="K651" s="61">
        <f t="shared" si="148"/>
        <v>0</v>
      </c>
      <c r="L651" s="61">
        <f t="shared" si="148"/>
        <v>0</v>
      </c>
      <c r="M651" s="61">
        <f t="shared" si="148"/>
        <v>0</v>
      </c>
      <c r="N651" s="61">
        <f t="shared" si="148"/>
        <v>0</v>
      </c>
      <c r="O651" s="61">
        <f t="shared" si="148"/>
        <v>0</v>
      </c>
      <c r="P651" s="61">
        <f t="shared" si="148"/>
        <v>0</v>
      </c>
      <c r="Q651" s="61">
        <f t="shared" si="148"/>
        <v>0</v>
      </c>
      <c r="R651" s="69"/>
      <c r="S651" s="69"/>
      <c r="T651" s="6"/>
      <c r="U651" s="6"/>
    </row>
    <row r="652" spans="1:21" s="44" customFormat="1" ht="90.75" customHeight="1" hidden="1">
      <c r="A652" s="65" t="s">
        <v>417</v>
      </c>
      <c r="B652" s="59"/>
      <c r="C652" s="59"/>
      <c r="D652" s="61">
        <f aca="true" t="shared" si="149" ref="D652:D657">+F652+G652+H652+I652+J652+K652+L652+M652+N652+O652+P652+Q652</f>
        <v>0</v>
      </c>
      <c r="E652" s="61"/>
      <c r="F652" s="61"/>
      <c r="G652" s="212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9"/>
      <c r="S652" s="69"/>
      <c r="T652" s="6"/>
      <c r="U652" s="6"/>
    </row>
    <row r="653" spans="1:21" s="44" customFormat="1" ht="103.5" customHeight="1" hidden="1">
      <c r="A653" s="66" t="s">
        <v>418</v>
      </c>
      <c r="B653" s="59"/>
      <c r="C653" s="59"/>
      <c r="D653" s="61">
        <f t="shared" si="149"/>
        <v>0</v>
      </c>
      <c r="E653" s="61"/>
      <c r="F653" s="61"/>
      <c r="G653" s="212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9"/>
      <c r="S653" s="69"/>
      <c r="T653" s="6"/>
      <c r="U653" s="6"/>
    </row>
    <row r="654" spans="1:21" s="44" customFormat="1" ht="86.25" customHeight="1" hidden="1">
      <c r="A654" s="135" t="s">
        <v>352</v>
      </c>
      <c r="B654" s="59"/>
      <c r="C654" s="59"/>
      <c r="D654" s="61">
        <f t="shared" si="149"/>
        <v>0</v>
      </c>
      <c r="E654" s="61"/>
      <c r="F654" s="61"/>
      <c r="G654" s="139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9"/>
      <c r="S654" s="69"/>
      <c r="T654" s="6"/>
      <c r="U654" s="6"/>
    </row>
    <row r="655" spans="1:21" s="44" customFormat="1" ht="72" customHeight="1" hidden="1">
      <c r="A655" s="135" t="s">
        <v>353</v>
      </c>
      <c r="B655" s="59"/>
      <c r="C655" s="59"/>
      <c r="D655" s="61">
        <f t="shared" si="149"/>
        <v>0</v>
      </c>
      <c r="E655" s="61"/>
      <c r="F655" s="61"/>
      <c r="G655" s="139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9"/>
      <c r="S655" s="69"/>
      <c r="T655" s="6"/>
      <c r="U655" s="6"/>
    </row>
    <row r="656" spans="1:21" s="44" customFormat="1" ht="75.75" customHeight="1" hidden="1">
      <c r="A656" s="135" t="s">
        <v>354</v>
      </c>
      <c r="B656" s="59"/>
      <c r="C656" s="59"/>
      <c r="D656" s="61">
        <f t="shared" si="149"/>
        <v>0</v>
      </c>
      <c r="E656" s="61"/>
      <c r="F656" s="61"/>
      <c r="G656" s="139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9"/>
      <c r="S656" s="69"/>
      <c r="T656" s="6"/>
      <c r="U656" s="6"/>
    </row>
    <row r="657" spans="1:19" s="4" customFormat="1" ht="83.25" customHeight="1" hidden="1">
      <c r="A657" s="135" t="s">
        <v>355</v>
      </c>
      <c r="B657" s="67"/>
      <c r="C657" s="67"/>
      <c r="D657" s="61">
        <f t="shared" si="149"/>
        <v>0</v>
      </c>
      <c r="E657" s="63"/>
      <c r="F657" s="63"/>
      <c r="G657" s="139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57"/>
      <c r="S657" s="57"/>
    </row>
    <row r="658" spans="1:19" s="45" customFormat="1" ht="54.75" customHeight="1" hidden="1">
      <c r="A658" s="58" t="s">
        <v>415</v>
      </c>
      <c r="B658" s="53">
        <v>100202</v>
      </c>
      <c r="C658" s="53"/>
      <c r="D658" s="55">
        <f>+D659+D661+D669</f>
        <v>0</v>
      </c>
      <c r="E658" s="55">
        <f aca="true" t="shared" si="150" ref="E658:Q658">+E659+E661+E669</f>
        <v>0</v>
      </c>
      <c r="F658" s="55">
        <f>+F659+F661+F669</f>
        <v>0</v>
      </c>
      <c r="G658" s="55">
        <f t="shared" si="150"/>
        <v>0</v>
      </c>
      <c r="H658" s="55">
        <f t="shared" si="150"/>
        <v>0</v>
      </c>
      <c r="I658" s="55">
        <f t="shared" si="150"/>
        <v>0</v>
      </c>
      <c r="J658" s="55">
        <f t="shared" si="150"/>
        <v>0</v>
      </c>
      <c r="K658" s="55">
        <f t="shared" si="150"/>
        <v>0</v>
      </c>
      <c r="L658" s="55">
        <f t="shared" si="150"/>
        <v>0</v>
      </c>
      <c r="M658" s="55">
        <f t="shared" si="150"/>
        <v>0</v>
      </c>
      <c r="N658" s="55">
        <f t="shared" si="150"/>
        <v>0</v>
      </c>
      <c r="O658" s="55">
        <f t="shared" si="150"/>
        <v>0</v>
      </c>
      <c r="P658" s="55">
        <f t="shared" si="150"/>
        <v>0</v>
      </c>
      <c r="Q658" s="55">
        <f t="shared" si="150"/>
        <v>0</v>
      </c>
      <c r="R658" s="56"/>
      <c r="S658" s="56"/>
    </row>
    <row r="659" spans="1:19" s="45" customFormat="1" ht="34.5" customHeight="1" hidden="1">
      <c r="A659" s="60" t="s">
        <v>33</v>
      </c>
      <c r="B659" s="106"/>
      <c r="C659" s="106">
        <v>3142</v>
      </c>
      <c r="D659" s="55">
        <f>+D660</f>
        <v>0</v>
      </c>
      <c r="E659" s="55">
        <f aca="true" t="shared" si="151" ref="E659:Q659">+E660</f>
        <v>0</v>
      </c>
      <c r="F659" s="55">
        <f t="shared" si="151"/>
        <v>0</v>
      </c>
      <c r="G659" s="55">
        <f t="shared" si="151"/>
        <v>0</v>
      </c>
      <c r="H659" s="55">
        <f t="shared" si="151"/>
        <v>0</v>
      </c>
      <c r="I659" s="55">
        <f t="shared" si="151"/>
        <v>0</v>
      </c>
      <c r="J659" s="55">
        <f t="shared" si="151"/>
        <v>0</v>
      </c>
      <c r="K659" s="55">
        <f t="shared" si="151"/>
        <v>0</v>
      </c>
      <c r="L659" s="55">
        <f t="shared" si="151"/>
        <v>0</v>
      </c>
      <c r="M659" s="55">
        <f t="shared" si="151"/>
        <v>0</v>
      </c>
      <c r="N659" s="55">
        <f t="shared" si="151"/>
        <v>0</v>
      </c>
      <c r="O659" s="55">
        <f t="shared" si="151"/>
        <v>0</v>
      </c>
      <c r="P659" s="55">
        <f t="shared" si="151"/>
        <v>0</v>
      </c>
      <c r="Q659" s="55">
        <f t="shared" si="151"/>
        <v>0</v>
      </c>
      <c r="R659" s="56"/>
      <c r="S659" s="56"/>
    </row>
    <row r="660" spans="1:19" s="45" customFormat="1" ht="124.5" customHeight="1" hidden="1">
      <c r="A660" s="188" t="s">
        <v>416</v>
      </c>
      <c r="B660" s="53"/>
      <c r="C660" s="53"/>
      <c r="D660" s="55">
        <f>+F660+G660+H660+I660+J660+K660+L660+M660+N660+O660+P660+Q660</f>
        <v>0</v>
      </c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6"/>
      <c r="S660" s="56"/>
    </row>
    <row r="661" spans="1:19" s="6" customFormat="1" ht="53.25" customHeight="1" hidden="1">
      <c r="A661" s="60" t="s">
        <v>175</v>
      </c>
      <c r="B661" s="59"/>
      <c r="C661" s="59">
        <v>3210</v>
      </c>
      <c r="D661" s="61">
        <f>D666+D668+D667+D665+D664+D663+D662</f>
        <v>0</v>
      </c>
      <c r="E661" s="61">
        <f>E666+E668+E667+E665+E664+E663+E662</f>
        <v>0</v>
      </c>
      <c r="F661" s="61">
        <f>F666+F668+F667+F665+F664+F663+F662</f>
        <v>0</v>
      </c>
      <c r="G661" s="61">
        <f aca="true" t="shared" si="152" ref="G661:Q661">G666+G668+G667+G665+G664+G663+G662</f>
        <v>0</v>
      </c>
      <c r="H661" s="61">
        <f t="shared" si="152"/>
        <v>0</v>
      </c>
      <c r="I661" s="61">
        <f t="shared" si="152"/>
        <v>0</v>
      </c>
      <c r="J661" s="61">
        <f t="shared" si="152"/>
        <v>0</v>
      </c>
      <c r="K661" s="61">
        <f t="shared" si="152"/>
        <v>0</v>
      </c>
      <c r="L661" s="61">
        <f t="shared" si="152"/>
        <v>0</v>
      </c>
      <c r="M661" s="61">
        <f t="shared" si="152"/>
        <v>0</v>
      </c>
      <c r="N661" s="61">
        <f t="shared" si="152"/>
        <v>0</v>
      </c>
      <c r="O661" s="61">
        <f t="shared" si="152"/>
        <v>0</v>
      </c>
      <c r="P661" s="61">
        <f t="shared" si="152"/>
        <v>0</v>
      </c>
      <c r="Q661" s="61">
        <f t="shared" si="152"/>
        <v>0</v>
      </c>
      <c r="R661" s="69"/>
      <c r="S661" s="69"/>
    </row>
    <row r="662" spans="1:19" s="44" customFormat="1" ht="44.25" customHeight="1" hidden="1">
      <c r="A662" s="137"/>
      <c r="B662" s="136"/>
      <c r="C662" s="136"/>
      <c r="D662" s="138">
        <f aca="true" t="shared" si="153" ref="D662:D670">+F662+G662+H662+I662+J662+K662+L662+M662+N662+O662+P662+Q662</f>
        <v>0</v>
      </c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74"/>
      <c r="S662" s="74"/>
    </row>
    <row r="663" spans="1:19" s="44" customFormat="1" ht="27.75" customHeight="1" hidden="1">
      <c r="A663" s="62"/>
      <c r="B663" s="136"/>
      <c r="C663" s="136"/>
      <c r="D663" s="138">
        <f t="shared" si="153"/>
        <v>0</v>
      </c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74"/>
      <c r="S663" s="74"/>
    </row>
    <row r="664" spans="1:19" s="6" customFormat="1" ht="81" customHeight="1" hidden="1">
      <c r="A664" s="107"/>
      <c r="B664" s="59"/>
      <c r="C664" s="59"/>
      <c r="D664" s="61">
        <f t="shared" si="153"/>
        <v>0</v>
      </c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9"/>
      <c r="S664" s="69"/>
    </row>
    <row r="665" spans="1:19" s="6" customFormat="1" ht="174.75" customHeight="1" hidden="1">
      <c r="A665" s="107"/>
      <c r="B665" s="59"/>
      <c r="C665" s="59"/>
      <c r="D665" s="61">
        <f t="shared" si="153"/>
        <v>0</v>
      </c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9"/>
      <c r="S665" s="69"/>
    </row>
    <row r="666" spans="1:21" s="4" customFormat="1" ht="77.25" customHeight="1" hidden="1">
      <c r="A666" s="107"/>
      <c r="B666" s="53"/>
      <c r="C666" s="53"/>
      <c r="D666" s="61">
        <f t="shared" si="153"/>
        <v>0</v>
      </c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6"/>
      <c r="S666" s="56"/>
      <c r="T666" s="45"/>
      <c r="U666" s="45"/>
    </row>
    <row r="667" spans="1:21" s="4" customFormat="1" ht="134.25" customHeight="1" hidden="1">
      <c r="A667" s="107"/>
      <c r="B667" s="53"/>
      <c r="C667" s="53"/>
      <c r="D667" s="61">
        <f t="shared" si="153"/>
        <v>0</v>
      </c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6"/>
      <c r="S667" s="56"/>
      <c r="T667" s="45"/>
      <c r="U667" s="45"/>
    </row>
    <row r="668" spans="1:21" s="4" customFormat="1" ht="159" customHeight="1" hidden="1">
      <c r="A668" s="107"/>
      <c r="B668" s="53"/>
      <c r="C668" s="53"/>
      <c r="D668" s="61">
        <f t="shared" si="153"/>
        <v>0</v>
      </c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6"/>
      <c r="S668" s="56"/>
      <c r="T668" s="45"/>
      <c r="U668" s="45"/>
    </row>
    <row r="669" spans="1:21" s="4" customFormat="1" ht="31.5" hidden="1">
      <c r="A669" s="141" t="s">
        <v>35</v>
      </c>
      <c r="B669" s="53"/>
      <c r="C669" s="53">
        <v>3122</v>
      </c>
      <c r="D669" s="61">
        <f t="shared" si="153"/>
        <v>0</v>
      </c>
      <c r="E669" s="55"/>
      <c r="F669" s="55">
        <f>F670</f>
        <v>0</v>
      </c>
      <c r="G669" s="55">
        <f aca="true" t="shared" si="154" ref="G669:Q669">G670</f>
        <v>0</v>
      </c>
      <c r="H669" s="55">
        <f t="shared" si="154"/>
        <v>0</v>
      </c>
      <c r="I669" s="55">
        <f t="shared" si="154"/>
        <v>0</v>
      </c>
      <c r="J669" s="55">
        <f t="shared" si="154"/>
        <v>0</v>
      </c>
      <c r="K669" s="55">
        <f t="shared" si="154"/>
        <v>0</v>
      </c>
      <c r="L669" s="55">
        <f t="shared" si="154"/>
        <v>0</v>
      </c>
      <c r="M669" s="55">
        <f t="shared" si="154"/>
        <v>0</v>
      </c>
      <c r="N669" s="55">
        <f t="shared" si="154"/>
        <v>0</v>
      </c>
      <c r="O669" s="55">
        <f t="shared" si="154"/>
        <v>0</v>
      </c>
      <c r="P669" s="55">
        <f t="shared" si="154"/>
        <v>0</v>
      </c>
      <c r="Q669" s="55">
        <f t="shared" si="154"/>
        <v>0</v>
      </c>
      <c r="R669" s="56"/>
      <c r="S669" s="56"/>
      <c r="T669" s="45"/>
      <c r="U669" s="45"/>
    </row>
    <row r="670" spans="1:21" s="4" customFormat="1" ht="78.75" hidden="1">
      <c r="A670" s="166" t="s">
        <v>453</v>
      </c>
      <c r="B670" s="53"/>
      <c r="C670" s="53"/>
      <c r="D670" s="61">
        <f t="shared" si="153"/>
        <v>0</v>
      </c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6"/>
      <c r="S670" s="56"/>
      <c r="T670" s="45"/>
      <c r="U670" s="45"/>
    </row>
    <row r="671" spans="1:19" s="45" customFormat="1" ht="32.25" customHeight="1" hidden="1">
      <c r="A671" s="64" t="s">
        <v>168</v>
      </c>
      <c r="B671" s="53">
        <v>100203</v>
      </c>
      <c r="C671" s="53"/>
      <c r="D671" s="55">
        <f>D672+D674+D679</f>
        <v>0</v>
      </c>
      <c r="E671" s="55">
        <f>E672+E674+E679</f>
        <v>0</v>
      </c>
      <c r="F671" s="55">
        <f>F672+F674+F679</f>
        <v>0</v>
      </c>
      <c r="G671" s="55">
        <f aca="true" t="shared" si="155" ref="G671:Q671">G672+G674+G679</f>
        <v>0</v>
      </c>
      <c r="H671" s="55">
        <f t="shared" si="155"/>
        <v>0</v>
      </c>
      <c r="I671" s="55">
        <f t="shared" si="155"/>
        <v>0</v>
      </c>
      <c r="J671" s="55">
        <f t="shared" si="155"/>
        <v>0</v>
      </c>
      <c r="K671" s="55">
        <f t="shared" si="155"/>
        <v>0</v>
      </c>
      <c r="L671" s="55">
        <f t="shared" si="155"/>
        <v>0</v>
      </c>
      <c r="M671" s="55">
        <f t="shared" si="155"/>
        <v>0</v>
      </c>
      <c r="N671" s="55">
        <f t="shared" si="155"/>
        <v>0</v>
      </c>
      <c r="O671" s="55">
        <f t="shared" si="155"/>
        <v>0</v>
      </c>
      <c r="P671" s="55">
        <f t="shared" si="155"/>
        <v>0</v>
      </c>
      <c r="Q671" s="55">
        <f t="shared" si="155"/>
        <v>0</v>
      </c>
      <c r="R671" s="56"/>
      <c r="S671" s="56"/>
    </row>
    <row r="672" spans="1:21" s="44" customFormat="1" ht="47.25" customHeight="1" hidden="1">
      <c r="A672" s="60" t="s">
        <v>173</v>
      </c>
      <c r="B672" s="59"/>
      <c r="C672" s="59">
        <v>3110</v>
      </c>
      <c r="D672" s="61">
        <f>D673</f>
        <v>0</v>
      </c>
      <c r="E672" s="61"/>
      <c r="F672" s="61">
        <f aca="true" t="shared" si="156" ref="F672:Q672">F673</f>
        <v>0</v>
      </c>
      <c r="G672" s="61">
        <f t="shared" si="156"/>
        <v>0</v>
      </c>
      <c r="H672" s="61">
        <f t="shared" si="156"/>
        <v>0</v>
      </c>
      <c r="I672" s="61">
        <f t="shared" si="156"/>
        <v>0</v>
      </c>
      <c r="J672" s="61">
        <f t="shared" si="156"/>
        <v>0</v>
      </c>
      <c r="K672" s="61">
        <f t="shared" si="156"/>
        <v>0</v>
      </c>
      <c r="L672" s="61">
        <f t="shared" si="156"/>
        <v>0</v>
      </c>
      <c r="M672" s="61">
        <f t="shared" si="156"/>
        <v>0</v>
      </c>
      <c r="N672" s="61">
        <f t="shared" si="156"/>
        <v>0</v>
      </c>
      <c r="O672" s="61">
        <f t="shared" si="156"/>
        <v>0</v>
      </c>
      <c r="P672" s="61">
        <f t="shared" si="156"/>
        <v>0</v>
      </c>
      <c r="Q672" s="61">
        <f t="shared" si="156"/>
        <v>0</v>
      </c>
      <c r="R672" s="69"/>
      <c r="S672" s="69"/>
      <c r="T672" s="6"/>
      <c r="U672" s="6"/>
    </row>
    <row r="673" spans="1:21" s="4" customFormat="1" ht="61.5" customHeight="1" hidden="1">
      <c r="A673" s="58" t="s">
        <v>45</v>
      </c>
      <c r="B673" s="53"/>
      <c r="C673" s="53"/>
      <c r="D673" s="105">
        <f>F673+G673+H673+I673+J673+K673+L673+M673+N673+O673+P673+Q673</f>
        <v>0</v>
      </c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6"/>
      <c r="S673" s="56"/>
      <c r="T673" s="45"/>
      <c r="U673" s="45"/>
    </row>
    <row r="674" spans="1:21" s="4" customFormat="1" ht="33.75" customHeight="1" hidden="1">
      <c r="A674" s="60" t="s">
        <v>159</v>
      </c>
      <c r="B674" s="106"/>
      <c r="C674" s="106">
        <v>3132</v>
      </c>
      <c r="D674" s="55">
        <f>+D675+D676+D677+D678</f>
        <v>0</v>
      </c>
      <c r="E674" s="55">
        <f aca="true" t="shared" si="157" ref="E674:Q674">+E675+E676+E677+E678</f>
        <v>0</v>
      </c>
      <c r="F674" s="55">
        <f t="shared" si="157"/>
        <v>0</v>
      </c>
      <c r="G674" s="55">
        <f t="shared" si="157"/>
        <v>0</v>
      </c>
      <c r="H674" s="55">
        <f t="shared" si="157"/>
        <v>0</v>
      </c>
      <c r="I674" s="55">
        <f t="shared" si="157"/>
        <v>0</v>
      </c>
      <c r="J674" s="55">
        <f t="shared" si="157"/>
        <v>0</v>
      </c>
      <c r="K674" s="55">
        <f t="shared" si="157"/>
        <v>0</v>
      </c>
      <c r="L674" s="55">
        <f t="shared" si="157"/>
        <v>0</v>
      </c>
      <c r="M674" s="55">
        <f t="shared" si="157"/>
        <v>0</v>
      </c>
      <c r="N674" s="55">
        <f t="shared" si="157"/>
        <v>0</v>
      </c>
      <c r="O674" s="55">
        <f t="shared" si="157"/>
        <v>0</v>
      </c>
      <c r="P674" s="55">
        <f t="shared" si="157"/>
        <v>0</v>
      </c>
      <c r="Q674" s="55">
        <f t="shared" si="157"/>
        <v>0</v>
      </c>
      <c r="R674" s="56"/>
      <c r="S674" s="56"/>
      <c r="T674" s="45"/>
      <c r="U674" s="45"/>
    </row>
    <row r="675" spans="1:19" s="4" customFormat="1" ht="63" hidden="1">
      <c r="A675" s="166" t="s">
        <v>443</v>
      </c>
      <c r="B675" s="67"/>
      <c r="C675" s="67"/>
      <c r="D675" s="54">
        <f>F675+G675+H675+I675+J675+K675+L675+M675+N675+O675+P675+Q675</f>
        <v>0</v>
      </c>
      <c r="E675" s="63"/>
      <c r="F675" s="63"/>
      <c r="G675" s="258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57"/>
      <c r="S675" s="57"/>
    </row>
    <row r="676" spans="1:19" s="4" customFormat="1" ht="104.25" customHeight="1" hidden="1">
      <c r="A676" s="273" t="s">
        <v>573</v>
      </c>
      <c r="B676" s="67"/>
      <c r="C676" s="67"/>
      <c r="D676" s="54">
        <f>F676+G676+H676+I676+J676+K676+L676+M676+N676+O676+P676+Q676</f>
        <v>0</v>
      </c>
      <c r="E676" s="63"/>
      <c r="F676" s="63"/>
      <c r="G676" s="259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57"/>
      <c r="S676" s="57"/>
    </row>
    <row r="677" spans="1:19" s="4" customFormat="1" ht="87" customHeight="1" hidden="1">
      <c r="A677" s="140" t="s">
        <v>389</v>
      </c>
      <c r="B677" s="67"/>
      <c r="C677" s="67"/>
      <c r="D677" s="54">
        <f>F677+G677+H677+I677+J677+K677+L677+M677+N677+O677+P677+Q677</f>
        <v>0</v>
      </c>
      <c r="E677" s="63"/>
      <c r="F677" s="63"/>
      <c r="G677" s="259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57"/>
      <c r="S677" s="57"/>
    </row>
    <row r="678" spans="1:19" s="4" customFormat="1" ht="95.25" customHeight="1" hidden="1">
      <c r="A678" s="95" t="s">
        <v>356</v>
      </c>
      <c r="B678" s="67"/>
      <c r="C678" s="67"/>
      <c r="D678" s="54">
        <f>F678+G678+H678+I678+J678+K678+L678+M678+N678+O678+P678+Q678</f>
        <v>0</v>
      </c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57"/>
      <c r="S678" s="57"/>
    </row>
    <row r="679" spans="1:21" s="4" customFormat="1" ht="51" customHeight="1" hidden="1">
      <c r="A679" s="60" t="s">
        <v>175</v>
      </c>
      <c r="B679" s="53"/>
      <c r="C679" s="53">
        <v>3210</v>
      </c>
      <c r="D679" s="55">
        <f>SUM(D680:D689)</f>
        <v>0</v>
      </c>
      <c r="E679" s="55">
        <f>SUM(E680:E688)</f>
        <v>0</v>
      </c>
      <c r="F679" s="55">
        <f>SUM(F680:F689)</f>
        <v>0</v>
      </c>
      <c r="G679" s="55">
        <f aca="true" t="shared" si="158" ref="G679:Q679">SUM(G680:G689)</f>
        <v>0</v>
      </c>
      <c r="H679" s="55">
        <f t="shared" si="158"/>
        <v>0</v>
      </c>
      <c r="I679" s="55">
        <f t="shared" si="158"/>
        <v>0</v>
      </c>
      <c r="J679" s="55">
        <f t="shared" si="158"/>
        <v>0</v>
      </c>
      <c r="K679" s="55">
        <f t="shared" si="158"/>
        <v>0</v>
      </c>
      <c r="L679" s="55">
        <f t="shared" si="158"/>
        <v>0</v>
      </c>
      <c r="M679" s="55">
        <f t="shared" si="158"/>
        <v>0</v>
      </c>
      <c r="N679" s="55">
        <f t="shared" si="158"/>
        <v>0</v>
      </c>
      <c r="O679" s="55">
        <f t="shared" si="158"/>
        <v>0</v>
      </c>
      <c r="P679" s="55">
        <f t="shared" si="158"/>
        <v>0</v>
      </c>
      <c r="Q679" s="55">
        <f t="shared" si="158"/>
        <v>0</v>
      </c>
      <c r="R679" s="56"/>
      <c r="S679" s="56"/>
      <c r="T679" s="45"/>
      <c r="U679" s="45"/>
    </row>
    <row r="680" spans="1:21" s="4" customFormat="1" ht="89.25" customHeight="1" hidden="1">
      <c r="A680" s="184" t="s">
        <v>459</v>
      </c>
      <c r="B680" s="53"/>
      <c r="C680" s="53"/>
      <c r="D680" s="55">
        <f aca="true" t="shared" si="159" ref="D680:D689">+F680+G680+H680+I680+J680+K680+L680+M680+N680+O680+P680+Q680</f>
        <v>0</v>
      </c>
      <c r="E680" s="55"/>
      <c r="F680" s="55"/>
      <c r="G680" s="24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6"/>
      <c r="S680" s="56"/>
      <c r="T680" s="45"/>
      <c r="U680" s="45"/>
    </row>
    <row r="681" spans="1:21" s="4" customFormat="1" ht="94.5" hidden="1">
      <c r="A681" s="184" t="s">
        <v>460</v>
      </c>
      <c r="B681" s="53"/>
      <c r="C681" s="53"/>
      <c r="D681" s="55">
        <f t="shared" si="159"/>
        <v>0</v>
      </c>
      <c r="E681" s="55"/>
      <c r="F681" s="55"/>
      <c r="G681" s="24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6"/>
      <c r="S681" s="56"/>
      <c r="T681" s="45"/>
      <c r="U681" s="45"/>
    </row>
    <row r="682" spans="1:21" s="4" customFormat="1" ht="58.5" customHeight="1" hidden="1">
      <c r="A682" s="95" t="s">
        <v>357</v>
      </c>
      <c r="B682" s="53"/>
      <c r="C682" s="53"/>
      <c r="D682" s="55">
        <f t="shared" si="159"/>
        <v>0</v>
      </c>
      <c r="E682" s="55"/>
      <c r="F682" s="55"/>
      <c r="G682" s="139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6"/>
      <c r="S682" s="56"/>
      <c r="T682" s="45"/>
      <c r="U682" s="45"/>
    </row>
    <row r="683" spans="1:21" s="4" customFormat="1" ht="75" customHeight="1" hidden="1">
      <c r="A683" s="137" t="s">
        <v>358</v>
      </c>
      <c r="B683" s="53"/>
      <c r="C683" s="53"/>
      <c r="D683" s="55">
        <f t="shared" si="159"/>
        <v>0</v>
      </c>
      <c r="E683" s="55"/>
      <c r="F683" s="55"/>
      <c r="G683" s="139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6"/>
      <c r="S683" s="56"/>
      <c r="T683" s="45"/>
      <c r="U683" s="45"/>
    </row>
    <row r="684" spans="1:21" s="4" customFormat="1" ht="55.5" customHeight="1" hidden="1">
      <c r="A684" s="137" t="s">
        <v>359</v>
      </c>
      <c r="B684" s="53"/>
      <c r="C684" s="53"/>
      <c r="D684" s="55">
        <f t="shared" si="159"/>
        <v>0</v>
      </c>
      <c r="E684" s="55"/>
      <c r="F684" s="55"/>
      <c r="G684" s="139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6"/>
      <c r="S684" s="56"/>
      <c r="T684" s="45"/>
      <c r="U684" s="45"/>
    </row>
    <row r="685" spans="1:21" s="4" customFormat="1" ht="20.25" customHeight="1" hidden="1">
      <c r="A685" s="137" t="s">
        <v>391</v>
      </c>
      <c r="B685" s="53"/>
      <c r="C685" s="53"/>
      <c r="D685" s="55">
        <f t="shared" si="159"/>
        <v>0</v>
      </c>
      <c r="E685" s="55"/>
      <c r="F685" s="55"/>
      <c r="G685" s="139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6"/>
      <c r="S685" s="56"/>
      <c r="T685" s="45"/>
      <c r="U685" s="45"/>
    </row>
    <row r="686" spans="1:21" s="4" customFormat="1" ht="66.75" customHeight="1" hidden="1">
      <c r="A686" s="137" t="s">
        <v>360</v>
      </c>
      <c r="B686" s="53"/>
      <c r="C686" s="53"/>
      <c r="D686" s="55">
        <f t="shared" si="159"/>
        <v>0</v>
      </c>
      <c r="E686" s="55"/>
      <c r="F686" s="55"/>
      <c r="G686" s="139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6"/>
      <c r="S686" s="56"/>
      <c r="T686" s="45"/>
      <c r="U686" s="45"/>
    </row>
    <row r="687" spans="1:21" s="4" customFormat="1" ht="53.25" customHeight="1" hidden="1">
      <c r="A687" s="137" t="s">
        <v>361</v>
      </c>
      <c r="B687" s="53"/>
      <c r="C687" s="53"/>
      <c r="D687" s="55">
        <f t="shared" si="159"/>
        <v>0</v>
      </c>
      <c r="E687" s="55"/>
      <c r="F687" s="55"/>
      <c r="G687" s="139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6"/>
      <c r="S687" s="56"/>
      <c r="T687" s="45"/>
      <c r="U687" s="45"/>
    </row>
    <row r="688" spans="1:21" s="4" customFormat="1" ht="63" hidden="1">
      <c r="A688" s="166" t="s">
        <v>570</v>
      </c>
      <c r="B688" s="53"/>
      <c r="C688" s="53"/>
      <c r="D688" s="55">
        <f t="shared" si="159"/>
        <v>0</v>
      </c>
      <c r="E688" s="55"/>
      <c r="F688" s="55"/>
      <c r="G688" s="16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6"/>
      <c r="S688" s="56"/>
      <c r="T688" s="45"/>
      <c r="U688" s="45"/>
    </row>
    <row r="689" spans="1:21" s="4" customFormat="1" ht="31.5" hidden="1">
      <c r="A689" s="166" t="s">
        <v>449</v>
      </c>
      <c r="B689" s="53"/>
      <c r="C689" s="53"/>
      <c r="D689" s="55">
        <f t="shared" si="159"/>
        <v>0</v>
      </c>
      <c r="E689" s="55"/>
      <c r="F689" s="55"/>
      <c r="G689" s="16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6"/>
      <c r="S689" s="56"/>
      <c r="T689" s="45"/>
      <c r="U689" s="45"/>
    </row>
    <row r="690" spans="1:19" s="45" customFormat="1" ht="47.25" customHeight="1" hidden="1">
      <c r="A690" s="58" t="s">
        <v>242</v>
      </c>
      <c r="B690" s="53">
        <v>240601</v>
      </c>
      <c r="C690" s="53"/>
      <c r="D690" s="55">
        <f>D691</f>
        <v>0</v>
      </c>
      <c r="E690" s="55"/>
      <c r="F690" s="55">
        <f aca="true" t="shared" si="160" ref="F690:Q690">F691</f>
        <v>0</v>
      </c>
      <c r="G690" s="55">
        <f t="shared" si="160"/>
        <v>0</v>
      </c>
      <c r="H690" s="55">
        <f t="shared" si="160"/>
        <v>0</v>
      </c>
      <c r="I690" s="55">
        <f t="shared" si="160"/>
        <v>0</v>
      </c>
      <c r="J690" s="55">
        <f t="shared" si="160"/>
        <v>0</v>
      </c>
      <c r="K690" s="55">
        <f t="shared" si="160"/>
        <v>0</v>
      </c>
      <c r="L690" s="55">
        <f t="shared" si="160"/>
        <v>0</v>
      </c>
      <c r="M690" s="55">
        <f t="shared" si="160"/>
        <v>0</v>
      </c>
      <c r="N690" s="55">
        <f t="shared" si="160"/>
        <v>0</v>
      </c>
      <c r="O690" s="55">
        <f t="shared" si="160"/>
        <v>0</v>
      </c>
      <c r="P690" s="55">
        <f t="shared" si="160"/>
        <v>0</v>
      </c>
      <c r="Q690" s="55">
        <f t="shared" si="160"/>
        <v>0</v>
      </c>
      <c r="R690" s="56"/>
      <c r="S690" s="56"/>
    </row>
    <row r="691" spans="1:19" s="6" customFormat="1" ht="22.5" customHeight="1" hidden="1">
      <c r="A691" s="93" t="s">
        <v>237</v>
      </c>
      <c r="B691" s="59"/>
      <c r="C691" s="59">
        <v>2240</v>
      </c>
      <c r="D691" s="105">
        <f>F691+G691+H691+I691+J691+K691+L691+M691+N691+O691+P691+Q691</f>
        <v>0</v>
      </c>
      <c r="E691" s="61"/>
      <c r="F691" s="61">
        <f>+F692</f>
        <v>0</v>
      </c>
      <c r="G691" s="61">
        <f aca="true" t="shared" si="161" ref="G691:Q691">+G692</f>
        <v>0</v>
      </c>
      <c r="H691" s="61">
        <f t="shared" si="161"/>
        <v>0</v>
      </c>
      <c r="I691" s="61">
        <f t="shared" si="161"/>
        <v>0</v>
      </c>
      <c r="J691" s="61">
        <f t="shared" si="161"/>
        <v>0</v>
      </c>
      <c r="K691" s="61">
        <f t="shared" si="161"/>
        <v>0</v>
      </c>
      <c r="L691" s="61">
        <f t="shared" si="161"/>
        <v>0</v>
      </c>
      <c r="M691" s="61">
        <f t="shared" si="161"/>
        <v>0</v>
      </c>
      <c r="N691" s="61">
        <f t="shared" si="161"/>
        <v>0</v>
      </c>
      <c r="O691" s="61">
        <f t="shared" si="161"/>
        <v>0</v>
      </c>
      <c r="P691" s="61">
        <f t="shared" si="161"/>
        <v>0</v>
      </c>
      <c r="Q691" s="61">
        <f t="shared" si="161"/>
        <v>0</v>
      </c>
      <c r="R691" s="69"/>
      <c r="S691" s="69"/>
    </row>
    <row r="692" spans="1:19" s="6" customFormat="1" ht="51" customHeight="1" hidden="1">
      <c r="A692" s="58" t="s">
        <v>34</v>
      </c>
      <c r="B692" s="59"/>
      <c r="C692" s="59"/>
      <c r="D692" s="55">
        <f>+F692+G692+H692+I692+J692+L692+K692+M692+N692+O692+P692+Q692</f>
        <v>0</v>
      </c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9"/>
      <c r="S692" s="69"/>
    </row>
    <row r="693" spans="1:19" s="45" customFormat="1" ht="31.5" customHeight="1" hidden="1">
      <c r="A693" s="58" t="s">
        <v>129</v>
      </c>
      <c r="B693" s="53">
        <v>10116</v>
      </c>
      <c r="C693" s="53"/>
      <c r="D693" s="55">
        <f>D694</f>
        <v>0</v>
      </c>
      <c r="E693" s="55"/>
      <c r="F693" s="55">
        <f aca="true" t="shared" si="162" ref="F693:Q693">F694</f>
        <v>0</v>
      </c>
      <c r="G693" s="55">
        <f t="shared" si="162"/>
        <v>0</v>
      </c>
      <c r="H693" s="55">
        <f t="shared" si="162"/>
        <v>0</v>
      </c>
      <c r="I693" s="55">
        <f t="shared" si="162"/>
        <v>0</v>
      </c>
      <c r="J693" s="55">
        <f t="shared" si="162"/>
        <v>0</v>
      </c>
      <c r="K693" s="55">
        <f t="shared" si="162"/>
        <v>0</v>
      </c>
      <c r="L693" s="55">
        <f t="shared" si="162"/>
        <v>0</v>
      </c>
      <c r="M693" s="55">
        <f t="shared" si="162"/>
        <v>0</v>
      </c>
      <c r="N693" s="55">
        <f t="shared" si="162"/>
        <v>0</v>
      </c>
      <c r="O693" s="55">
        <f t="shared" si="162"/>
        <v>0</v>
      </c>
      <c r="P693" s="55">
        <f t="shared" si="162"/>
        <v>0</v>
      </c>
      <c r="Q693" s="55">
        <f t="shared" si="162"/>
        <v>0</v>
      </c>
      <c r="R693" s="56"/>
      <c r="S693" s="56"/>
    </row>
    <row r="694" spans="1:19" s="6" customFormat="1" ht="49.5" customHeight="1" hidden="1">
      <c r="A694" s="60" t="s">
        <v>173</v>
      </c>
      <c r="B694" s="106"/>
      <c r="C694" s="106">
        <v>3110</v>
      </c>
      <c r="D694" s="105">
        <f>+D695</f>
        <v>0</v>
      </c>
      <c r="E694" s="105">
        <f aca="true" t="shared" si="163" ref="E694:Q694">+E695</f>
        <v>0</v>
      </c>
      <c r="F694" s="105">
        <f t="shared" si="163"/>
        <v>0</v>
      </c>
      <c r="G694" s="105">
        <f t="shared" si="163"/>
        <v>0</v>
      </c>
      <c r="H694" s="105">
        <f t="shared" si="163"/>
        <v>0</v>
      </c>
      <c r="I694" s="105">
        <f t="shared" si="163"/>
        <v>0</v>
      </c>
      <c r="J694" s="105">
        <f t="shared" si="163"/>
        <v>0</v>
      </c>
      <c r="K694" s="105">
        <f t="shared" si="163"/>
        <v>0</v>
      </c>
      <c r="L694" s="105">
        <f t="shared" si="163"/>
        <v>0</v>
      </c>
      <c r="M694" s="105">
        <f t="shared" si="163"/>
        <v>0</v>
      </c>
      <c r="N694" s="105">
        <f t="shared" si="163"/>
        <v>0</v>
      </c>
      <c r="O694" s="105">
        <f t="shared" si="163"/>
        <v>0</v>
      </c>
      <c r="P694" s="105">
        <f t="shared" si="163"/>
        <v>0</v>
      </c>
      <c r="Q694" s="105">
        <f t="shared" si="163"/>
        <v>0</v>
      </c>
      <c r="R694" s="69"/>
      <c r="S694" s="69"/>
    </row>
    <row r="695" spans="1:19" s="6" customFormat="1" ht="41.25" customHeight="1" hidden="1">
      <c r="A695" s="273" t="s">
        <v>572</v>
      </c>
      <c r="B695" s="59"/>
      <c r="C695" s="59"/>
      <c r="D695" s="55">
        <f>+F695+G695+H695+I695+J695+K695+L695+M695+N695+O695+P695+Q695</f>
        <v>0</v>
      </c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9"/>
      <c r="S695" s="69"/>
    </row>
    <row r="696" spans="1:19" s="42" customFormat="1" ht="32.25" customHeight="1" hidden="1">
      <c r="A696" s="180" t="s">
        <v>164</v>
      </c>
      <c r="B696" s="89"/>
      <c r="C696" s="90"/>
      <c r="D696" s="91">
        <f>+D697+D757</f>
        <v>0</v>
      </c>
      <c r="E696" s="91">
        <f aca="true" t="shared" si="164" ref="E696:Q696">+E697+E757</f>
        <v>0</v>
      </c>
      <c r="F696" s="91">
        <f t="shared" si="164"/>
        <v>0</v>
      </c>
      <c r="G696" s="91">
        <f t="shared" si="164"/>
        <v>0</v>
      </c>
      <c r="H696" s="91">
        <f t="shared" si="164"/>
        <v>0</v>
      </c>
      <c r="I696" s="91">
        <f t="shared" si="164"/>
        <v>0</v>
      </c>
      <c r="J696" s="91">
        <f t="shared" si="164"/>
        <v>0</v>
      </c>
      <c r="K696" s="91">
        <f t="shared" si="164"/>
        <v>0</v>
      </c>
      <c r="L696" s="91">
        <f t="shared" si="164"/>
        <v>0</v>
      </c>
      <c r="M696" s="91">
        <f t="shared" si="164"/>
        <v>0</v>
      </c>
      <c r="N696" s="91">
        <f t="shared" si="164"/>
        <v>0</v>
      </c>
      <c r="O696" s="91">
        <f t="shared" si="164"/>
        <v>0</v>
      </c>
      <c r="P696" s="91">
        <f t="shared" si="164"/>
        <v>0</v>
      </c>
      <c r="Q696" s="91">
        <f t="shared" si="164"/>
        <v>0</v>
      </c>
      <c r="R696" s="154"/>
      <c r="S696" s="154"/>
    </row>
    <row r="697" spans="1:19" s="43" customFormat="1" ht="15.75" hidden="1">
      <c r="A697" s="64" t="s">
        <v>131</v>
      </c>
      <c r="B697" s="189">
        <v>150101</v>
      </c>
      <c r="C697" s="189"/>
      <c r="D697" s="170">
        <f>+D752+D698+D715+D724+D747</f>
        <v>0</v>
      </c>
      <c r="E697" s="170">
        <f aca="true" t="shared" si="165" ref="E697:Q697">+E752+E698+E715+E724+E747</f>
        <v>0</v>
      </c>
      <c r="F697" s="170">
        <f t="shared" si="165"/>
        <v>0</v>
      </c>
      <c r="G697" s="170">
        <f t="shared" si="165"/>
        <v>0</v>
      </c>
      <c r="H697" s="170">
        <f t="shared" si="165"/>
        <v>0</v>
      </c>
      <c r="I697" s="170">
        <f t="shared" si="165"/>
        <v>0</v>
      </c>
      <c r="J697" s="170">
        <f t="shared" si="165"/>
        <v>0</v>
      </c>
      <c r="K697" s="170">
        <f t="shared" si="165"/>
        <v>0</v>
      </c>
      <c r="L697" s="170">
        <f t="shared" si="165"/>
        <v>0</v>
      </c>
      <c r="M697" s="170">
        <f t="shared" si="165"/>
        <v>0</v>
      </c>
      <c r="N697" s="170">
        <f t="shared" si="165"/>
        <v>0</v>
      </c>
      <c r="O697" s="170">
        <f t="shared" si="165"/>
        <v>0</v>
      </c>
      <c r="P697" s="170">
        <f t="shared" si="165"/>
        <v>0</v>
      </c>
      <c r="Q697" s="170">
        <f t="shared" si="165"/>
        <v>0</v>
      </c>
      <c r="R697" s="185"/>
      <c r="S697" s="185"/>
    </row>
    <row r="698" spans="1:19" s="6" customFormat="1" ht="33" customHeight="1" hidden="1">
      <c r="A698" s="60" t="s">
        <v>36</v>
      </c>
      <c r="B698" s="106"/>
      <c r="C698" s="106">
        <v>3131</v>
      </c>
      <c r="D698" s="104">
        <f>+D699+D700</f>
        <v>0</v>
      </c>
      <c r="E698" s="104">
        <f>+E699+E713+E714</f>
        <v>0</v>
      </c>
      <c r="F698" s="104">
        <f>+F699+F700</f>
        <v>0</v>
      </c>
      <c r="G698" s="104">
        <f aca="true" t="shared" si="166" ref="G698:Q698">+G699+G700</f>
        <v>0</v>
      </c>
      <c r="H698" s="104">
        <f t="shared" si="166"/>
        <v>0</v>
      </c>
      <c r="I698" s="104">
        <f t="shared" si="166"/>
        <v>0</v>
      </c>
      <c r="J698" s="104">
        <f t="shared" si="166"/>
        <v>0</v>
      </c>
      <c r="K698" s="104">
        <f t="shared" si="166"/>
        <v>0</v>
      </c>
      <c r="L698" s="104">
        <f t="shared" si="166"/>
        <v>0</v>
      </c>
      <c r="M698" s="104">
        <f t="shared" si="166"/>
        <v>0</v>
      </c>
      <c r="N698" s="104">
        <f t="shared" si="166"/>
        <v>0</v>
      </c>
      <c r="O698" s="104">
        <f t="shared" si="166"/>
        <v>0</v>
      </c>
      <c r="P698" s="104">
        <f t="shared" si="166"/>
        <v>0</v>
      </c>
      <c r="Q698" s="104">
        <f t="shared" si="166"/>
        <v>0</v>
      </c>
      <c r="R698" s="69"/>
      <c r="S698" s="69"/>
    </row>
    <row r="699" spans="1:19" s="4" customFormat="1" ht="127.5" customHeight="1" hidden="1">
      <c r="A699" s="134" t="s">
        <v>397</v>
      </c>
      <c r="B699" s="71"/>
      <c r="C699" s="71"/>
      <c r="D699" s="105">
        <f>F699+G699+H699+I699+J699+K699+L699+M699+N699+O699+P699+Q699</f>
        <v>0</v>
      </c>
      <c r="E699" s="54"/>
      <c r="F699" s="54"/>
      <c r="G699" s="245"/>
      <c r="H699" s="190"/>
      <c r="I699" s="54"/>
      <c r="J699" s="54"/>
      <c r="K699" s="55"/>
      <c r="L699" s="55"/>
      <c r="M699" s="55"/>
      <c r="N699" s="55"/>
      <c r="O699" s="54"/>
      <c r="P699" s="54"/>
      <c r="Q699" s="54"/>
      <c r="R699" s="57"/>
      <c r="S699" s="57"/>
    </row>
    <row r="700" spans="1:19" s="4" customFormat="1" ht="104.25" customHeight="1" hidden="1">
      <c r="A700" s="191" t="s">
        <v>7</v>
      </c>
      <c r="B700" s="71"/>
      <c r="C700" s="71"/>
      <c r="D700" s="54">
        <f>F700+G700+H700+I700+J700+K700+L700+M700+N700+O700+P700+Q700</f>
        <v>0</v>
      </c>
      <c r="E700" s="54"/>
      <c r="F700" s="54"/>
      <c r="G700" s="245"/>
      <c r="H700" s="190"/>
      <c r="I700" s="54"/>
      <c r="J700" s="54"/>
      <c r="K700" s="54"/>
      <c r="L700" s="54"/>
      <c r="M700" s="54"/>
      <c r="N700" s="54"/>
      <c r="O700" s="54"/>
      <c r="P700" s="54"/>
      <c r="Q700" s="54"/>
      <c r="R700" s="57"/>
      <c r="S700" s="57"/>
    </row>
    <row r="701" spans="1:21" s="4" customFormat="1" ht="50.25" customHeight="1" hidden="1">
      <c r="A701" s="64" t="s">
        <v>223</v>
      </c>
      <c r="B701" s="142"/>
      <c r="C701" s="142"/>
      <c r="D701" s="105">
        <f>F701+G701+H701+I701+J701+K701+L701+M701+N701+O701+P701+Q701</f>
        <v>0</v>
      </c>
      <c r="E701" s="105"/>
      <c r="F701" s="105"/>
      <c r="G701" s="105"/>
      <c r="H701" s="192"/>
      <c r="I701" s="105"/>
      <c r="J701" s="105"/>
      <c r="K701" s="105"/>
      <c r="L701" s="105"/>
      <c r="M701" s="105"/>
      <c r="N701" s="105"/>
      <c r="O701" s="105"/>
      <c r="P701" s="105"/>
      <c r="Q701" s="105"/>
      <c r="R701" s="56"/>
      <c r="S701" s="56"/>
      <c r="T701" s="45"/>
      <c r="U701" s="45"/>
    </row>
    <row r="702" spans="1:21" s="4" customFormat="1" ht="42.75" customHeight="1" hidden="1">
      <c r="A702" s="64"/>
      <c r="B702" s="142"/>
      <c r="C702" s="142"/>
      <c r="D702" s="105"/>
      <c r="E702" s="105"/>
      <c r="F702" s="105"/>
      <c r="G702" s="105"/>
      <c r="H702" s="192"/>
      <c r="I702" s="105"/>
      <c r="J702" s="105"/>
      <c r="K702" s="105"/>
      <c r="L702" s="105"/>
      <c r="M702" s="105"/>
      <c r="N702" s="105"/>
      <c r="O702" s="105"/>
      <c r="P702" s="105"/>
      <c r="Q702" s="105"/>
      <c r="R702" s="56"/>
      <c r="S702" s="56"/>
      <c r="T702" s="45"/>
      <c r="U702" s="45"/>
    </row>
    <row r="703" spans="1:21" s="4" customFormat="1" ht="78.75" hidden="1">
      <c r="A703" s="64" t="s">
        <v>215</v>
      </c>
      <c r="B703" s="142"/>
      <c r="C703" s="142"/>
      <c r="D703" s="105">
        <f aca="true" t="shared" si="167" ref="D703:D714">F703+G703+H703+I703+J703+K703+L703+M703+N703+O703+P703+Q703</f>
        <v>0</v>
      </c>
      <c r="E703" s="105"/>
      <c r="F703" s="105"/>
      <c r="G703" s="105"/>
      <c r="H703" s="192"/>
      <c r="I703" s="105"/>
      <c r="J703" s="105"/>
      <c r="K703" s="105"/>
      <c r="L703" s="105"/>
      <c r="M703" s="105"/>
      <c r="N703" s="105"/>
      <c r="O703" s="105"/>
      <c r="P703" s="105"/>
      <c r="Q703" s="105"/>
      <c r="R703" s="56"/>
      <c r="S703" s="56"/>
      <c r="T703" s="45"/>
      <c r="U703" s="45"/>
    </row>
    <row r="704" spans="1:21" s="4" customFormat="1" ht="31.5" hidden="1">
      <c r="A704" s="64" t="s">
        <v>203</v>
      </c>
      <c r="B704" s="142"/>
      <c r="C704" s="142"/>
      <c r="D704" s="105">
        <f t="shared" si="167"/>
        <v>0</v>
      </c>
      <c r="E704" s="105"/>
      <c r="F704" s="105"/>
      <c r="G704" s="105"/>
      <c r="H704" s="192"/>
      <c r="I704" s="105"/>
      <c r="J704" s="105"/>
      <c r="K704" s="105"/>
      <c r="L704" s="105"/>
      <c r="M704" s="105"/>
      <c r="N704" s="105"/>
      <c r="O704" s="105"/>
      <c r="P704" s="105"/>
      <c r="Q704" s="105"/>
      <c r="R704" s="56"/>
      <c r="S704" s="56"/>
      <c r="T704" s="45"/>
      <c r="U704" s="45"/>
    </row>
    <row r="705" spans="1:21" s="4" customFormat="1" ht="78.75" hidden="1">
      <c r="A705" s="64" t="s">
        <v>216</v>
      </c>
      <c r="B705" s="142"/>
      <c r="C705" s="142"/>
      <c r="D705" s="105">
        <f t="shared" si="167"/>
        <v>0</v>
      </c>
      <c r="E705" s="105"/>
      <c r="F705" s="105"/>
      <c r="G705" s="105"/>
      <c r="H705" s="192"/>
      <c r="I705" s="105"/>
      <c r="J705" s="105"/>
      <c r="K705" s="105"/>
      <c r="L705" s="105"/>
      <c r="M705" s="105"/>
      <c r="N705" s="105"/>
      <c r="O705" s="105"/>
      <c r="P705" s="105"/>
      <c r="Q705" s="105"/>
      <c r="R705" s="56"/>
      <c r="S705" s="56"/>
      <c r="T705" s="45"/>
      <c r="U705" s="45"/>
    </row>
    <row r="706" spans="1:21" s="4" customFormat="1" ht="126" hidden="1">
      <c r="A706" s="64" t="s">
        <v>205</v>
      </c>
      <c r="B706" s="142"/>
      <c r="C706" s="142"/>
      <c r="D706" s="105">
        <f t="shared" si="167"/>
        <v>0</v>
      </c>
      <c r="E706" s="105"/>
      <c r="F706" s="105"/>
      <c r="G706" s="105"/>
      <c r="H706" s="192"/>
      <c r="I706" s="105"/>
      <c r="J706" s="105"/>
      <c r="K706" s="105"/>
      <c r="L706" s="105"/>
      <c r="M706" s="105"/>
      <c r="N706" s="105"/>
      <c r="O706" s="105"/>
      <c r="P706" s="105"/>
      <c r="Q706" s="105"/>
      <c r="R706" s="56"/>
      <c r="S706" s="56"/>
      <c r="T706" s="45"/>
      <c r="U706" s="45"/>
    </row>
    <row r="707" spans="1:21" s="4" customFormat="1" ht="94.5" hidden="1">
      <c r="A707" s="64" t="s">
        <v>204</v>
      </c>
      <c r="B707" s="142"/>
      <c r="C707" s="142"/>
      <c r="D707" s="105">
        <f t="shared" si="167"/>
        <v>0</v>
      </c>
      <c r="E707" s="105"/>
      <c r="F707" s="105"/>
      <c r="G707" s="105"/>
      <c r="H707" s="192"/>
      <c r="I707" s="105"/>
      <c r="J707" s="105"/>
      <c r="K707" s="105"/>
      <c r="L707" s="105"/>
      <c r="M707" s="105"/>
      <c r="N707" s="105"/>
      <c r="O707" s="105"/>
      <c r="P707" s="105"/>
      <c r="Q707" s="105"/>
      <c r="R707" s="56"/>
      <c r="S707" s="56"/>
      <c r="T707" s="45"/>
      <c r="U707" s="45"/>
    </row>
    <row r="708" spans="1:21" s="4" customFormat="1" ht="78.75" customHeight="1" hidden="1">
      <c r="A708" s="64" t="s">
        <v>206</v>
      </c>
      <c r="B708" s="142"/>
      <c r="C708" s="142"/>
      <c r="D708" s="105">
        <f t="shared" si="167"/>
        <v>0</v>
      </c>
      <c r="E708" s="105"/>
      <c r="F708" s="105"/>
      <c r="G708" s="105"/>
      <c r="H708" s="192"/>
      <c r="I708" s="105"/>
      <c r="J708" s="105"/>
      <c r="K708" s="105"/>
      <c r="L708" s="105"/>
      <c r="M708" s="105"/>
      <c r="N708" s="105"/>
      <c r="O708" s="105"/>
      <c r="P708" s="105"/>
      <c r="Q708" s="105"/>
      <c r="R708" s="56"/>
      <c r="S708" s="56"/>
      <c r="T708" s="45"/>
      <c r="U708" s="45"/>
    </row>
    <row r="709" spans="1:21" s="4" customFormat="1" ht="94.5" hidden="1">
      <c r="A709" s="64" t="s">
        <v>207</v>
      </c>
      <c r="B709" s="142"/>
      <c r="C709" s="142"/>
      <c r="D709" s="105">
        <f t="shared" si="167"/>
        <v>0</v>
      </c>
      <c r="E709" s="105"/>
      <c r="F709" s="105"/>
      <c r="G709" s="105"/>
      <c r="H709" s="192"/>
      <c r="I709" s="105"/>
      <c r="J709" s="105"/>
      <c r="K709" s="105"/>
      <c r="L709" s="105"/>
      <c r="M709" s="105"/>
      <c r="N709" s="105"/>
      <c r="O709" s="105"/>
      <c r="P709" s="105"/>
      <c r="Q709" s="105"/>
      <c r="R709" s="56"/>
      <c r="S709" s="56"/>
      <c r="T709" s="45"/>
      <c r="U709" s="45"/>
    </row>
    <row r="710" spans="1:21" s="4" customFormat="1" ht="78.75" hidden="1">
      <c r="A710" s="64" t="s">
        <v>208</v>
      </c>
      <c r="B710" s="142"/>
      <c r="C710" s="142"/>
      <c r="D710" s="105">
        <f t="shared" si="167"/>
        <v>0</v>
      </c>
      <c r="E710" s="105"/>
      <c r="F710" s="105"/>
      <c r="G710" s="105"/>
      <c r="H710" s="192"/>
      <c r="I710" s="105"/>
      <c r="J710" s="105"/>
      <c r="K710" s="105"/>
      <c r="L710" s="105"/>
      <c r="M710" s="105"/>
      <c r="N710" s="105"/>
      <c r="O710" s="105"/>
      <c r="P710" s="105"/>
      <c r="Q710" s="105"/>
      <c r="R710" s="56"/>
      <c r="S710" s="56"/>
      <c r="T710" s="45"/>
      <c r="U710" s="45"/>
    </row>
    <row r="711" spans="1:21" s="4" customFormat="1" ht="15.75" hidden="1">
      <c r="A711" s="64"/>
      <c r="B711" s="142"/>
      <c r="C711" s="142"/>
      <c r="D711" s="105">
        <f t="shared" si="167"/>
        <v>0</v>
      </c>
      <c r="E711" s="105"/>
      <c r="F711" s="105"/>
      <c r="G711" s="105"/>
      <c r="H711" s="192"/>
      <c r="I711" s="105"/>
      <c r="J711" s="105"/>
      <c r="K711" s="105"/>
      <c r="L711" s="105"/>
      <c r="M711" s="105"/>
      <c r="N711" s="105"/>
      <c r="O711" s="105"/>
      <c r="P711" s="105"/>
      <c r="Q711" s="105"/>
      <c r="R711" s="56"/>
      <c r="S711" s="56"/>
      <c r="T711" s="45"/>
      <c r="U711" s="45"/>
    </row>
    <row r="712" spans="1:21" s="4" customFormat="1" ht="47.25" hidden="1">
      <c r="A712" s="64" t="s">
        <v>201</v>
      </c>
      <c r="B712" s="142"/>
      <c r="C712" s="142"/>
      <c r="D712" s="105">
        <f t="shared" si="167"/>
        <v>0</v>
      </c>
      <c r="E712" s="105"/>
      <c r="F712" s="193"/>
      <c r="G712" s="105"/>
      <c r="H712" s="194"/>
      <c r="I712" s="193"/>
      <c r="J712" s="105"/>
      <c r="K712" s="105"/>
      <c r="L712" s="105"/>
      <c r="M712" s="105"/>
      <c r="N712" s="105"/>
      <c r="O712" s="105"/>
      <c r="P712" s="105"/>
      <c r="Q712" s="105"/>
      <c r="R712" s="56"/>
      <c r="S712" s="56"/>
      <c r="T712" s="45"/>
      <c r="U712" s="45"/>
    </row>
    <row r="713" spans="1:21" s="4" customFormat="1" ht="66" customHeight="1" hidden="1">
      <c r="A713" s="195" t="s">
        <v>50</v>
      </c>
      <c r="B713" s="196"/>
      <c r="C713" s="196"/>
      <c r="D713" s="196">
        <f t="shared" si="167"/>
        <v>0</v>
      </c>
      <c r="E713" s="196"/>
      <c r="F713" s="260"/>
      <c r="G713" s="260"/>
      <c r="H713" s="261"/>
      <c r="I713" s="260"/>
      <c r="J713" s="196"/>
      <c r="K713" s="196"/>
      <c r="L713" s="196"/>
      <c r="M713" s="196"/>
      <c r="N713" s="196"/>
      <c r="O713" s="196"/>
      <c r="P713" s="196"/>
      <c r="Q713" s="196"/>
      <c r="R713" s="56"/>
      <c r="S713" s="56"/>
      <c r="T713" s="45"/>
      <c r="U713" s="45"/>
    </row>
    <row r="714" spans="1:21" s="4" customFormat="1" ht="65.25" customHeight="1" hidden="1">
      <c r="A714" s="195" t="s">
        <v>51</v>
      </c>
      <c r="B714" s="196"/>
      <c r="C714" s="196"/>
      <c r="D714" s="196">
        <f t="shared" si="167"/>
        <v>0</v>
      </c>
      <c r="E714" s="196"/>
      <c r="F714" s="260"/>
      <c r="G714" s="260"/>
      <c r="H714" s="261"/>
      <c r="I714" s="260"/>
      <c r="J714" s="196"/>
      <c r="K714" s="196"/>
      <c r="L714" s="196"/>
      <c r="M714" s="196"/>
      <c r="N714" s="196"/>
      <c r="O714" s="196"/>
      <c r="P714" s="196"/>
      <c r="Q714" s="196"/>
      <c r="R714" s="56"/>
      <c r="S714" s="56"/>
      <c r="T714" s="45"/>
      <c r="U714" s="45"/>
    </row>
    <row r="715" spans="1:19" s="6" customFormat="1" ht="31.5" hidden="1">
      <c r="A715" s="60" t="s">
        <v>33</v>
      </c>
      <c r="B715" s="106"/>
      <c r="C715" s="106">
        <v>3142</v>
      </c>
      <c r="D715" s="176">
        <f>+D716+D717+D718+D719+D720+D721+D722+D723</f>
        <v>0</v>
      </c>
      <c r="E715" s="176">
        <f aca="true" t="shared" si="168" ref="E715:Q715">+E716+E717+E718+E719+E720+E721+E722+E723</f>
        <v>0</v>
      </c>
      <c r="F715" s="176">
        <f>+F716+F717+F718+F719+F720+F721+F722+F723</f>
        <v>0</v>
      </c>
      <c r="G715" s="176">
        <f>+G716+G717+G718+G719+G720+G721+G722+G723</f>
        <v>0</v>
      </c>
      <c r="H715" s="197">
        <f t="shared" si="168"/>
        <v>0</v>
      </c>
      <c r="I715" s="176">
        <f t="shared" si="168"/>
        <v>0</v>
      </c>
      <c r="J715" s="176">
        <f t="shared" si="168"/>
        <v>0</v>
      </c>
      <c r="K715" s="176">
        <f t="shared" si="168"/>
        <v>0</v>
      </c>
      <c r="L715" s="176">
        <f t="shared" si="168"/>
        <v>0</v>
      </c>
      <c r="M715" s="176">
        <f t="shared" si="168"/>
        <v>0</v>
      </c>
      <c r="N715" s="176">
        <f t="shared" si="168"/>
        <v>0</v>
      </c>
      <c r="O715" s="176">
        <f t="shared" si="168"/>
        <v>0</v>
      </c>
      <c r="P715" s="176">
        <f t="shared" si="168"/>
        <v>0</v>
      </c>
      <c r="Q715" s="176">
        <f t="shared" si="168"/>
        <v>0</v>
      </c>
      <c r="R715" s="69"/>
      <c r="S715" s="69"/>
    </row>
    <row r="716" spans="1:19" s="4" customFormat="1" ht="117" customHeight="1" hidden="1">
      <c r="A716" s="166" t="s">
        <v>475</v>
      </c>
      <c r="B716" s="71"/>
      <c r="C716" s="71"/>
      <c r="D716" s="105">
        <f aca="true" t="shared" si="169" ref="D716:D723">F716+G716+H716+I716+J716+K716+L716+M716+N716+O716+P716+Q716</f>
        <v>0</v>
      </c>
      <c r="E716" s="54"/>
      <c r="F716" s="54"/>
      <c r="G716" s="245"/>
      <c r="H716" s="190"/>
      <c r="I716" s="54"/>
      <c r="J716" s="54"/>
      <c r="K716" s="54"/>
      <c r="L716" s="54"/>
      <c r="M716" s="54"/>
      <c r="N716" s="54"/>
      <c r="O716" s="54"/>
      <c r="P716" s="54"/>
      <c r="Q716" s="54"/>
      <c r="R716" s="57"/>
      <c r="S716" s="57"/>
    </row>
    <row r="717" spans="1:21" s="4" customFormat="1" ht="157.5" customHeight="1" hidden="1">
      <c r="A717" s="198" t="s">
        <v>406</v>
      </c>
      <c r="B717" s="142"/>
      <c r="C717" s="142"/>
      <c r="D717" s="105">
        <f t="shared" si="169"/>
        <v>0</v>
      </c>
      <c r="E717" s="105"/>
      <c r="F717" s="105"/>
      <c r="G717" s="245"/>
      <c r="H717" s="192"/>
      <c r="I717" s="105"/>
      <c r="J717" s="105"/>
      <c r="K717" s="105"/>
      <c r="L717" s="105"/>
      <c r="M717" s="105"/>
      <c r="N717" s="105"/>
      <c r="O717" s="105"/>
      <c r="P717" s="105"/>
      <c r="Q717" s="105"/>
      <c r="R717" s="56"/>
      <c r="S717" s="56"/>
      <c r="T717" s="45"/>
      <c r="U717" s="45"/>
    </row>
    <row r="718" spans="1:21" s="4" customFormat="1" ht="147" customHeight="1" hidden="1">
      <c r="A718" s="198" t="s">
        <v>407</v>
      </c>
      <c r="B718" s="142"/>
      <c r="C718" s="142"/>
      <c r="D718" s="105">
        <f t="shared" si="169"/>
        <v>0</v>
      </c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56"/>
      <c r="S718" s="56"/>
      <c r="T718" s="45"/>
      <c r="U718" s="45"/>
    </row>
    <row r="719" spans="1:21" s="4" customFormat="1" ht="162" customHeight="1" hidden="1">
      <c r="A719" s="198" t="s">
        <v>408</v>
      </c>
      <c r="B719" s="142"/>
      <c r="C719" s="142"/>
      <c r="D719" s="105">
        <f t="shared" si="169"/>
        <v>0</v>
      </c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56"/>
      <c r="S719" s="56"/>
      <c r="T719" s="45"/>
      <c r="U719" s="45"/>
    </row>
    <row r="720" spans="1:21" s="4" customFormat="1" ht="63.75" customHeight="1" hidden="1">
      <c r="A720" s="198" t="s">
        <v>409</v>
      </c>
      <c r="B720" s="142"/>
      <c r="C720" s="142"/>
      <c r="D720" s="105">
        <f t="shared" si="169"/>
        <v>0</v>
      </c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56"/>
      <c r="S720" s="56"/>
      <c r="T720" s="45"/>
      <c r="U720" s="45"/>
    </row>
    <row r="721" spans="1:21" s="51" customFormat="1" ht="62.25" customHeight="1" hidden="1">
      <c r="A721" s="198" t="s">
        <v>410</v>
      </c>
      <c r="B721" s="142"/>
      <c r="C721" s="142"/>
      <c r="D721" s="105">
        <f>F721+G721+H721+I721+J721+K721+L721+M721+N721+O721+P721+Q721</f>
        <v>0</v>
      </c>
      <c r="E721" s="199"/>
      <c r="F721" s="199"/>
      <c r="G721" s="105"/>
      <c r="H721" s="199"/>
      <c r="I721" s="199"/>
      <c r="J721" s="199"/>
      <c r="K721" s="199"/>
      <c r="L721" s="199"/>
      <c r="M721" s="199"/>
      <c r="N721" s="199"/>
      <c r="O721" s="199"/>
      <c r="P721" s="199"/>
      <c r="Q721" s="199"/>
      <c r="R721" s="200"/>
      <c r="S721" s="200"/>
      <c r="T721" s="50"/>
      <c r="U721" s="50"/>
    </row>
    <row r="722" spans="1:21" s="4" customFormat="1" ht="65.25" customHeight="1" hidden="1">
      <c r="A722" s="198" t="s">
        <v>411</v>
      </c>
      <c r="B722" s="142"/>
      <c r="C722" s="142"/>
      <c r="D722" s="105">
        <f t="shared" si="169"/>
        <v>0</v>
      </c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56"/>
      <c r="S722" s="56"/>
      <c r="T722" s="45"/>
      <c r="U722" s="45"/>
    </row>
    <row r="723" spans="1:21" s="4" customFormat="1" ht="69.75" customHeight="1" hidden="1">
      <c r="A723" s="198" t="s">
        <v>412</v>
      </c>
      <c r="B723" s="142"/>
      <c r="C723" s="142"/>
      <c r="D723" s="105">
        <f t="shared" si="169"/>
        <v>0</v>
      </c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56"/>
      <c r="S723" s="56"/>
      <c r="T723" s="45"/>
      <c r="U723" s="45"/>
    </row>
    <row r="724" spans="1:19" s="6" customFormat="1" ht="31.5" hidden="1">
      <c r="A724" s="60" t="s">
        <v>159</v>
      </c>
      <c r="B724" s="106"/>
      <c r="C724" s="106">
        <v>3132</v>
      </c>
      <c r="D724" s="170">
        <f>+F724+G724+H724+I724+J724+K724+L724+M724+N724+O724+Q724+P724</f>
        <v>0</v>
      </c>
      <c r="E724" s="104">
        <f>SUM(E725:E744)</f>
        <v>0</v>
      </c>
      <c r="F724" s="104">
        <f>SUM(F725:F745)</f>
        <v>0</v>
      </c>
      <c r="G724" s="104">
        <f aca="true" t="shared" si="170" ref="G724:Q724">SUM(G725:G745)</f>
        <v>0</v>
      </c>
      <c r="H724" s="104">
        <f t="shared" si="170"/>
        <v>0</v>
      </c>
      <c r="I724" s="104">
        <f t="shared" si="170"/>
        <v>0</v>
      </c>
      <c r="J724" s="104">
        <f t="shared" si="170"/>
        <v>0</v>
      </c>
      <c r="K724" s="104">
        <f t="shared" si="170"/>
        <v>0</v>
      </c>
      <c r="L724" s="104">
        <f t="shared" si="170"/>
        <v>0</v>
      </c>
      <c r="M724" s="104">
        <f t="shared" si="170"/>
        <v>0</v>
      </c>
      <c r="N724" s="104">
        <f t="shared" si="170"/>
        <v>0</v>
      </c>
      <c r="O724" s="104">
        <f t="shared" si="170"/>
        <v>0</v>
      </c>
      <c r="P724" s="104">
        <f t="shared" si="170"/>
        <v>0</v>
      </c>
      <c r="Q724" s="104">
        <f t="shared" si="170"/>
        <v>0</v>
      </c>
      <c r="R724" s="69"/>
      <c r="S724" s="69"/>
    </row>
    <row r="725" spans="1:19" s="45" customFormat="1" ht="94.5" customHeight="1" hidden="1">
      <c r="A725" s="166" t="s">
        <v>474</v>
      </c>
      <c r="B725" s="142"/>
      <c r="C725" s="142"/>
      <c r="D725" s="105">
        <f aca="true" t="shared" si="171" ref="D725:D742">F725+G725+H725+I725+J725+K725+L725+M725+N725+O725+P725+Q725</f>
        <v>0</v>
      </c>
      <c r="E725" s="105"/>
      <c r="F725" s="105"/>
      <c r="G725" s="217"/>
      <c r="H725" s="105"/>
      <c r="I725" s="105"/>
      <c r="J725" s="105"/>
      <c r="K725" s="105"/>
      <c r="L725" s="105"/>
      <c r="M725" s="262"/>
      <c r="N725" s="105"/>
      <c r="O725" s="105"/>
      <c r="P725" s="105"/>
      <c r="Q725" s="105"/>
      <c r="R725" s="56"/>
      <c r="S725" s="56"/>
    </row>
    <row r="726" spans="1:19" s="45" customFormat="1" ht="99.75" customHeight="1" hidden="1">
      <c r="A726" s="166" t="s">
        <v>462</v>
      </c>
      <c r="B726" s="142"/>
      <c r="C726" s="142"/>
      <c r="D726" s="105">
        <f t="shared" si="171"/>
        <v>0</v>
      </c>
      <c r="E726" s="105"/>
      <c r="F726" s="105"/>
      <c r="G726" s="217"/>
      <c r="H726" s="105"/>
      <c r="I726" s="105"/>
      <c r="J726" s="105"/>
      <c r="K726" s="105"/>
      <c r="L726" s="105"/>
      <c r="M726" s="223"/>
      <c r="N726" s="105"/>
      <c r="O726" s="105"/>
      <c r="P726" s="105"/>
      <c r="Q726" s="105"/>
      <c r="R726" s="56"/>
      <c r="S726" s="56"/>
    </row>
    <row r="727" spans="1:19" s="45" customFormat="1" ht="81" customHeight="1" hidden="1">
      <c r="A727" s="166" t="s">
        <v>463</v>
      </c>
      <c r="B727" s="142"/>
      <c r="C727" s="142"/>
      <c r="D727" s="105">
        <f t="shared" si="171"/>
        <v>0</v>
      </c>
      <c r="E727" s="105"/>
      <c r="F727" s="105"/>
      <c r="G727" s="217"/>
      <c r="H727" s="105"/>
      <c r="I727" s="105"/>
      <c r="J727" s="105"/>
      <c r="K727" s="105"/>
      <c r="L727" s="105"/>
      <c r="M727" s="223"/>
      <c r="N727" s="105"/>
      <c r="O727" s="105"/>
      <c r="P727" s="105"/>
      <c r="Q727" s="105"/>
      <c r="R727" s="56"/>
      <c r="S727" s="56"/>
    </row>
    <row r="728" spans="1:19" s="45" customFormat="1" ht="41.25" customHeight="1" hidden="1">
      <c r="A728" s="166"/>
      <c r="B728" s="142"/>
      <c r="C728" s="142"/>
      <c r="D728" s="105">
        <f t="shared" si="171"/>
        <v>0</v>
      </c>
      <c r="E728" s="105"/>
      <c r="F728" s="105"/>
      <c r="G728" s="217"/>
      <c r="H728" s="105"/>
      <c r="I728" s="105"/>
      <c r="J728" s="105"/>
      <c r="K728" s="105"/>
      <c r="L728" s="105"/>
      <c r="M728" s="223"/>
      <c r="N728" s="105"/>
      <c r="O728" s="105"/>
      <c r="P728" s="105"/>
      <c r="Q728" s="105"/>
      <c r="R728" s="56"/>
      <c r="S728" s="56"/>
    </row>
    <row r="729" spans="1:19" s="45" customFormat="1" ht="41.25" customHeight="1" hidden="1">
      <c r="A729" s="166"/>
      <c r="B729" s="142"/>
      <c r="C729" s="142"/>
      <c r="D729" s="105">
        <f t="shared" si="171"/>
        <v>0</v>
      </c>
      <c r="E729" s="105"/>
      <c r="F729" s="105"/>
      <c r="G729" s="217"/>
      <c r="H729" s="105"/>
      <c r="I729" s="105"/>
      <c r="J729" s="105"/>
      <c r="K729" s="105"/>
      <c r="L729" s="105"/>
      <c r="M729" s="223"/>
      <c r="N729" s="105"/>
      <c r="O729" s="105"/>
      <c r="P729" s="105"/>
      <c r="Q729" s="105"/>
      <c r="R729" s="56"/>
      <c r="S729" s="56"/>
    </row>
    <row r="730" spans="1:19" s="45" customFormat="1" ht="87.75" customHeight="1" hidden="1">
      <c r="A730" s="166" t="s">
        <v>464</v>
      </c>
      <c r="B730" s="142"/>
      <c r="C730" s="142"/>
      <c r="D730" s="105">
        <f t="shared" si="171"/>
        <v>0</v>
      </c>
      <c r="E730" s="105"/>
      <c r="F730" s="105"/>
      <c r="G730" s="217"/>
      <c r="H730" s="105"/>
      <c r="I730" s="105"/>
      <c r="J730" s="105"/>
      <c r="K730" s="105"/>
      <c r="L730" s="105"/>
      <c r="M730" s="223"/>
      <c r="N730" s="105"/>
      <c r="O730" s="105"/>
      <c r="P730" s="105"/>
      <c r="Q730" s="105"/>
      <c r="R730" s="56"/>
      <c r="S730" s="56"/>
    </row>
    <row r="731" spans="1:19" s="4" customFormat="1" ht="116.25" customHeight="1" hidden="1">
      <c r="A731" s="166" t="s">
        <v>465</v>
      </c>
      <c r="B731" s="71"/>
      <c r="C731" s="71"/>
      <c r="D731" s="54">
        <f t="shared" si="171"/>
        <v>0</v>
      </c>
      <c r="E731" s="54"/>
      <c r="F731" s="54"/>
      <c r="G731" s="218"/>
      <c r="H731" s="54"/>
      <c r="I731" s="54"/>
      <c r="J731" s="54"/>
      <c r="K731" s="54"/>
      <c r="L731" s="54"/>
      <c r="M731" s="223"/>
      <c r="N731" s="54"/>
      <c r="O731" s="54"/>
      <c r="P731" s="54"/>
      <c r="Q731" s="54"/>
      <c r="R731" s="57"/>
      <c r="S731" s="57"/>
    </row>
    <row r="732" spans="1:19" s="4" customFormat="1" ht="96.75" customHeight="1" hidden="1">
      <c r="A732" s="166" t="s">
        <v>476</v>
      </c>
      <c r="B732" s="71"/>
      <c r="C732" s="71"/>
      <c r="D732" s="54">
        <f t="shared" si="171"/>
        <v>0</v>
      </c>
      <c r="E732" s="54"/>
      <c r="F732" s="54"/>
      <c r="G732" s="218"/>
      <c r="H732" s="54"/>
      <c r="I732" s="54"/>
      <c r="J732" s="54"/>
      <c r="K732" s="54"/>
      <c r="L732" s="54"/>
      <c r="M732" s="223"/>
      <c r="N732" s="54"/>
      <c r="O732" s="54"/>
      <c r="P732" s="54"/>
      <c r="Q732" s="54"/>
      <c r="R732" s="57"/>
      <c r="S732" s="57"/>
    </row>
    <row r="733" spans="1:21" s="4" customFormat="1" ht="120.75" customHeight="1" hidden="1">
      <c r="A733" s="166" t="s">
        <v>466</v>
      </c>
      <c r="B733" s="142"/>
      <c r="C733" s="142"/>
      <c r="D733" s="105">
        <f t="shared" si="171"/>
        <v>0</v>
      </c>
      <c r="E733" s="105"/>
      <c r="F733" s="105"/>
      <c r="G733" s="218"/>
      <c r="H733" s="105"/>
      <c r="I733" s="105"/>
      <c r="J733" s="105"/>
      <c r="K733" s="105"/>
      <c r="L733" s="105"/>
      <c r="M733" s="223"/>
      <c r="N733" s="105"/>
      <c r="O733" s="105"/>
      <c r="P733" s="105"/>
      <c r="Q733" s="105"/>
      <c r="R733" s="56"/>
      <c r="S733" s="56"/>
      <c r="T733" s="45"/>
      <c r="U733" s="45"/>
    </row>
    <row r="734" spans="1:21" s="4" customFormat="1" ht="79.5" customHeight="1" hidden="1">
      <c r="A734" s="166" t="s">
        <v>467</v>
      </c>
      <c r="B734" s="142"/>
      <c r="C734" s="142"/>
      <c r="D734" s="176">
        <f t="shared" si="171"/>
        <v>0</v>
      </c>
      <c r="E734" s="105"/>
      <c r="F734" s="105"/>
      <c r="G734" s="218"/>
      <c r="H734" s="105"/>
      <c r="I734" s="105"/>
      <c r="J734" s="105"/>
      <c r="K734" s="105"/>
      <c r="L734" s="105"/>
      <c r="M734" s="223"/>
      <c r="N734" s="105"/>
      <c r="O734" s="105"/>
      <c r="P734" s="105"/>
      <c r="Q734" s="105"/>
      <c r="R734" s="56"/>
      <c r="S734" s="56"/>
      <c r="T734" s="45"/>
      <c r="U734" s="45"/>
    </row>
    <row r="735" spans="1:21" s="4" customFormat="1" ht="71.25" customHeight="1" hidden="1">
      <c r="A735" s="166" t="s">
        <v>468</v>
      </c>
      <c r="B735" s="142"/>
      <c r="C735" s="142"/>
      <c r="D735" s="176">
        <f t="shared" si="171"/>
        <v>0</v>
      </c>
      <c r="E735" s="105"/>
      <c r="F735" s="105"/>
      <c r="G735" s="263"/>
      <c r="H735" s="105"/>
      <c r="I735" s="105"/>
      <c r="J735" s="105"/>
      <c r="K735" s="105"/>
      <c r="L735" s="105"/>
      <c r="M735" s="223"/>
      <c r="N735" s="105"/>
      <c r="O735" s="105"/>
      <c r="P735" s="105"/>
      <c r="Q735" s="105"/>
      <c r="R735" s="56"/>
      <c r="S735" s="56"/>
      <c r="T735" s="45"/>
      <c r="U735" s="45"/>
    </row>
    <row r="736" spans="1:21" s="4" customFormat="1" ht="48" customHeight="1" hidden="1">
      <c r="A736" s="166" t="s">
        <v>469</v>
      </c>
      <c r="B736" s="142"/>
      <c r="C736" s="142"/>
      <c r="D736" s="176">
        <f t="shared" si="171"/>
        <v>0</v>
      </c>
      <c r="E736" s="105"/>
      <c r="F736" s="105"/>
      <c r="G736" s="201"/>
      <c r="H736" s="105"/>
      <c r="I736" s="105"/>
      <c r="J736" s="105"/>
      <c r="K736" s="105"/>
      <c r="L736" s="105"/>
      <c r="M736" s="223"/>
      <c r="N736" s="105"/>
      <c r="O736" s="105"/>
      <c r="P736" s="105"/>
      <c r="Q736" s="105"/>
      <c r="R736" s="56"/>
      <c r="S736" s="56"/>
      <c r="T736" s="45"/>
      <c r="U736" s="45"/>
    </row>
    <row r="737" spans="1:21" s="4" customFormat="1" ht="67.5" customHeight="1" hidden="1">
      <c r="A737" s="95" t="s">
        <v>275</v>
      </c>
      <c r="B737" s="142"/>
      <c r="C737" s="142"/>
      <c r="D737" s="176">
        <f t="shared" si="171"/>
        <v>0</v>
      </c>
      <c r="E737" s="105"/>
      <c r="F737" s="105"/>
      <c r="G737" s="201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56"/>
      <c r="S737" s="56"/>
      <c r="T737" s="45"/>
      <c r="U737" s="45"/>
    </row>
    <row r="738" spans="1:21" s="4" customFormat="1" ht="128.25" customHeight="1" hidden="1">
      <c r="A738" s="95" t="s">
        <v>276</v>
      </c>
      <c r="B738" s="142"/>
      <c r="C738" s="142"/>
      <c r="D738" s="176">
        <f t="shared" si="171"/>
        <v>0</v>
      </c>
      <c r="E738" s="105"/>
      <c r="F738" s="105"/>
      <c r="G738" s="201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56"/>
      <c r="S738" s="56"/>
      <c r="T738" s="45"/>
      <c r="U738" s="45"/>
    </row>
    <row r="739" spans="1:21" s="4" customFormat="1" ht="83.25" customHeight="1" hidden="1">
      <c r="A739" s="95" t="s">
        <v>277</v>
      </c>
      <c r="B739" s="142"/>
      <c r="C739" s="142"/>
      <c r="D739" s="176">
        <f t="shared" si="171"/>
        <v>0</v>
      </c>
      <c r="E739" s="105"/>
      <c r="F739" s="105"/>
      <c r="G739" s="201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56"/>
      <c r="S739" s="56"/>
      <c r="T739" s="45"/>
      <c r="U739" s="45"/>
    </row>
    <row r="740" spans="1:21" s="4" customFormat="1" ht="88.5" customHeight="1" hidden="1">
      <c r="A740" s="95" t="s">
        <v>278</v>
      </c>
      <c r="B740" s="142"/>
      <c r="C740" s="142"/>
      <c r="D740" s="176">
        <f t="shared" si="171"/>
        <v>0</v>
      </c>
      <c r="E740" s="105"/>
      <c r="F740" s="105"/>
      <c r="G740" s="202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56"/>
      <c r="S740" s="56"/>
      <c r="T740" s="45"/>
      <c r="U740" s="45"/>
    </row>
    <row r="741" spans="1:21" s="4" customFormat="1" ht="72" customHeight="1" hidden="1">
      <c r="A741" s="95" t="s">
        <v>279</v>
      </c>
      <c r="B741" s="143"/>
      <c r="C741" s="143"/>
      <c r="D741" s="176">
        <f t="shared" si="171"/>
        <v>0</v>
      </c>
      <c r="E741" s="193"/>
      <c r="F741" s="105"/>
      <c r="G741" s="203"/>
      <c r="H741" s="105"/>
      <c r="I741" s="105"/>
      <c r="J741" s="105"/>
      <c r="K741" s="193"/>
      <c r="L741" s="193"/>
      <c r="M741" s="193"/>
      <c r="N741" s="193"/>
      <c r="O741" s="193"/>
      <c r="P741" s="193"/>
      <c r="Q741" s="193"/>
      <c r="R741" s="56"/>
      <c r="S741" s="56"/>
      <c r="T741" s="45"/>
      <c r="U741" s="45"/>
    </row>
    <row r="742" spans="1:21" s="4" customFormat="1" ht="42" customHeight="1" hidden="1">
      <c r="A742" s="95" t="s">
        <v>280</v>
      </c>
      <c r="B742" s="105"/>
      <c r="C742" s="105"/>
      <c r="D742" s="176">
        <f t="shared" si="171"/>
        <v>0</v>
      </c>
      <c r="E742" s="105"/>
      <c r="F742" s="264"/>
      <c r="G742" s="201"/>
      <c r="H742" s="264"/>
      <c r="I742" s="264"/>
      <c r="J742" s="264"/>
      <c r="K742" s="264"/>
      <c r="L742" s="264"/>
      <c r="M742" s="264"/>
      <c r="N742" s="105"/>
      <c r="O742" s="105"/>
      <c r="P742" s="105"/>
      <c r="Q742" s="105"/>
      <c r="R742" s="56"/>
      <c r="S742" s="56"/>
      <c r="T742" s="45"/>
      <c r="U742" s="45"/>
    </row>
    <row r="743" spans="1:21" s="4" customFormat="1" ht="47.25" customHeight="1" hidden="1">
      <c r="A743" s="95" t="s">
        <v>382</v>
      </c>
      <c r="B743" s="105"/>
      <c r="C743" s="105"/>
      <c r="D743" s="170">
        <f>+F743+G743+H743+I743+J743+K743+L743+M743+N743+O743+Q743+P743</f>
        <v>0</v>
      </c>
      <c r="E743" s="105"/>
      <c r="F743" s="264"/>
      <c r="G743" s="204"/>
      <c r="H743" s="264"/>
      <c r="I743" s="264"/>
      <c r="J743" s="264"/>
      <c r="K743" s="264"/>
      <c r="L743" s="264"/>
      <c r="M743" s="264"/>
      <c r="N743" s="105"/>
      <c r="O743" s="105"/>
      <c r="P743" s="105"/>
      <c r="Q743" s="105"/>
      <c r="R743" s="56"/>
      <c r="S743" s="56"/>
      <c r="T743" s="45"/>
      <c r="U743" s="45"/>
    </row>
    <row r="744" spans="1:21" s="4" customFormat="1" ht="48" customHeight="1" hidden="1">
      <c r="A744" s="95" t="s">
        <v>381</v>
      </c>
      <c r="B744" s="105"/>
      <c r="C744" s="105"/>
      <c r="D744" s="170">
        <f>+F744+G744+H744+I744+J744+K744+L744+M744+N744+O744+Q744+P744</f>
        <v>0</v>
      </c>
      <c r="E744" s="105"/>
      <c r="F744" s="264"/>
      <c r="G744" s="204"/>
      <c r="H744" s="264"/>
      <c r="I744" s="264"/>
      <c r="J744" s="264"/>
      <c r="K744" s="264"/>
      <c r="L744" s="264"/>
      <c r="M744" s="264"/>
      <c r="N744" s="105"/>
      <c r="O744" s="105"/>
      <c r="P744" s="105"/>
      <c r="Q744" s="105"/>
      <c r="R744" s="56"/>
      <c r="S744" s="56"/>
      <c r="T744" s="45"/>
      <c r="U744" s="45"/>
    </row>
    <row r="745" spans="1:21" s="51" customFormat="1" ht="64.5" customHeight="1" hidden="1">
      <c r="A745" s="95" t="s">
        <v>387</v>
      </c>
      <c r="B745" s="105"/>
      <c r="C745" s="105"/>
      <c r="D745" s="170">
        <f aca="true" t="shared" si="172" ref="D745:D809">+F745+G745+H745+I745+J745+K745+L745+M745+N745+O745+Q745+P745</f>
        <v>0</v>
      </c>
      <c r="E745" s="105"/>
      <c r="F745" s="264"/>
      <c r="G745" s="204"/>
      <c r="H745" s="264"/>
      <c r="I745" s="142"/>
      <c r="J745" s="264"/>
      <c r="K745" s="264"/>
      <c r="L745" s="264"/>
      <c r="M745" s="264"/>
      <c r="N745" s="105"/>
      <c r="O745" s="105"/>
      <c r="P745" s="105"/>
      <c r="Q745" s="105"/>
      <c r="R745" s="200"/>
      <c r="S745" s="200"/>
      <c r="T745" s="50"/>
      <c r="U745" s="50"/>
    </row>
    <row r="746" spans="1:21" s="4" customFormat="1" ht="63" customHeight="1" hidden="1">
      <c r="A746" s="205"/>
      <c r="B746" s="105"/>
      <c r="C746" s="105"/>
      <c r="D746" s="170">
        <f t="shared" si="172"/>
        <v>0</v>
      </c>
      <c r="E746" s="206"/>
      <c r="F746" s="265"/>
      <c r="G746" s="265"/>
      <c r="H746" s="265"/>
      <c r="I746" s="265"/>
      <c r="J746" s="265"/>
      <c r="K746" s="207"/>
      <c r="L746" s="265"/>
      <c r="M746" s="265"/>
      <c r="N746" s="265"/>
      <c r="O746" s="206"/>
      <c r="P746" s="206"/>
      <c r="Q746" s="206"/>
      <c r="R746" s="56"/>
      <c r="S746" s="56"/>
      <c r="T746" s="45"/>
      <c r="U746" s="45"/>
    </row>
    <row r="747" spans="1:19" s="6" customFormat="1" ht="31.5" hidden="1">
      <c r="A747" s="141" t="s">
        <v>35</v>
      </c>
      <c r="B747" s="106"/>
      <c r="C747" s="106">
        <v>3122</v>
      </c>
      <c r="D747" s="170">
        <f>+F747+G747+H747+I747+J747+K747+L747+M747+N747+O747+Q747+P747</f>
        <v>0</v>
      </c>
      <c r="E747" s="104">
        <f>E748+E756+E749+E750+E751</f>
        <v>0</v>
      </c>
      <c r="F747" s="104">
        <f>F748+F756+F749+F750+F751</f>
        <v>0</v>
      </c>
      <c r="G747" s="104">
        <f>G748+G756+G749+G750+G751</f>
        <v>0</v>
      </c>
      <c r="H747" s="104">
        <f aca="true" t="shared" si="173" ref="H747:Q747">H748+H756+H749+H750+H751</f>
        <v>0</v>
      </c>
      <c r="I747" s="104">
        <f t="shared" si="173"/>
        <v>0</v>
      </c>
      <c r="J747" s="104">
        <f t="shared" si="173"/>
        <v>0</v>
      </c>
      <c r="K747" s="104">
        <f t="shared" si="173"/>
        <v>0</v>
      </c>
      <c r="L747" s="104">
        <f t="shared" si="173"/>
        <v>0</v>
      </c>
      <c r="M747" s="104">
        <f t="shared" si="173"/>
        <v>0</v>
      </c>
      <c r="N747" s="104">
        <f t="shared" si="173"/>
        <v>0</v>
      </c>
      <c r="O747" s="104">
        <f t="shared" si="173"/>
        <v>0</v>
      </c>
      <c r="P747" s="104">
        <f t="shared" si="173"/>
        <v>0</v>
      </c>
      <c r="Q747" s="104">
        <f t="shared" si="173"/>
        <v>0</v>
      </c>
      <c r="R747" s="69"/>
      <c r="S747" s="69"/>
    </row>
    <row r="748" spans="1:19" s="4" customFormat="1" ht="54" customHeight="1" hidden="1">
      <c r="A748" s="166" t="s">
        <v>470</v>
      </c>
      <c r="B748" s="71"/>
      <c r="C748" s="71"/>
      <c r="D748" s="170">
        <f t="shared" si="172"/>
        <v>0</v>
      </c>
      <c r="E748" s="54"/>
      <c r="F748" s="54"/>
      <c r="G748" s="245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7"/>
      <c r="S748" s="57"/>
    </row>
    <row r="749" spans="1:19" s="4" customFormat="1" ht="51.75" customHeight="1" hidden="1">
      <c r="A749" s="198" t="s">
        <v>393</v>
      </c>
      <c r="B749" s="71"/>
      <c r="C749" s="71"/>
      <c r="D749" s="170">
        <f t="shared" si="172"/>
        <v>0</v>
      </c>
      <c r="E749" s="54"/>
      <c r="F749" s="63"/>
      <c r="G749" s="63"/>
      <c r="H749" s="63"/>
      <c r="I749" s="63"/>
      <c r="J749" s="63"/>
      <c r="K749" s="54"/>
      <c r="L749" s="54"/>
      <c r="M749" s="54"/>
      <c r="N749" s="54"/>
      <c r="O749" s="54"/>
      <c r="P749" s="54"/>
      <c r="Q749" s="54"/>
      <c r="R749" s="57"/>
      <c r="S749" s="57"/>
    </row>
    <row r="750" spans="1:19" s="4" customFormat="1" ht="33.75" customHeight="1" hidden="1">
      <c r="A750" s="107" t="s">
        <v>274</v>
      </c>
      <c r="B750" s="71"/>
      <c r="C750" s="71"/>
      <c r="D750" s="170">
        <f>+F750+G750+H750+I750+J750+K750+L750+M750+N750+O750+Q750+P750</f>
        <v>0</v>
      </c>
      <c r="E750" s="54"/>
      <c r="F750" s="63"/>
      <c r="G750" s="63"/>
      <c r="H750" s="263"/>
      <c r="I750" s="263"/>
      <c r="J750" s="63"/>
      <c r="K750" s="54"/>
      <c r="L750" s="54"/>
      <c r="M750" s="54"/>
      <c r="N750" s="54"/>
      <c r="O750" s="54"/>
      <c r="P750" s="54"/>
      <c r="Q750" s="54"/>
      <c r="R750" s="57"/>
      <c r="S750" s="57"/>
    </row>
    <row r="751" spans="1:19" s="4" customFormat="1" ht="62.25" customHeight="1" hidden="1">
      <c r="A751" s="137" t="s">
        <v>281</v>
      </c>
      <c r="B751" s="71"/>
      <c r="C751" s="71"/>
      <c r="D751" s="170">
        <f>+F751+G751+H751+I751+J751+K751+L751+M751+N751+O751+Q751+P751</f>
        <v>0</v>
      </c>
      <c r="E751" s="54"/>
      <c r="F751" s="63"/>
      <c r="G751" s="63"/>
      <c r="H751" s="63"/>
      <c r="I751" s="63"/>
      <c r="J751" s="63"/>
      <c r="K751" s="54"/>
      <c r="L751" s="54"/>
      <c r="M751" s="54"/>
      <c r="N751" s="54"/>
      <c r="O751" s="54"/>
      <c r="P751" s="54"/>
      <c r="Q751" s="54"/>
      <c r="R751" s="57"/>
      <c r="S751" s="57"/>
    </row>
    <row r="752" spans="1:19" s="6" customFormat="1" ht="31.5" hidden="1">
      <c r="A752" s="60" t="s">
        <v>193</v>
      </c>
      <c r="B752" s="106"/>
      <c r="C752" s="106">
        <v>3141</v>
      </c>
      <c r="D752" s="170">
        <f t="shared" si="172"/>
        <v>0</v>
      </c>
      <c r="E752" s="176"/>
      <c r="F752" s="104">
        <f aca="true" t="shared" si="174" ref="F752:Q752">F753+F754+F755</f>
        <v>0</v>
      </c>
      <c r="G752" s="104">
        <f>G753+G754+G755</f>
        <v>0</v>
      </c>
      <c r="H752" s="104">
        <f t="shared" si="174"/>
        <v>0</v>
      </c>
      <c r="I752" s="104">
        <f t="shared" si="174"/>
        <v>0</v>
      </c>
      <c r="J752" s="104">
        <f t="shared" si="174"/>
        <v>0</v>
      </c>
      <c r="K752" s="104">
        <f t="shared" si="174"/>
        <v>0</v>
      </c>
      <c r="L752" s="104">
        <f t="shared" si="174"/>
        <v>0</v>
      </c>
      <c r="M752" s="104">
        <f t="shared" si="174"/>
        <v>0</v>
      </c>
      <c r="N752" s="104">
        <f t="shared" si="174"/>
        <v>0</v>
      </c>
      <c r="O752" s="104">
        <f t="shared" si="174"/>
        <v>0</v>
      </c>
      <c r="P752" s="104">
        <f t="shared" si="174"/>
        <v>0</v>
      </c>
      <c r="Q752" s="104">
        <f t="shared" si="174"/>
        <v>0</v>
      </c>
      <c r="R752" s="69"/>
      <c r="S752" s="69"/>
    </row>
    <row r="753" spans="1:21" s="4" customFormat="1" ht="154.5" customHeight="1" hidden="1">
      <c r="A753" s="198" t="s">
        <v>380</v>
      </c>
      <c r="B753" s="142"/>
      <c r="C753" s="142"/>
      <c r="D753" s="170">
        <f t="shared" si="172"/>
        <v>0</v>
      </c>
      <c r="E753" s="105"/>
      <c r="F753" s="105"/>
      <c r="G753" s="245"/>
      <c r="H753" s="192"/>
      <c r="I753" s="105"/>
      <c r="J753" s="105"/>
      <c r="K753" s="105"/>
      <c r="L753" s="105"/>
      <c r="M753" s="105"/>
      <c r="N753" s="105"/>
      <c r="O753" s="105"/>
      <c r="P753" s="105"/>
      <c r="Q753" s="105"/>
      <c r="R753" s="56"/>
      <c r="S753" s="56"/>
      <c r="T753" s="45"/>
      <c r="U753" s="45"/>
    </row>
    <row r="754" spans="1:19" s="45" customFormat="1" ht="103.5" customHeight="1" hidden="1">
      <c r="A754" s="166" t="s">
        <v>471</v>
      </c>
      <c r="B754" s="142"/>
      <c r="C754" s="142"/>
      <c r="D754" s="170">
        <f t="shared" si="172"/>
        <v>0</v>
      </c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56"/>
      <c r="S754" s="56"/>
    </row>
    <row r="755" spans="1:19" s="6" customFormat="1" ht="15" customHeight="1" hidden="1">
      <c r="A755" s="60" t="s">
        <v>165</v>
      </c>
      <c r="B755" s="106"/>
      <c r="C755" s="106"/>
      <c r="D755" s="170">
        <f t="shared" si="172"/>
        <v>0</v>
      </c>
      <c r="E755" s="176"/>
      <c r="F755" s="176"/>
      <c r="G755" s="176"/>
      <c r="H755" s="176"/>
      <c r="I755" s="176"/>
      <c r="J755" s="176"/>
      <c r="K755" s="176"/>
      <c r="L755" s="176"/>
      <c r="M755" s="176"/>
      <c r="N755" s="176"/>
      <c r="O755" s="176"/>
      <c r="P755" s="176"/>
      <c r="Q755" s="176"/>
      <c r="R755" s="69"/>
      <c r="S755" s="69"/>
    </row>
    <row r="756" spans="1:19" s="6" customFormat="1" ht="55.5" customHeight="1" hidden="1">
      <c r="A756" s="208" t="s">
        <v>49</v>
      </c>
      <c r="B756" s="106"/>
      <c r="C756" s="106"/>
      <c r="D756" s="170">
        <f t="shared" si="172"/>
        <v>0</v>
      </c>
      <c r="E756" s="176"/>
      <c r="F756" s="176"/>
      <c r="G756" s="176"/>
      <c r="H756" s="176"/>
      <c r="I756" s="176"/>
      <c r="J756" s="176"/>
      <c r="K756" s="176"/>
      <c r="L756" s="176"/>
      <c r="M756" s="176"/>
      <c r="N756" s="176"/>
      <c r="O756" s="176"/>
      <c r="P756" s="176"/>
      <c r="Q756" s="176"/>
      <c r="R756" s="69"/>
      <c r="S756" s="69"/>
    </row>
    <row r="757" spans="1:19" s="45" customFormat="1" ht="94.5" hidden="1">
      <c r="A757" s="64" t="s">
        <v>144</v>
      </c>
      <c r="B757" s="142">
        <v>170703</v>
      </c>
      <c r="C757" s="142"/>
      <c r="D757" s="170">
        <f>+F757+G757+H757+I757+J757+K757+L757+M757+N757+O757+Q757+P757</f>
        <v>0</v>
      </c>
      <c r="E757" s="105">
        <f>+E758+E760</f>
        <v>0</v>
      </c>
      <c r="F757" s="105">
        <f>+F758+F760</f>
        <v>0</v>
      </c>
      <c r="G757" s="105">
        <f aca="true" t="shared" si="175" ref="G757:Q757">+G758+G760</f>
        <v>0</v>
      </c>
      <c r="H757" s="105">
        <f t="shared" si="175"/>
        <v>0</v>
      </c>
      <c r="I757" s="105">
        <f t="shared" si="175"/>
        <v>0</v>
      </c>
      <c r="J757" s="105">
        <f t="shared" si="175"/>
        <v>0</v>
      </c>
      <c r="K757" s="105">
        <f t="shared" si="175"/>
        <v>0</v>
      </c>
      <c r="L757" s="105">
        <f t="shared" si="175"/>
        <v>0</v>
      </c>
      <c r="M757" s="105">
        <f t="shared" si="175"/>
        <v>0</v>
      </c>
      <c r="N757" s="105">
        <f t="shared" si="175"/>
        <v>0</v>
      </c>
      <c r="O757" s="105">
        <f t="shared" si="175"/>
        <v>0</v>
      </c>
      <c r="P757" s="105">
        <f t="shared" si="175"/>
        <v>0</v>
      </c>
      <c r="Q757" s="105">
        <f t="shared" si="175"/>
        <v>0</v>
      </c>
      <c r="R757" s="56"/>
      <c r="S757" s="56"/>
    </row>
    <row r="758" spans="1:19" s="45" customFormat="1" ht="32.25" customHeight="1" hidden="1">
      <c r="A758" s="60" t="s">
        <v>33</v>
      </c>
      <c r="B758" s="106"/>
      <c r="C758" s="106">
        <v>3142</v>
      </c>
      <c r="D758" s="170">
        <f t="shared" si="172"/>
        <v>0</v>
      </c>
      <c r="E758" s="105">
        <f aca="true" t="shared" si="176" ref="E758:Q758">+E759</f>
        <v>0</v>
      </c>
      <c r="F758" s="105">
        <f t="shared" si="176"/>
        <v>0</v>
      </c>
      <c r="G758" s="105">
        <f t="shared" si="176"/>
        <v>0</v>
      </c>
      <c r="H758" s="105">
        <f t="shared" si="176"/>
        <v>0</v>
      </c>
      <c r="I758" s="105">
        <f t="shared" si="176"/>
        <v>0</v>
      </c>
      <c r="J758" s="105">
        <f t="shared" si="176"/>
        <v>0</v>
      </c>
      <c r="K758" s="105">
        <f t="shared" si="176"/>
        <v>0</v>
      </c>
      <c r="L758" s="105">
        <f t="shared" si="176"/>
        <v>0</v>
      </c>
      <c r="M758" s="105">
        <f t="shared" si="176"/>
        <v>0</v>
      </c>
      <c r="N758" s="105">
        <f t="shared" si="176"/>
        <v>0</v>
      </c>
      <c r="O758" s="105">
        <f t="shared" si="176"/>
        <v>0</v>
      </c>
      <c r="P758" s="105">
        <f t="shared" si="176"/>
        <v>0</v>
      </c>
      <c r="Q758" s="105">
        <f t="shared" si="176"/>
        <v>0</v>
      </c>
      <c r="R758" s="56"/>
      <c r="S758" s="56"/>
    </row>
    <row r="759" spans="1:19" s="4" customFormat="1" ht="78.75" hidden="1">
      <c r="A759" s="209" t="s">
        <v>413</v>
      </c>
      <c r="B759" s="71"/>
      <c r="C759" s="71"/>
      <c r="D759" s="170">
        <f t="shared" si="172"/>
        <v>0</v>
      </c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7"/>
      <c r="S759" s="57"/>
    </row>
    <row r="760" spans="1:19" s="6" customFormat="1" ht="31.5" hidden="1">
      <c r="A760" s="60" t="s">
        <v>174</v>
      </c>
      <c r="B760" s="106"/>
      <c r="C760" s="106">
        <v>3132</v>
      </c>
      <c r="D760" s="170">
        <f>+F760+G760+H760+I760+J760+K760+L760+M760+N760+O760+Q760+P760</f>
        <v>0</v>
      </c>
      <c r="E760" s="105">
        <f aca="true" t="shared" si="177" ref="E760:Q760">+E761+E762+E763+E764+E765+E766+E767+E768+E769+E770</f>
        <v>0</v>
      </c>
      <c r="F760" s="105">
        <f>+F761+F762+F763+F764+F765+F766+F767+F768+F769+F770</f>
        <v>0</v>
      </c>
      <c r="G760" s="105">
        <f t="shared" si="177"/>
        <v>0</v>
      </c>
      <c r="H760" s="105">
        <f t="shared" si="177"/>
        <v>0</v>
      </c>
      <c r="I760" s="105">
        <f t="shared" si="177"/>
        <v>0</v>
      </c>
      <c r="J760" s="105">
        <f t="shared" si="177"/>
        <v>0</v>
      </c>
      <c r="K760" s="105">
        <f t="shared" si="177"/>
        <v>0</v>
      </c>
      <c r="L760" s="105">
        <f t="shared" si="177"/>
        <v>0</v>
      </c>
      <c r="M760" s="105">
        <f t="shared" si="177"/>
        <v>0</v>
      </c>
      <c r="N760" s="105">
        <f t="shared" si="177"/>
        <v>0</v>
      </c>
      <c r="O760" s="105">
        <f t="shared" si="177"/>
        <v>0</v>
      </c>
      <c r="P760" s="105">
        <f t="shared" si="177"/>
        <v>0</v>
      </c>
      <c r="Q760" s="105">
        <f t="shared" si="177"/>
        <v>0</v>
      </c>
      <c r="R760" s="69"/>
      <c r="S760" s="69"/>
    </row>
    <row r="761" spans="1:21" s="4" customFormat="1" ht="56.25" customHeight="1" hidden="1">
      <c r="A761" s="166" t="s">
        <v>472</v>
      </c>
      <c r="B761" s="142"/>
      <c r="C761" s="142"/>
      <c r="D761" s="170">
        <f t="shared" si="172"/>
        <v>0</v>
      </c>
      <c r="E761" s="105"/>
      <c r="F761" s="105"/>
      <c r="G761" s="245"/>
      <c r="H761" s="192"/>
      <c r="I761" s="105"/>
      <c r="J761" s="105"/>
      <c r="K761" s="105"/>
      <c r="L761" s="105"/>
      <c r="M761" s="223"/>
      <c r="N761" s="105"/>
      <c r="O761" s="105"/>
      <c r="P761" s="105"/>
      <c r="Q761" s="105"/>
      <c r="R761" s="56"/>
      <c r="S761" s="56"/>
      <c r="T761" s="45"/>
      <c r="U761" s="45"/>
    </row>
    <row r="762" spans="1:21" s="4" customFormat="1" ht="48" customHeight="1" hidden="1">
      <c r="A762" s="166" t="s">
        <v>473</v>
      </c>
      <c r="B762" s="142"/>
      <c r="C762" s="142"/>
      <c r="D762" s="170">
        <f t="shared" si="172"/>
        <v>0</v>
      </c>
      <c r="E762" s="105"/>
      <c r="F762" s="105"/>
      <c r="G762" s="245"/>
      <c r="H762" s="192"/>
      <c r="I762" s="105"/>
      <c r="J762" s="105"/>
      <c r="K762" s="105"/>
      <c r="L762" s="105"/>
      <c r="M762" s="223"/>
      <c r="N762" s="105"/>
      <c r="O762" s="105"/>
      <c r="P762" s="105"/>
      <c r="Q762" s="105"/>
      <c r="R762" s="210"/>
      <c r="S762" s="56"/>
      <c r="T762" s="45"/>
      <c r="U762" s="45"/>
    </row>
    <row r="763" spans="1:21" s="4" customFormat="1" ht="117.75" customHeight="1" hidden="1">
      <c r="A763" s="211" t="s">
        <v>398</v>
      </c>
      <c r="B763" s="142"/>
      <c r="C763" s="142"/>
      <c r="D763" s="170">
        <f t="shared" si="172"/>
        <v>0</v>
      </c>
      <c r="E763" s="105"/>
      <c r="F763" s="105"/>
      <c r="G763" s="245"/>
      <c r="H763" s="192"/>
      <c r="I763" s="105"/>
      <c r="J763" s="105"/>
      <c r="K763" s="105"/>
      <c r="L763" s="105"/>
      <c r="M763" s="105"/>
      <c r="N763" s="105"/>
      <c r="O763" s="105"/>
      <c r="P763" s="105"/>
      <c r="Q763" s="105"/>
      <c r="R763" s="56"/>
      <c r="S763" s="56"/>
      <c r="T763" s="45"/>
      <c r="U763" s="45"/>
    </row>
    <row r="764" spans="1:21" s="4" customFormat="1" ht="116.25" customHeight="1" hidden="1">
      <c r="A764" s="211" t="s">
        <v>405</v>
      </c>
      <c r="B764" s="142"/>
      <c r="C764" s="142"/>
      <c r="D764" s="170">
        <f t="shared" si="172"/>
        <v>0</v>
      </c>
      <c r="E764" s="105"/>
      <c r="F764" s="105"/>
      <c r="G764" s="245"/>
      <c r="H764" s="192"/>
      <c r="I764" s="105"/>
      <c r="J764" s="105"/>
      <c r="K764" s="105"/>
      <c r="L764" s="105"/>
      <c r="M764" s="105"/>
      <c r="N764" s="105"/>
      <c r="O764" s="105"/>
      <c r="P764" s="105"/>
      <c r="Q764" s="105"/>
      <c r="R764" s="56"/>
      <c r="S764" s="56"/>
      <c r="T764" s="45"/>
      <c r="U764" s="45"/>
    </row>
    <row r="765" spans="1:21" s="4" customFormat="1" ht="117.75" customHeight="1" hidden="1">
      <c r="A765" s="211" t="s">
        <v>399</v>
      </c>
      <c r="B765" s="142"/>
      <c r="C765" s="142"/>
      <c r="D765" s="170">
        <f t="shared" si="172"/>
        <v>0</v>
      </c>
      <c r="E765" s="105"/>
      <c r="F765" s="105"/>
      <c r="G765" s="212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56"/>
      <c r="S765" s="56"/>
      <c r="T765" s="45"/>
      <c r="U765" s="45"/>
    </row>
    <row r="766" spans="1:21" s="4" customFormat="1" ht="120.75" customHeight="1" hidden="1">
      <c r="A766" s="211" t="s">
        <v>400</v>
      </c>
      <c r="B766" s="142"/>
      <c r="C766" s="142"/>
      <c r="D766" s="170">
        <f t="shared" si="172"/>
        <v>0</v>
      </c>
      <c r="E766" s="105"/>
      <c r="F766" s="105"/>
      <c r="G766" s="212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56"/>
      <c r="S766" s="56"/>
      <c r="T766" s="45"/>
      <c r="U766" s="45"/>
    </row>
    <row r="767" spans="1:21" s="4" customFormat="1" ht="114" customHeight="1" hidden="1">
      <c r="A767" s="211" t="s">
        <v>401</v>
      </c>
      <c r="B767" s="142"/>
      <c r="C767" s="142"/>
      <c r="D767" s="170">
        <f t="shared" si="172"/>
        <v>0</v>
      </c>
      <c r="E767" s="105"/>
      <c r="F767" s="105"/>
      <c r="G767" s="212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56"/>
      <c r="S767" s="56"/>
      <c r="T767" s="45"/>
      <c r="U767" s="45"/>
    </row>
    <row r="768" spans="1:21" s="4" customFormat="1" ht="49.5" customHeight="1" hidden="1">
      <c r="A768" s="137" t="s">
        <v>282</v>
      </c>
      <c r="B768" s="142"/>
      <c r="C768" s="142"/>
      <c r="D768" s="170">
        <f t="shared" si="172"/>
        <v>0</v>
      </c>
      <c r="E768" s="105"/>
      <c r="F768" s="105"/>
      <c r="G768" s="212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56"/>
      <c r="S768" s="56"/>
      <c r="T768" s="45"/>
      <c r="U768" s="45"/>
    </row>
    <row r="769" spans="1:21" s="4" customFormat="1" ht="44.25" customHeight="1" hidden="1">
      <c r="A769" s="137" t="s">
        <v>283</v>
      </c>
      <c r="B769" s="142"/>
      <c r="C769" s="142"/>
      <c r="D769" s="170">
        <f t="shared" si="172"/>
        <v>0</v>
      </c>
      <c r="E769" s="105"/>
      <c r="F769" s="105"/>
      <c r="G769" s="212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56"/>
      <c r="S769" s="56"/>
      <c r="T769" s="45"/>
      <c r="U769" s="45"/>
    </row>
    <row r="770" spans="1:21" s="4" customFormat="1" ht="54.75" customHeight="1" hidden="1">
      <c r="A770" s="137" t="s">
        <v>284</v>
      </c>
      <c r="B770" s="142"/>
      <c r="C770" s="142"/>
      <c r="D770" s="170">
        <f t="shared" si="172"/>
        <v>0</v>
      </c>
      <c r="E770" s="105"/>
      <c r="F770" s="105"/>
      <c r="G770" s="212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56"/>
      <c r="S770" s="56"/>
      <c r="T770" s="45"/>
      <c r="U770" s="45"/>
    </row>
    <row r="771" spans="1:19" s="6" customFormat="1" ht="15.75" hidden="1">
      <c r="A771" s="60" t="s">
        <v>90</v>
      </c>
      <c r="B771" s="106"/>
      <c r="C771" s="106"/>
      <c r="D771" s="170">
        <f t="shared" si="172"/>
        <v>0</v>
      </c>
      <c r="E771" s="176"/>
      <c r="F771" s="176"/>
      <c r="G771" s="176"/>
      <c r="H771" s="176"/>
      <c r="I771" s="176"/>
      <c r="J771" s="176"/>
      <c r="K771" s="176"/>
      <c r="L771" s="176"/>
      <c r="M771" s="176"/>
      <c r="N771" s="176"/>
      <c r="O771" s="176"/>
      <c r="P771" s="176"/>
      <c r="Q771" s="176"/>
      <c r="R771" s="69"/>
      <c r="S771" s="69"/>
    </row>
    <row r="772" spans="1:19" s="6" customFormat="1" ht="15.75" hidden="1">
      <c r="A772" s="60"/>
      <c r="B772" s="106"/>
      <c r="C772" s="106"/>
      <c r="D772" s="170">
        <f t="shared" si="172"/>
        <v>0</v>
      </c>
      <c r="E772" s="176"/>
      <c r="F772" s="176"/>
      <c r="G772" s="176"/>
      <c r="H772" s="176"/>
      <c r="I772" s="176"/>
      <c r="J772" s="176"/>
      <c r="K772" s="176"/>
      <c r="L772" s="176"/>
      <c r="M772" s="176"/>
      <c r="N772" s="176"/>
      <c r="O772" s="176"/>
      <c r="P772" s="176"/>
      <c r="Q772" s="176"/>
      <c r="R772" s="69"/>
      <c r="S772" s="69"/>
    </row>
    <row r="773" spans="1:19" s="45" customFormat="1" ht="47.25" hidden="1">
      <c r="A773" s="64" t="s">
        <v>125</v>
      </c>
      <c r="B773" s="142">
        <v>240604</v>
      </c>
      <c r="C773" s="142"/>
      <c r="D773" s="170">
        <f t="shared" si="172"/>
        <v>0</v>
      </c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56"/>
      <c r="S773" s="56"/>
    </row>
    <row r="774" spans="1:19" s="6" customFormat="1" ht="15.75" hidden="1">
      <c r="A774" s="60" t="s">
        <v>123</v>
      </c>
      <c r="B774" s="106"/>
      <c r="C774" s="106">
        <v>1135</v>
      </c>
      <c r="D774" s="170">
        <f t="shared" si="172"/>
        <v>0</v>
      </c>
      <c r="E774" s="176"/>
      <c r="F774" s="176"/>
      <c r="G774" s="176"/>
      <c r="H774" s="176"/>
      <c r="I774" s="176"/>
      <c r="J774" s="176"/>
      <c r="K774" s="176"/>
      <c r="L774" s="176"/>
      <c r="M774" s="176"/>
      <c r="N774" s="176"/>
      <c r="O774" s="176"/>
      <c r="P774" s="176"/>
      <c r="Q774" s="176"/>
      <c r="R774" s="69"/>
      <c r="S774" s="69"/>
    </row>
    <row r="775" spans="1:19" s="6" customFormat="1" ht="15.75" hidden="1">
      <c r="A775" s="60" t="s">
        <v>103</v>
      </c>
      <c r="B775" s="106"/>
      <c r="C775" s="106">
        <v>1172</v>
      </c>
      <c r="D775" s="170">
        <f t="shared" si="172"/>
        <v>0</v>
      </c>
      <c r="E775" s="176"/>
      <c r="F775" s="176"/>
      <c r="G775" s="176"/>
      <c r="H775" s="176"/>
      <c r="I775" s="176"/>
      <c r="J775" s="176"/>
      <c r="K775" s="176"/>
      <c r="L775" s="176"/>
      <c r="M775" s="176"/>
      <c r="N775" s="176"/>
      <c r="O775" s="176"/>
      <c r="P775" s="176"/>
      <c r="Q775" s="176"/>
      <c r="R775" s="69"/>
      <c r="S775" s="69"/>
    </row>
    <row r="776" spans="1:19" s="45" customFormat="1" ht="78.75" hidden="1">
      <c r="A776" s="64" t="s">
        <v>212</v>
      </c>
      <c r="B776" s="142">
        <v>250909</v>
      </c>
      <c r="C776" s="142"/>
      <c r="D776" s="170">
        <f t="shared" si="172"/>
        <v>0</v>
      </c>
      <c r="E776" s="105"/>
      <c r="F776" s="105">
        <f aca="true" t="shared" si="178" ref="F776:Q776">F777</f>
        <v>0</v>
      </c>
      <c r="G776" s="105">
        <f t="shared" si="178"/>
        <v>0</v>
      </c>
      <c r="H776" s="105">
        <f t="shared" si="178"/>
        <v>0</v>
      </c>
      <c r="I776" s="105">
        <f t="shared" si="178"/>
        <v>0</v>
      </c>
      <c r="J776" s="105">
        <f t="shared" si="178"/>
        <v>0</v>
      </c>
      <c r="K776" s="105">
        <f t="shared" si="178"/>
        <v>0</v>
      </c>
      <c r="L776" s="105">
        <f t="shared" si="178"/>
        <v>0</v>
      </c>
      <c r="M776" s="105">
        <f t="shared" si="178"/>
        <v>0</v>
      </c>
      <c r="N776" s="105">
        <f t="shared" si="178"/>
        <v>0</v>
      </c>
      <c r="O776" s="105">
        <f t="shared" si="178"/>
        <v>0</v>
      </c>
      <c r="P776" s="105">
        <f t="shared" si="178"/>
        <v>0</v>
      </c>
      <c r="Q776" s="105">
        <f t="shared" si="178"/>
        <v>0</v>
      </c>
      <c r="R776" s="56"/>
      <c r="S776" s="56"/>
    </row>
    <row r="777" spans="1:19" s="6" customFormat="1" ht="31.5" hidden="1">
      <c r="A777" s="60" t="s">
        <v>213</v>
      </c>
      <c r="B777" s="106"/>
      <c r="C777" s="106">
        <v>4123</v>
      </c>
      <c r="D777" s="170">
        <f t="shared" si="172"/>
        <v>0</v>
      </c>
      <c r="E777" s="176"/>
      <c r="F777" s="176"/>
      <c r="G777" s="176"/>
      <c r="H777" s="176"/>
      <c r="I777" s="176"/>
      <c r="J777" s="176"/>
      <c r="K777" s="176"/>
      <c r="L777" s="176"/>
      <c r="M777" s="176"/>
      <c r="N777" s="176"/>
      <c r="O777" s="176"/>
      <c r="P777" s="176"/>
      <c r="Q777" s="176"/>
      <c r="R777" s="69"/>
      <c r="S777" s="69"/>
    </row>
    <row r="778" spans="1:19" s="6" customFormat="1" ht="94.5" hidden="1">
      <c r="A778" s="83" t="s">
        <v>210</v>
      </c>
      <c r="B778" s="106">
        <v>250908</v>
      </c>
      <c r="C778" s="106"/>
      <c r="D778" s="170">
        <f t="shared" si="172"/>
        <v>0</v>
      </c>
      <c r="E778" s="176"/>
      <c r="F778" s="104">
        <f aca="true" t="shared" si="179" ref="F778:Q778">F779</f>
        <v>0</v>
      </c>
      <c r="G778" s="104">
        <f t="shared" si="179"/>
        <v>0</v>
      </c>
      <c r="H778" s="104">
        <f t="shared" si="179"/>
        <v>0</v>
      </c>
      <c r="I778" s="104">
        <f t="shared" si="179"/>
        <v>0</v>
      </c>
      <c r="J778" s="104">
        <f t="shared" si="179"/>
        <v>0</v>
      </c>
      <c r="K778" s="104">
        <f t="shared" si="179"/>
        <v>0</v>
      </c>
      <c r="L778" s="104">
        <f t="shared" si="179"/>
        <v>0</v>
      </c>
      <c r="M778" s="104">
        <f t="shared" si="179"/>
        <v>0</v>
      </c>
      <c r="N778" s="104">
        <f t="shared" si="179"/>
        <v>0</v>
      </c>
      <c r="O778" s="104">
        <f t="shared" si="179"/>
        <v>0</v>
      </c>
      <c r="P778" s="104">
        <f t="shared" si="179"/>
        <v>0</v>
      </c>
      <c r="Q778" s="104">
        <f t="shared" si="179"/>
        <v>0</v>
      </c>
      <c r="R778" s="69"/>
      <c r="S778" s="69"/>
    </row>
    <row r="779" spans="1:19" s="6" customFormat="1" ht="31.5" hidden="1">
      <c r="A779" s="60" t="s">
        <v>214</v>
      </c>
      <c r="B779" s="106"/>
      <c r="C779" s="106">
        <v>4113</v>
      </c>
      <c r="D779" s="170">
        <f t="shared" si="172"/>
        <v>0</v>
      </c>
      <c r="E779" s="176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69"/>
      <c r="S779" s="69"/>
    </row>
    <row r="780" spans="1:19" s="6" customFormat="1" ht="126" hidden="1">
      <c r="A780" s="83" t="s">
        <v>211</v>
      </c>
      <c r="B780" s="106">
        <v>250913</v>
      </c>
      <c r="C780" s="106"/>
      <c r="D780" s="170">
        <f t="shared" si="172"/>
        <v>0</v>
      </c>
      <c r="E780" s="176"/>
      <c r="F780" s="104">
        <f>F781</f>
        <v>0</v>
      </c>
      <c r="G780" s="104">
        <f aca="true" t="shared" si="180" ref="G780:Q780">G781</f>
        <v>0</v>
      </c>
      <c r="H780" s="104">
        <f t="shared" si="180"/>
        <v>0</v>
      </c>
      <c r="I780" s="104">
        <f t="shared" si="180"/>
        <v>0</v>
      </c>
      <c r="J780" s="104">
        <f t="shared" si="180"/>
        <v>0</v>
      </c>
      <c r="K780" s="104">
        <f t="shared" si="180"/>
        <v>0</v>
      </c>
      <c r="L780" s="104">
        <f t="shared" si="180"/>
        <v>0</v>
      </c>
      <c r="M780" s="104">
        <f t="shared" si="180"/>
        <v>0</v>
      </c>
      <c r="N780" s="104">
        <f t="shared" si="180"/>
        <v>0</v>
      </c>
      <c r="O780" s="104">
        <f t="shared" si="180"/>
        <v>0</v>
      </c>
      <c r="P780" s="104">
        <f t="shared" si="180"/>
        <v>0</v>
      </c>
      <c r="Q780" s="104">
        <f t="shared" si="180"/>
        <v>0</v>
      </c>
      <c r="R780" s="69"/>
      <c r="S780" s="69"/>
    </row>
    <row r="781" spans="1:19" s="6" customFormat="1" ht="78.75" hidden="1">
      <c r="A781" s="77" t="s">
        <v>161</v>
      </c>
      <c r="B781" s="106"/>
      <c r="C781" s="106">
        <v>1172</v>
      </c>
      <c r="D781" s="170">
        <f t="shared" si="172"/>
        <v>0</v>
      </c>
      <c r="E781" s="176"/>
      <c r="F781" s="176"/>
      <c r="G781" s="176"/>
      <c r="H781" s="176"/>
      <c r="I781" s="176"/>
      <c r="J781" s="176"/>
      <c r="K781" s="176"/>
      <c r="L781" s="176"/>
      <c r="M781" s="176"/>
      <c r="N781" s="176"/>
      <c r="O781" s="176"/>
      <c r="P781" s="176"/>
      <c r="Q781" s="176"/>
      <c r="R781" s="69"/>
      <c r="S781" s="69"/>
    </row>
    <row r="782" spans="1:19" s="6" customFormat="1" ht="93" customHeight="1" hidden="1">
      <c r="A782" s="182" t="s">
        <v>48</v>
      </c>
      <c r="B782" s="106"/>
      <c r="C782" s="106"/>
      <c r="D782" s="170">
        <f t="shared" si="172"/>
        <v>0</v>
      </c>
      <c r="E782" s="176"/>
      <c r="F782" s="213"/>
      <c r="G782" s="213"/>
      <c r="H782" s="213"/>
      <c r="I782" s="213"/>
      <c r="J782" s="213"/>
      <c r="K782" s="213"/>
      <c r="L782" s="213"/>
      <c r="M782" s="213"/>
      <c r="N782" s="213"/>
      <c r="O782" s="213"/>
      <c r="P782" s="213"/>
      <c r="Q782" s="213"/>
      <c r="R782" s="69"/>
      <c r="S782" s="69"/>
    </row>
    <row r="783" spans="1:19" s="6" customFormat="1" ht="30.75" customHeight="1" hidden="1">
      <c r="A783" s="214" t="s">
        <v>52</v>
      </c>
      <c r="B783" s="106"/>
      <c r="C783" s="106"/>
      <c r="D783" s="170">
        <f t="shared" si="172"/>
        <v>0</v>
      </c>
      <c r="E783" s="176"/>
      <c r="F783" s="265"/>
      <c r="G783" s="265"/>
      <c r="H783" s="265"/>
      <c r="I783" s="265"/>
      <c r="J783" s="265"/>
      <c r="K783" s="265"/>
      <c r="L783" s="265"/>
      <c r="M783" s="265"/>
      <c r="N783" s="265"/>
      <c r="O783" s="265"/>
      <c r="P783" s="265"/>
      <c r="Q783" s="206"/>
      <c r="R783" s="69"/>
      <c r="S783" s="69"/>
    </row>
    <row r="784" spans="1:19" s="6" customFormat="1" ht="30.75" customHeight="1" hidden="1">
      <c r="A784" s="214" t="s">
        <v>53</v>
      </c>
      <c r="B784" s="106"/>
      <c r="C784" s="106"/>
      <c r="D784" s="170">
        <f t="shared" si="172"/>
        <v>0</v>
      </c>
      <c r="E784" s="176"/>
      <c r="F784" s="265"/>
      <c r="G784" s="265"/>
      <c r="H784" s="265"/>
      <c r="I784" s="265"/>
      <c r="J784" s="265"/>
      <c r="K784" s="265"/>
      <c r="L784" s="265"/>
      <c r="M784" s="265"/>
      <c r="N784" s="265"/>
      <c r="O784" s="265"/>
      <c r="P784" s="265"/>
      <c r="Q784" s="206"/>
      <c r="R784" s="69"/>
      <c r="S784" s="69"/>
    </row>
    <row r="785" spans="1:19" s="6" customFormat="1" ht="61.5" customHeight="1" hidden="1">
      <c r="A785" s="214" t="s">
        <v>54</v>
      </c>
      <c r="B785" s="106"/>
      <c r="C785" s="106"/>
      <c r="D785" s="170">
        <f t="shared" si="172"/>
        <v>0</v>
      </c>
      <c r="E785" s="176"/>
      <c r="F785" s="265"/>
      <c r="G785" s="265"/>
      <c r="H785" s="265"/>
      <c r="I785" s="265"/>
      <c r="J785" s="265"/>
      <c r="K785" s="265"/>
      <c r="L785" s="265"/>
      <c r="M785" s="265"/>
      <c r="N785" s="265"/>
      <c r="O785" s="265"/>
      <c r="P785" s="265"/>
      <c r="Q785" s="206"/>
      <c r="R785" s="69"/>
      <c r="S785" s="69"/>
    </row>
    <row r="786" spans="1:19" s="6" customFormat="1" ht="37.5" customHeight="1" hidden="1">
      <c r="A786" s="214" t="s">
        <v>55</v>
      </c>
      <c r="B786" s="106"/>
      <c r="C786" s="106"/>
      <c r="D786" s="170">
        <f t="shared" si="172"/>
        <v>0</v>
      </c>
      <c r="E786" s="176"/>
      <c r="F786" s="265"/>
      <c r="G786" s="265"/>
      <c r="H786" s="265"/>
      <c r="I786" s="265"/>
      <c r="J786" s="265"/>
      <c r="K786" s="265"/>
      <c r="L786" s="265"/>
      <c r="M786" s="265"/>
      <c r="N786" s="265"/>
      <c r="O786" s="265"/>
      <c r="P786" s="265"/>
      <c r="Q786" s="206"/>
      <c r="R786" s="69"/>
      <c r="S786" s="69"/>
    </row>
    <row r="787" spans="1:19" s="6" customFormat="1" ht="51" customHeight="1" hidden="1">
      <c r="A787" s="214" t="s">
        <v>56</v>
      </c>
      <c r="B787" s="106"/>
      <c r="C787" s="106"/>
      <c r="D787" s="170">
        <f t="shared" si="172"/>
        <v>0</v>
      </c>
      <c r="E787" s="176"/>
      <c r="F787" s="265"/>
      <c r="G787" s="265"/>
      <c r="H787" s="265"/>
      <c r="I787" s="265"/>
      <c r="J787" s="265"/>
      <c r="K787" s="265"/>
      <c r="L787" s="265"/>
      <c r="M787" s="265"/>
      <c r="N787" s="265"/>
      <c r="O787" s="265"/>
      <c r="P787" s="265"/>
      <c r="Q787" s="206"/>
      <c r="R787" s="69"/>
      <c r="S787" s="69"/>
    </row>
    <row r="788" spans="1:19" s="6" customFormat="1" ht="47.25" customHeight="1" hidden="1">
      <c r="A788" s="214" t="s">
        <v>57</v>
      </c>
      <c r="B788" s="106"/>
      <c r="C788" s="106"/>
      <c r="D788" s="170">
        <f t="shared" si="172"/>
        <v>0</v>
      </c>
      <c r="E788" s="176"/>
      <c r="F788" s="265"/>
      <c r="G788" s="265"/>
      <c r="H788" s="265"/>
      <c r="I788" s="265"/>
      <c r="J788" s="265"/>
      <c r="K788" s="265"/>
      <c r="L788" s="265"/>
      <c r="M788" s="265"/>
      <c r="N788" s="265"/>
      <c r="O788" s="265"/>
      <c r="P788" s="265"/>
      <c r="Q788" s="206"/>
      <c r="R788" s="69"/>
      <c r="S788" s="69"/>
    </row>
    <row r="789" spans="1:19" s="6" customFormat="1" ht="47.25" customHeight="1" hidden="1">
      <c r="A789" s="214" t="s">
        <v>58</v>
      </c>
      <c r="B789" s="106"/>
      <c r="C789" s="106"/>
      <c r="D789" s="170">
        <f t="shared" si="172"/>
        <v>0</v>
      </c>
      <c r="E789" s="176"/>
      <c r="F789" s="265"/>
      <c r="G789" s="265"/>
      <c r="H789" s="265"/>
      <c r="I789" s="265"/>
      <c r="J789" s="265"/>
      <c r="K789" s="265"/>
      <c r="L789" s="265"/>
      <c r="M789" s="265"/>
      <c r="N789" s="265"/>
      <c r="O789" s="265"/>
      <c r="P789" s="265"/>
      <c r="Q789" s="206"/>
      <c r="R789" s="69"/>
      <c r="S789" s="69"/>
    </row>
    <row r="790" spans="1:19" s="6" customFormat="1" ht="48.75" customHeight="1" hidden="1">
      <c r="A790" s="214" t="s">
        <v>59</v>
      </c>
      <c r="B790" s="106"/>
      <c r="C790" s="106"/>
      <c r="D790" s="170">
        <f t="shared" si="172"/>
        <v>0</v>
      </c>
      <c r="E790" s="176"/>
      <c r="F790" s="265"/>
      <c r="G790" s="265"/>
      <c r="H790" s="265"/>
      <c r="I790" s="265"/>
      <c r="J790" s="265"/>
      <c r="K790" s="265"/>
      <c r="L790" s="265"/>
      <c r="M790" s="265"/>
      <c r="N790" s="265"/>
      <c r="O790" s="265"/>
      <c r="P790" s="265"/>
      <c r="Q790" s="206"/>
      <c r="R790" s="69"/>
      <c r="S790" s="69"/>
    </row>
    <row r="791" spans="1:19" s="6" customFormat="1" ht="48" customHeight="1" hidden="1">
      <c r="A791" s="214" t="s">
        <v>60</v>
      </c>
      <c r="B791" s="106"/>
      <c r="C791" s="106"/>
      <c r="D791" s="170">
        <f t="shared" si="172"/>
        <v>0</v>
      </c>
      <c r="E791" s="176"/>
      <c r="F791" s="265"/>
      <c r="G791" s="265"/>
      <c r="H791" s="265"/>
      <c r="I791" s="265"/>
      <c r="J791" s="265"/>
      <c r="K791" s="265"/>
      <c r="L791" s="265"/>
      <c r="M791" s="265"/>
      <c r="N791" s="265"/>
      <c r="O791" s="265"/>
      <c r="P791" s="265"/>
      <c r="Q791" s="206"/>
      <c r="R791" s="69"/>
      <c r="S791" s="69"/>
    </row>
    <row r="792" spans="1:19" s="6" customFormat="1" ht="51.75" customHeight="1" hidden="1">
      <c r="A792" s="215" t="s">
        <v>61</v>
      </c>
      <c r="B792" s="106"/>
      <c r="C792" s="106"/>
      <c r="D792" s="170">
        <f t="shared" si="172"/>
        <v>0</v>
      </c>
      <c r="E792" s="176"/>
      <c r="F792" s="265"/>
      <c r="G792" s="265"/>
      <c r="H792" s="265"/>
      <c r="I792" s="265"/>
      <c r="J792" s="265"/>
      <c r="K792" s="265"/>
      <c r="L792" s="265"/>
      <c r="M792" s="265"/>
      <c r="N792" s="265"/>
      <c r="O792" s="265"/>
      <c r="P792" s="265"/>
      <c r="Q792" s="206"/>
      <c r="R792" s="69"/>
      <c r="S792" s="69"/>
    </row>
    <row r="793" spans="1:19" s="6" customFormat="1" ht="47.25" customHeight="1" hidden="1">
      <c r="A793" s="198" t="s">
        <v>62</v>
      </c>
      <c r="B793" s="106"/>
      <c r="C793" s="106"/>
      <c r="D793" s="170">
        <f t="shared" si="172"/>
        <v>0</v>
      </c>
      <c r="E793" s="176"/>
      <c r="F793" s="265"/>
      <c r="G793" s="265"/>
      <c r="H793" s="265"/>
      <c r="I793" s="265"/>
      <c r="J793" s="265"/>
      <c r="K793" s="265"/>
      <c r="L793" s="265"/>
      <c r="M793" s="265"/>
      <c r="N793" s="265"/>
      <c r="O793" s="265"/>
      <c r="P793" s="265"/>
      <c r="Q793" s="206"/>
      <c r="R793" s="69"/>
      <c r="S793" s="69"/>
    </row>
    <row r="794" spans="1:19" s="6" customFormat="1" ht="48.75" customHeight="1" hidden="1">
      <c r="A794" s="198" t="s">
        <v>63</v>
      </c>
      <c r="B794" s="106"/>
      <c r="C794" s="106"/>
      <c r="D794" s="170">
        <f t="shared" si="172"/>
        <v>0</v>
      </c>
      <c r="E794" s="176"/>
      <c r="F794" s="265"/>
      <c r="G794" s="265"/>
      <c r="H794" s="265"/>
      <c r="I794" s="265"/>
      <c r="J794" s="265"/>
      <c r="K794" s="265"/>
      <c r="L794" s="265"/>
      <c r="M794" s="265"/>
      <c r="N794" s="265"/>
      <c r="O794" s="265"/>
      <c r="P794" s="265"/>
      <c r="Q794" s="206"/>
      <c r="R794" s="69"/>
      <c r="S794" s="69"/>
    </row>
    <row r="795" spans="1:19" s="6" customFormat="1" ht="48.75" customHeight="1" hidden="1">
      <c r="A795" s="198" t="s">
        <v>64</v>
      </c>
      <c r="B795" s="106"/>
      <c r="C795" s="106"/>
      <c r="D795" s="170">
        <f t="shared" si="172"/>
        <v>0</v>
      </c>
      <c r="E795" s="176"/>
      <c r="F795" s="265"/>
      <c r="G795" s="265"/>
      <c r="H795" s="265"/>
      <c r="I795" s="265"/>
      <c r="J795" s="265"/>
      <c r="K795" s="265"/>
      <c r="L795" s="265"/>
      <c r="M795" s="265"/>
      <c r="N795" s="265"/>
      <c r="O795" s="265"/>
      <c r="P795" s="265"/>
      <c r="Q795" s="206"/>
      <c r="R795" s="69"/>
      <c r="S795" s="69"/>
    </row>
    <row r="796" spans="1:19" s="6" customFormat="1" ht="48" customHeight="1" hidden="1">
      <c r="A796" s="198" t="s">
        <v>65</v>
      </c>
      <c r="B796" s="106"/>
      <c r="C796" s="106"/>
      <c r="D796" s="170">
        <f t="shared" si="172"/>
        <v>0</v>
      </c>
      <c r="E796" s="176"/>
      <c r="F796" s="265"/>
      <c r="G796" s="265"/>
      <c r="H796" s="265"/>
      <c r="I796" s="265"/>
      <c r="J796" s="265"/>
      <c r="K796" s="265"/>
      <c r="L796" s="265"/>
      <c r="M796" s="265"/>
      <c r="N796" s="265"/>
      <c r="O796" s="265"/>
      <c r="P796" s="265"/>
      <c r="Q796" s="206"/>
      <c r="R796" s="69"/>
      <c r="S796" s="69"/>
    </row>
    <row r="797" spans="1:19" s="6" customFormat="1" ht="48" customHeight="1" hidden="1">
      <c r="A797" s="198" t="s">
        <v>66</v>
      </c>
      <c r="B797" s="106"/>
      <c r="C797" s="106"/>
      <c r="D797" s="170">
        <f t="shared" si="172"/>
        <v>0</v>
      </c>
      <c r="E797" s="176"/>
      <c r="F797" s="265"/>
      <c r="G797" s="265"/>
      <c r="H797" s="265"/>
      <c r="I797" s="265"/>
      <c r="J797" s="265"/>
      <c r="K797" s="265"/>
      <c r="L797" s="265"/>
      <c r="M797" s="265"/>
      <c r="N797" s="265"/>
      <c r="O797" s="265"/>
      <c r="P797" s="265"/>
      <c r="Q797" s="206"/>
      <c r="R797" s="69"/>
      <c r="S797" s="69"/>
    </row>
    <row r="798" spans="1:19" s="6" customFormat="1" ht="61.5" customHeight="1" hidden="1">
      <c r="A798" s="198" t="s">
        <v>67</v>
      </c>
      <c r="B798" s="106"/>
      <c r="C798" s="106"/>
      <c r="D798" s="170">
        <f t="shared" si="172"/>
        <v>0</v>
      </c>
      <c r="E798" s="176"/>
      <c r="F798" s="265"/>
      <c r="G798" s="265"/>
      <c r="H798" s="265"/>
      <c r="I798" s="265"/>
      <c r="J798" s="265"/>
      <c r="K798" s="265"/>
      <c r="L798" s="265"/>
      <c r="M798" s="265"/>
      <c r="N798" s="265"/>
      <c r="O798" s="265"/>
      <c r="P798" s="265"/>
      <c r="Q798" s="206"/>
      <c r="R798" s="69"/>
      <c r="S798" s="69"/>
    </row>
    <row r="799" spans="1:19" s="6" customFormat="1" ht="49.5" customHeight="1" hidden="1">
      <c r="A799" s="198" t="s">
        <v>68</v>
      </c>
      <c r="B799" s="106"/>
      <c r="C799" s="106"/>
      <c r="D799" s="170">
        <f t="shared" si="172"/>
        <v>0</v>
      </c>
      <c r="E799" s="176"/>
      <c r="F799" s="265"/>
      <c r="G799" s="265"/>
      <c r="H799" s="265"/>
      <c r="I799" s="265"/>
      <c r="J799" s="265"/>
      <c r="K799" s="265"/>
      <c r="L799" s="265"/>
      <c r="M799" s="265"/>
      <c r="N799" s="265"/>
      <c r="O799" s="265"/>
      <c r="P799" s="265"/>
      <c r="Q799" s="206"/>
      <c r="R799" s="69"/>
      <c r="S799" s="69"/>
    </row>
    <row r="800" spans="1:19" s="6" customFormat="1" ht="47.25" customHeight="1" hidden="1">
      <c r="A800" s="198" t="s">
        <v>69</v>
      </c>
      <c r="B800" s="106"/>
      <c r="C800" s="106"/>
      <c r="D800" s="170">
        <f t="shared" si="172"/>
        <v>0</v>
      </c>
      <c r="E800" s="176"/>
      <c r="F800" s="265"/>
      <c r="G800" s="265"/>
      <c r="H800" s="265"/>
      <c r="I800" s="265"/>
      <c r="J800" s="265"/>
      <c r="K800" s="265"/>
      <c r="L800" s="265"/>
      <c r="M800" s="265"/>
      <c r="N800" s="265"/>
      <c r="O800" s="265"/>
      <c r="P800" s="265"/>
      <c r="Q800" s="206"/>
      <c r="R800" s="69"/>
      <c r="S800" s="69"/>
    </row>
    <row r="801" spans="1:19" s="6" customFormat="1" ht="33" customHeight="1" hidden="1">
      <c r="A801" s="198" t="s">
        <v>70</v>
      </c>
      <c r="B801" s="106"/>
      <c r="C801" s="106"/>
      <c r="D801" s="170">
        <f t="shared" si="172"/>
        <v>0</v>
      </c>
      <c r="E801" s="176"/>
      <c r="F801" s="265"/>
      <c r="G801" s="265"/>
      <c r="H801" s="265"/>
      <c r="I801" s="265"/>
      <c r="J801" s="265"/>
      <c r="K801" s="265"/>
      <c r="L801" s="265"/>
      <c r="M801" s="265"/>
      <c r="N801" s="265"/>
      <c r="O801" s="265"/>
      <c r="P801" s="265"/>
      <c r="Q801" s="206"/>
      <c r="R801" s="69"/>
      <c r="S801" s="69"/>
    </row>
    <row r="802" spans="1:19" s="6" customFormat="1" ht="36" customHeight="1" hidden="1">
      <c r="A802" s="198" t="s">
        <v>71</v>
      </c>
      <c r="B802" s="106"/>
      <c r="C802" s="106"/>
      <c r="D802" s="170">
        <f t="shared" si="172"/>
        <v>0</v>
      </c>
      <c r="E802" s="176"/>
      <c r="F802" s="265"/>
      <c r="G802" s="265"/>
      <c r="H802" s="265"/>
      <c r="I802" s="265"/>
      <c r="J802" s="265"/>
      <c r="K802" s="265"/>
      <c r="L802" s="265"/>
      <c r="M802" s="265"/>
      <c r="N802" s="265"/>
      <c r="O802" s="265"/>
      <c r="P802" s="265"/>
      <c r="Q802" s="206"/>
      <c r="R802" s="69"/>
      <c r="S802" s="69"/>
    </row>
    <row r="803" spans="1:19" s="46" customFormat="1" ht="15.75" hidden="1">
      <c r="A803" s="144" t="s">
        <v>188</v>
      </c>
      <c r="B803" s="145"/>
      <c r="C803" s="145"/>
      <c r="D803" s="170">
        <f t="shared" si="172"/>
        <v>0</v>
      </c>
      <c r="E803" s="216"/>
      <c r="F803" s="216">
        <f>F807+F813+F820+F804+F822</f>
        <v>0</v>
      </c>
      <c r="G803" s="216">
        <f aca="true" t="shared" si="181" ref="G803:Q803">G807+G813+G820+G804+G822</f>
        <v>0</v>
      </c>
      <c r="H803" s="216">
        <f t="shared" si="181"/>
        <v>0</v>
      </c>
      <c r="I803" s="216">
        <f t="shared" si="181"/>
        <v>0</v>
      </c>
      <c r="J803" s="216">
        <f t="shared" si="181"/>
        <v>0</v>
      </c>
      <c r="K803" s="216">
        <f t="shared" si="181"/>
        <v>0</v>
      </c>
      <c r="L803" s="216">
        <f t="shared" si="181"/>
        <v>0</v>
      </c>
      <c r="M803" s="216">
        <f t="shared" si="181"/>
        <v>0</v>
      </c>
      <c r="N803" s="216">
        <f t="shared" si="181"/>
        <v>0</v>
      </c>
      <c r="O803" s="216">
        <f t="shared" si="181"/>
        <v>0</v>
      </c>
      <c r="P803" s="216">
        <f t="shared" si="181"/>
        <v>0</v>
      </c>
      <c r="Q803" s="216">
        <f t="shared" si="181"/>
        <v>0</v>
      </c>
      <c r="R803" s="68"/>
      <c r="S803" s="68"/>
    </row>
    <row r="804" spans="1:19" s="46" customFormat="1" ht="21.75" customHeight="1" hidden="1">
      <c r="A804" s="64" t="s">
        <v>131</v>
      </c>
      <c r="B804" s="142">
        <v>150101</v>
      </c>
      <c r="C804" s="145"/>
      <c r="D804" s="170">
        <f>+F804+G804+H804+I804+J804+K804+L804+M804+N804+O804+Q804+P804</f>
        <v>0</v>
      </c>
      <c r="E804" s="105">
        <f aca="true" t="shared" si="182" ref="E804:Q805">+E805</f>
        <v>0</v>
      </c>
      <c r="F804" s="105">
        <f>+F805</f>
        <v>0</v>
      </c>
      <c r="G804" s="105">
        <f t="shared" si="182"/>
        <v>0</v>
      </c>
      <c r="H804" s="105">
        <f t="shared" si="182"/>
        <v>0</v>
      </c>
      <c r="I804" s="105">
        <f t="shared" si="182"/>
        <v>0</v>
      </c>
      <c r="J804" s="105">
        <f t="shared" si="182"/>
        <v>0</v>
      </c>
      <c r="K804" s="105">
        <f t="shared" si="182"/>
        <v>0</v>
      </c>
      <c r="L804" s="105">
        <f t="shared" si="182"/>
        <v>0</v>
      </c>
      <c r="M804" s="105">
        <f t="shared" si="182"/>
        <v>0</v>
      </c>
      <c r="N804" s="105">
        <f t="shared" si="182"/>
        <v>0</v>
      </c>
      <c r="O804" s="105">
        <f t="shared" si="182"/>
        <v>0</v>
      </c>
      <c r="P804" s="105">
        <f t="shared" si="182"/>
        <v>0</v>
      </c>
      <c r="Q804" s="105">
        <f t="shared" si="182"/>
        <v>0</v>
      </c>
      <c r="R804" s="68"/>
      <c r="S804" s="68"/>
    </row>
    <row r="805" spans="1:19" s="46" customFormat="1" ht="31.5" hidden="1">
      <c r="A805" s="60" t="s">
        <v>479</v>
      </c>
      <c r="B805" s="145"/>
      <c r="C805" s="106">
        <v>3142</v>
      </c>
      <c r="D805" s="170">
        <f>+F805+G805+H805+I805+J805+K805+L805+M805+N805+O805+Q805+P805</f>
        <v>0</v>
      </c>
      <c r="E805" s="176"/>
      <c r="F805" s="176">
        <f>+F806</f>
        <v>0</v>
      </c>
      <c r="G805" s="176">
        <f t="shared" si="182"/>
        <v>0</v>
      </c>
      <c r="H805" s="176">
        <f t="shared" si="182"/>
        <v>0</v>
      </c>
      <c r="I805" s="176">
        <f t="shared" si="182"/>
        <v>0</v>
      </c>
      <c r="J805" s="176">
        <f t="shared" si="182"/>
        <v>0</v>
      </c>
      <c r="K805" s="176">
        <f t="shared" si="182"/>
        <v>0</v>
      </c>
      <c r="L805" s="176">
        <f t="shared" si="182"/>
        <v>0</v>
      </c>
      <c r="M805" s="176">
        <f t="shared" si="182"/>
        <v>0</v>
      </c>
      <c r="N805" s="176">
        <f t="shared" si="182"/>
        <v>0</v>
      </c>
      <c r="O805" s="176">
        <f>+O806</f>
        <v>0</v>
      </c>
      <c r="P805" s="176">
        <f>+P806</f>
        <v>0</v>
      </c>
      <c r="Q805" s="176">
        <f>+Q806</f>
        <v>0</v>
      </c>
      <c r="R805" s="68"/>
      <c r="S805" s="68"/>
    </row>
    <row r="806" spans="1:19" s="46" customFormat="1" ht="78.75" hidden="1">
      <c r="A806" s="60" t="s">
        <v>480</v>
      </c>
      <c r="B806" s="145"/>
      <c r="C806" s="145"/>
      <c r="D806" s="170">
        <f>+F806+G806+H806+I806+J806+K806+L806+M806+N806+O806+Q806+P806</f>
        <v>0</v>
      </c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68"/>
      <c r="S806" s="68"/>
    </row>
    <row r="807" spans="1:19" s="45" customFormat="1" ht="15.75" hidden="1">
      <c r="A807" s="64" t="s">
        <v>104</v>
      </c>
      <c r="B807" s="142">
        <v>250404</v>
      </c>
      <c r="C807" s="142"/>
      <c r="D807" s="170">
        <f t="shared" si="172"/>
        <v>0</v>
      </c>
      <c r="E807" s="105">
        <f>+E808</f>
        <v>0</v>
      </c>
      <c r="F807" s="105">
        <f>+F808</f>
        <v>0</v>
      </c>
      <c r="G807" s="105">
        <f aca="true" t="shared" si="183" ref="G807:Q807">+G808</f>
        <v>0</v>
      </c>
      <c r="H807" s="105">
        <f t="shared" si="183"/>
        <v>0</v>
      </c>
      <c r="I807" s="105">
        <f t="shared" si="183"/>
        <v>0</v>
      </c>
      <c r="J807" s="105">
        <f t="shared" si="183"/>
        <v>0</v>
      </c>
      <c r="K807" s="105">
        <f t="shared" si="183"/>
        <v>0</v>
      </c>
      <c r="L807" s="105">
        <f t="shared" si="183"/>
        <v>0</v>
      </c>
      <c r="M807" s="105">
        <f t="shared" si="183"/>
        <v>0</v>
      </c>
      <c r="N807" s="105">
        <f t="shared" si="183"/>
        <v>0</v>
      </c>
      <c r="O807" s="105">
        <f t="shared" si="183"/>
        <v>0</v>
      </c>
      <c r="P807" s="105">
        <f t="shared" si="183"/>
        <v>0</v>
      </c>
      <c r="Q807" s="105">
        <f t="shared" si="183"/>
        <v>0</v>
      </c>
      <c r="R807" s="56"/>
      <c r="S807" s="56"/>
    </row>
    <row r="808" spans="1:19" s="6" customFormat="1" ht="63" hidden="1">
      <c r="A808" s="64" t="s">
        <v>241</v>
      </c>
      <c r="B808" s="142"/>
      <c r="C808" s="142">
        <v>2281</v>
      </c>
      <c r="D808" s="170">
        <f t="shared" si="172"/>
        <v>0</v>
      </c>
      <c r="E808" s="170">
        <f aca="true" t="shared" si="184" ref="E808:Q808">+E809+E810+E811+E812</f>
        <v>0</v>
      </c>
      <c r="F808" s="170">
        <f t="shared" si="184"/>
        <v>0</v>
      </c>
      <c r="G808" s="170">
        <f t="shared" si="184"/>
        <v>0</v>
      </c>
      <c r="H808" s="170">
        <f t="shared" si="184"/>
        <v>0</v>
      </c>
      <c r="I808" s="170">
        <f t="shared" si="184"/>
        <v>0</v>
      </c>
      <c r="J808" s="170">
        <f t="shared" si="184"/>
        <v>0</v>
      </c>
      <c r="K808" s="170">
        <f t="shared" si="184"/>
        <v>0</v>
      </c>
      <c r="L808" s="170">
        <f t="shared" si="184"/>
        <v>0</v>
      </c>
      <c r="M808" s="170">
        <f t="shared" si="184"/>
        <v>0</v>
      </c>
      <c r="N808" s="170">
        <f t="shared" si="184"/>
        <v>0</v>
      </c>
      <c r="O808" s="170">
        <f t="shared" si="184"/>
        <v>0</v>
      </c>
      <c r="P808" s="170">
        <f t="shared" si="184"/>
        <v>0</v>
      </c>
      <c r="Q808" s="170">
        <f t="shared" si="184"/>
        <v>0</v>
      </c>
      <c r="R808" s="69"/>
      <c r="S808" s="69"/>
    </row>
    <row r="809" spans="1:19" s="6" customFormat="1" ht="33" customHeight="1" hidden="1">
      <c r="A809" s="95" t="s">
        <v>558</v>
      </c>
      <c r="B809" s="142"/>
      <c r="C809" s="142"/>
      <c r="D809" s="170">
        <f t="shared" si="172"/>
        <v>0</v>
      </c>
      <c r="E809" s="170"/>
      <c r="F809" s="170"/>
      <c r="G809" s="266"/>
      <c r="H809" s="170"/>
      <c r="I809" s="170"/>
      <c r="J809" s="170"/>
      <c r="K809" s="170"/>
      <c r="L809" s="170"/>
      <c r="M809" s="170"/>
      <c r="N809" s="170"/>
      <c r="O809" s="170"/>
      <c r="P809" s="170"/>
      <c r="Q809" s="170"/>
      <c r="R809" s="69"/>
      <c r="S809" s="69"/>
    </row>
    <row r="810" spans="1:19" s="6" customFormat="1" ht="40.5" customHeight="1" hidden="1">
      <c r="A810" s="95" t="s">
        <v>255</v>
      </c>
      <c r="B810" s="106"/>
      <c r="C810" s="106"/>
      <c r="D810" s="170">
        <f aca="true" t="shared" si="185" ref="D810:D882">+F810+G810+H810+I810+J810+K810+L810+M810+N810+O810+Q810+P810</f>
        <v>0</v>
      </c>
      <c r="E810" s="104"/>
      <c r="F810" s="104"/>
      <c r="G810" s="267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69"/>
      <c r="S810" s="69"/>
    </row>
    <row r="811" spans="1:19" s="6" customFormat="1" ht="68.25" customHeight="1" hidden="1">
      <c r="A811" s="95" t="s">
        <v>569</v>
      </c>
      <c r="B811" s="106"/>
      <c r="C811" s="106"/>
      <c r="D811" s="170">
        <f t="shared" si="185"/>
        <v>99900</v>
      </c>
      <c r="E811" s="104"/>
      <c r="F811" s="104"/>
      <c r="G811" s="267">
        <v>99900</v>
      </c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69"/>
      <c r="S811" s="69"/>
    </row>
    <row r="812" spans="1:21" s="4" customFormat="1" ht="57.75" customHeight="1" hidden="1">
      <c r="A812" s="95" t="s">
        <v>256</v>
      </c>
      <c r="B812" s="142"/>
      <c r="C812" s="142"/>
      <c r="D812" s="170">
        <f t="shared" si="185"/>
        <v>-99900</v>
      </c>
      <c r="E812" s="105"/>
      <c r="F812" s="105"/>
      <c r="G812" s="267">
        <v>-99900</v>
      </c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56"/>
      <c r="S812" s="56"/>
      <c r="T812" s="45"/>
      <c r="U812" s="45"/>
    </row>
    <row r="813" spans="1:19" s="45" customFormat="1" ht="31.5" hidden="1">
      <c r="A813" s="64" t="s">
        <v>129</v>
      </c>
      <c r="B813" s="142">
        <v>10116</v>
      </c>
      <c r="C813" s="142"/>
      <c r="D813" s="170">
        <f t="shared" si="185"/>
        <v>0</v>
      </c>
      <c r="E813" s="105"/>
      <c r="F813" s="105">
        <f aca="true" t="shared" si="186" ref="F813:Q813">F814</f>
        <v>0</v>
      </c>
      <c r="G813" s="105">
        <f t="shared" si="186"/>
        <v>0</v>
      </c>
      <c r="H813" s="105">
        <f t="shared" si="186"/>
        <v>0</v>
      </c>
      <c r="I813" s="105">
        <f t="shared" si="186"/>
        <v>0</v>
      </c>
      <c r="J813" s="105">
        <f t="shared" si="186"/>
        <v>0</v>
      </c>
      <c r="K813" s="105">
        <f t="shared" si="186"/>
        <v>0</v>
      </c>
      <c r="L813" s="105">
        <f t="shared" si="186"/>
        <v>0</v>
      </c>
      <c r="M813" s="105">
        <f t="shared" si="186"/>
        <v>0</v>
      </c>
      <c r="N813" s="105">
        <f t="shared" si="186"/>
        <v>0</v>
      </c>
      <c r="O813" s="105">
        <f t="shared" si="186"/>
        <v>0</v>
      </c>
      <c r="P813" s="105">
        <f t="shared" si="186"/>
        <v>0</v>
      </c>
      <c r="Q813" s="105">
        <f t="shared" si="186"/>
        <v>0</v>
      </c>
      <c r="R813" s="56"/>
      <c r="S813" s="56"/>
    </row>
    <row r="814" spans="1:19" s="6" customFormat="1" ht="47.25" hidden="1">
      <c r="A814" s="60" t="s">
        <v>173</v>
      </c>
      <c r="B814" s="106"/>
      <c r="C814" s="106">
        <v>3110</v>
      </c>
      <c r="D814" s="170">
        <f t="shared" si="185"/>
        <v>0</v>
      </c>
      <c r="E814" s="217">
        <f aca="true" t="shared" si="187" ref="E814:Q814">+E815+E816+E817+E818+E819</f>
        <v>0</v>
      </c>
      <c r="F814" s="217">
        <f t="shared" si="187"/>
        <v>0</v>
      </c>
      <c r="G814" s="217">
        <f t="shared" si="187"/>
        <v>0</v>
      </c>
      <c r="H814" s="217">
        <f t="shared" si="187"/>
        <v>0</v>
      </c>
      <c r="I814" s="217">
        <f t="shared" si="187"/>
        <v>0</v>
      </c>
      <c r="J814" s="217">
        <f t="shared" si="187"/>
        <v>0</v>
      </c>
      <c r="K814" s="217">
        <f t="shared" si="187"/>
        <v>0</v>
      </c>
      <c r="L814" s="217">
        <f t="shared" si="187"/>
        <v>0</v>
      </c>
      <c r="M814" s="217">
        <f t="shared" si="187"/>
        <v>0</v>
      </c>
      <c r="N814" s="217">
        <f t="shared" si="187"/>
        <v>0</v>
      </c>
      <c r="O814" s="217">
        <f t="shared" si="187"/>
        <v>0</v>
      </c>
      <c r="P814" s="217">
        <f t="shared" si="187"/>
        <v>0</v>
      </c>
      <c r="Q814" s="217">
        <f t="shared" si="187"/>
        <v>0</v>
      </c>
      <c r="R814" s="69"/>
      <c r="S814" s="69"/>
    </row>
    <row r="815" spans="1:19" s="6" customFormat="1" ht="15.75" hidden="1">
      <c r="A815" s="95" t="s">
        <v>477</v>
      </c>
      <c r="B815" s="106"/>
      <c r="C815" s="106"/>
      <c r="D815" s="170">
        <f t="shared" si="185"/>
        <v>0</v>
      </c>
      <c r="E815" s="218"/>
      <c r="F815" s="218"/>
      <c r="G815" s="212"/>
      <c r="H815" s="218"/>
      <c r="I815" s="218"/>
      <c r="J815" s="218"/>
      <c r="K815" s="218"/>
      <c r="L815" s="218"/>
      <c r="M815" s="218"/>
      <c r="N815" s="218"/>
      <c r="O815" s="218"/>
      <c r="P815" s="218"/>
      <c r="Q815" s="218"/>
      <c r="R815" s="69"/>
      <c r="S815" s="69"/>
    </row>
    <row r="816" spans="1:19" s="6" customFormat="1" ht="31.5" hidden="1">
      <c r="A816" s="95" t="s">
        <v>478</v>
      </c>
      <c r="B816" s="106"/>
      <c r="C816" s="106"/>
      <c r="D816" s="170">
        <f t="shared" si="185"/>
        <v>0</v>
      </c>
      <c r="E816" s="218"/>
      <c r="F816" s="218"/>
      <c r="G816" s="212"/>
      <c r="H816" s="218"/>
      <c r="I816" s="218"/>
      <c r="J816" s="218"/>
      <c r="K816" s="218"/>
      <c r="L816" s="218"/>
      <c r="M816" s="218"/>
      <c r="N816" s="218"/>
      <c r="O816" s="218"/>
      <c r="P816" s="218"/>
      <c r="Q816" s="218"/>
      <c r="R816" s="69"/>
      <c r="S816" s="69"/>
    </row>
    <row r="817" spans="1:19" s="6" customFormat="1" ht="15.75" hidden="1">
      <c r="A817" s="95" t="s">
        <v>5</v>
      </c>
      <c r="B817" s="106"/>
      <c r="C817" s="106"/>
      <c r="D817" s="170">
        <f t="shared" si="185"/>
        <v>0</v>
      </c>
      <c r="E817" s="218"/>
      <c r="F817" s="218"/>
      <c r="G817" s="212"/>
      <c r="H817" s="218"/>
      <c r="I817" s="218"/>
      <c r="J817" s="218"/>
      <c r="K817" s="218"/>
      <c r="L817" s="218"/>
      <c r="M817" s="218"/>
      <c r="N817" s="218"/>
      <c r="O817" s="218"/>
      <c r="P817" s="218"/>
      <c r="Q817" s="218"/>
      <c r="R817" s="69"/>
      <c r="S817" s="69"/>
    </row>
    <row r="818" spans="1:19" s="6" customFormat="1" ht="31.5" hidden="1">
      <c r="A818" s="95" t="s">
        <v>253</v>
      </c>
      <c r="B818" s="106"/>
      <c r="C818" s="106"/>
      <c r="D818" s="170">
        <f t="shared" si="185"/>
        <v>0</v>
      </c>
      <c r="E818" s="218"/>
      <c r="F818" s="218"/>
      <c r="G818" s="212"/>
      <c r="H818" s="218"/>
      <c r="I818" s="218"/>
      <c r="J818" s="218"/>
      <c r="K818" s="218"/>
      <c r="L818" s="218"/>
      <c r="M818" s="218"/>
      <c r="N818" s="218"/>
      <c r="O818" s="218"/>
      <c r="P818" s="218"/>
      <c r="Q818" s="218"/>
      <c r="R818" s="69"/>
      <c r="S818" s="69"/>
    </row>
    <row r="819" spans="1:19" s="6" customFormat="1" ht="15.75" hidden="1">
      <c r="A819" s="95" t="s">
        <v>254</v>
      </c>
      <c r="B819" s="106"/>
      <c r="C819" s="106"/>
      <c r="D819" s="170">
        <f t="shared" si="185"/>
        <v>0</v>
      </c>
      <c r="E819" s="218"/>
      <c r="F819" s="218"/>
      <c r="G819" s="212"/>
      <c r="H819" s="218"/>
      <c r="I819" s="218"/>
      <c r="J819" s="218"/>
      <c r="K819" s="218"/>
      <c r="L819" s="218"/>
      <c r="M819" s="218"/>
      <c r="N819" s="218"/>
      <c r="O819" s="218"/>
      <c r="P819" s="218"/>
      <c r="Q819" s="218"/>
      <c r="R819" s="69"/>
      <c r="S819" s="69"/>
    </row>
    <row r="820" spans="1:19" s="45" customFormat="1" ht="47.25" hidden="1">
      <c r="A820" s="58" t="s">
        <v>548</v>
      </c>
      <c r="B820" s="142">
        <v>240601</v>
      </c>
      <c r="C820" s="142"/>
      <c r="D820" s="170">
        <f t="shared" si="185"/>
        <v>0</v>
      </c>
      <c r="E820" s="105"/>
      <c r="F820" s="105">
        <f aca="true" t="shared" si="188" ref="F820:Q820">F821</f>
        <v>0</v>
      </c>
      <c r="G820" s="105">
        <f t="shared" si="188"/>
        <v>0</v>
      </c>
      <c r="H820" s="105">
        <f t="shared" si="188"/>
        <v>0</v>
      </c>
      <c r="I820" s="105">
        <f t="shared" si="188"/>
        <v>0</v>
      </c>
      <c r="J820" s="105">
        <f t="shared" si="188"/>
        <v>0</v>
      </c>
      <c r="K820" s="105">
        <f t="shared" si="188"/>
        <v>0</v>
      </c>
      <c r="L820" s="105">
        <f t="shared" si="188"/>
        <v>0</v>
      </c>
      <c r="M820" s="105">
        <f t="shared" si="188"/>
        <v>0</v>
      </c>
      <c r="N820" s="105">
        <f t="shared" si="188"/>
        <v>0</v>
      </c>
      <c r="O820" s="105">
        <f t="shared" si="188"/>
        <v>0</v>
      </c>
      <c r="P820" s="105">
        <f t="shared" si="188"/>
        <v>0</v>
      </c>
      <c r="Q820" s="105">
        <f t="shared" si="188"/>
        <v>0</v>
      </c>
      <c r="R820" s="56"/>
      <c r="S820" s="56"/>
    </row>
    <row r="821" spans="1:19" s="6" customFormat="1" ht="31.5" hidden="1">
      <c r="A821" s="77" t="s">
        <v>162</v>
      </c>
      <c r="B821" s="78"/>
      <c r="C821" s="78">
        <v>2210</v>
      </c>
      <c r="D821" s="170">
        <f t="shared" si="185"/>
        <v>0</v>
      </c>
      <c r="E821" s="104">
        <f>+E822+E823</f>
        <v>0</v>
      </c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69"/>
      <c r="S821" s="69"/>
    </row>
    <row r="822" spans="1:19" s="6" customFormat="1" ht="46.5" customHeight="1" hidden="1">
      <c r="A822" s="95" t="s">
        <v>554</v>
      </c>
      <c r="B822" s="106">
        <v>240604</v>
      </c>
      <c r="C822" s="69"/>
      <c r="D822" s="170">
        <f t="shared" si="185"/>
        <v>0</v>
      </c>
      <c r="E822" s="104"/>
      <c r="F822" s="104">
        <f>+F823</f>
        <v>0</v>
      </c>
      <c r="G822" s="104">
        <f aca="true" t="shared" si="189" ref="G822:Q822">+G823</f>
        <v>0</v>
      </c>
      <c r="H822" s="104">
        <f t="shared" si="189"/>
        <v>0</v>
      </c>
      <c r="I822" s="104">
        <f t="shared" si="189"/>
        <v>0</v>
      </c>
      <c r="J822" s="104">
        <f t="shared" si="189"/>
        <v>0</v>
      </c>
      <c r="K822" s="104">
        <f t="shared" si="189"/>
        <v>0</v>
      </c>
      <c r="L822" s="104">
        <f t="shared" si="189"/>
        <v>0</v>
      </c>
      <c r="M822" s="104">
        <f t="shared" si="189"/>
        <v>0</v>
      </c>
      <c r="N822" s="104">
        <f t="shared" si="189"/>
        <v>0</v>
      </c>
      <c r="O822" s="104">
        <f t="shared" si="189"/>
        <v>0</v>
      </c>
      <c r="P822" s="104">
        <f t="shared" si="189"/>
        <v>0</v>
      </c>
      <c r="Q822" s="104">
        <f t="shared" si="189"/>
        <v>0</v>
      </c>
      <c r="R822" s="69"/>
      <c r="S822" s="69"/>
    </row>
    <row r="823" spans="1:19" s="6" customFormat="1" ht="76.5" customHeight="1" hidden="1">
      <c r="A823" s="72" t="s">
        <v>555</v>
      </c>
      <c r="B823" s="106"/>
      <c r="C823" s="106">
        <v>2281</v>
      </c>
      <c r="D823" s="170">
        <f t="shared" si="185"/>
        <v>0</v>
      </c>
      <c r="E823" s="176"/>
      <c r="F823" s="176">
        <f>+F824+F825</f>
        <v>0</v>
      </c>
      <c r="G823" s="176">
        <f aca="true" t="shared" si="190" ref="G823:Q823">+G824+G825</f>
        <v>0</v>
      </c>
      <c r="H823" s="176">
        <f t="shared" si="190"/>
        <v>0</v>
      </c>
      <c r="I823" s="176">
        <f t="shared" si="190"/>
        <v>0</v>
      </c>
      <c r="J823" s="176">
        <f t="shared" si="190"/>
        <v>0</v>
      </c>
      <c r="K823" s="176">
        <f t="shared" si="190"/>
        <v>0</v>
      </c>
      <c r="L823" s="176">
        <f t="shared" si="190"/>
        <v>0</v>
      </c>
      <c r="M823" s="176">
        <f t="shared" si="190"/>
        <v>0</v>
      </c>
      <c r="N823" s="176">
        <f t="shared" si="190"/>
        <v>0</v>
      </c>
      <c r="O823" s="176">
        <f t="shared" si="190"/>
        <v>0</v>
      </c>
      <c r="P823" s="176">
        <f t="shared" si="190"/>
        <v>0</v>
      </c>
      <c r="Q823" s="176">
        <f t="shared" si="190"/>
        <v>0</v>
      </c>
      <c r="R823" s="69"/>
      <c r="S823" s="69"/>
    </row>
    <row r="824" spans="1:19" s="6" customFormat="1" ht="60" customHeight="1" hidden="1">
      <c r="A824" s="95" t="s">
        <v>556</v>
      </c>
      <c r="B824" s="106"/>
      <c r="C824" s="106"/>
      <c r="D824" s="170">
        <f t="shared" si="185"/>
        <v>0</v>
      </c>
      <c r="E824" s="176"/>
      <c r="F824" s="176"/>
      <c r="G824" s="267"/>
      <c r="H824" s="176"/>
      <c r="I824" s="176"/>
      <c r="J824" s="176"/>
      <c r="K824" s="176"/>
      <c r="L824" s="176"/>
      <c r="M824" s="176"/>
      <c r="N824" s="176"/>
      <c r="O824" s="176"/>
      <c r="P824" s="176"/>
      <c r="Q824" s="176"/>
      <c r="R824" s="69"/>
      <c r="S824" s="69"/>
    </row>
    <row r="825" spans="1:19" s="6" customFormat="1" ht="101.25" customHeight="1" hidden="1">
      <c r="A825" s="95" t="s">
        <v>557</v>
      </c>
      <c r="B825" s="106"/>
      <c r="C825" s="106"/>
      <c r="D825" s="170">
        <f t="shared" si="185"/>
        <v>0</v>
      </c>
      <c r="E825" s="176"/>
      <c r="F825" s="176"/>
      <c r="G825" s="267"/>
      <c r="H825" s="176"/>
      <c r="I825" s="176"/>
      <c r="J825" s="176"/>
      <c r="K825" s="176"/>
      <c r="L825" s="176"/>
      <c r="M825" s="176"/>
      <c r="N825" s="176"/>
      <c r="O825" s="176"/>
      <c r="P825" s="176"/>
      <c r="Q825" s="176"/>
      <c r="R825" s="69"/>
      <c r="S825" s="69"/>
    </row>
    <row r="826" spans="1:19" s="46" customFormat="1" ht="15.75" hidden="1">
      <c r="A826" s="144" t="s">
        <v>596</v>
      </c>
      <c r="B826" s="145"/>
      <c r="C826" s="145"/>
      <c r="D826" s="170">
        <f>+F826+G826+H826+I826+J826+K826+L826+M826+N826+O826+Q826+P826</f>
        <v>0</v>
      </c>
      <c r="E826" s="216">
        <f aca="true" t="shared" si="191" ref="E826:Q826">+E827+E834+E839+E842</f>
        <v>0</v>
      </c>
      <c r="F826" s="216">
        <f>+F827+F834+F839+F842</f>
        <v>0</v>
      </c>
      <c r="G826" s="216">
        <f t="shared" si="191"/>
        <v>0</v>
      </c>
      <c r="H826" s="216">
        <f t="shared" si="191"/>
        <v>0</v>
      </c>
      <c r="I826" s="216">
        <f t="shared" si="191"/>
        <v>0</v>
      </c>
      <c r="J826" s="216">
        <f t="shared" si="191"/>
        <v>0</v>
      </c>
      <c r="K826" s="216">
        <f t="shared" si="191"/>
        <v>0</v>
      </c>
      <c r="L826" s="216">
        <f t="shared" si="191"/>
        <v>0</v>
      </c>
      <c r="M826" s="216">
        <f t="shared" si="191"/>
        <v>0</v>
      </c>
      <c r="N826" s="216">
        <f t="shared" si="191"/>
        <v>0</v>
      </c>
      <c r="O826" s="216">
        <f t="shared" si="191"/>
        <v>0</v>
      </c>
      <c r="P826" s="216">
        <f t="shared" si="191"/>
        <v>0</v>
      </c>
      <c r="Q826" s="216">
        <f t="shared" si="191"/>
        <v>0</v>
      </c>
      <c r="R826" s="68"/>
      <c r="S826" s="68"/>
    </row>
    <row r="827" spans="1:19" s="45" customFormat="1" ht="63" hidden="1">
      <c r="A827" s="83" t="s">
        <v>116</v>
      </c>
      <c r="B827" s="142">
        <v>130107</v>
      </c>
      <c r="C827" s="142"/>
      <c r="D827" s="170">
        <f t="shared" si="185"/>
        <v>0</v>
      </c>
      <c r="E827" s="105"/>
      <c r="F827" s="105">
        <f aca="true" t="shared" si="192" ref="F827:Q827">F828+F830</f>
        <v>0</v>
      </c>
      <c r="G827" s="105">
        <f t="shared" si="192"/>
        <v>0</v>
      </c>
      <c r="H827" s="105">
        <f t="shared" si="192"/>
        <v>0</v>
      </c>
      <c r="I827" s="105">
        <f t="shared" si="192"/>
        <v>0</v>
      </c>
      <c r="J827" s="105">
        <f t="shared" si="192"/>
        <v>0</v>
      </c>
      <c r="K827" s="105">
        <f t="shared" si="192"/>
        <v>0</v>
      </c>
      <c r="L827" s="105">
        <f t="shared" si="192"/>
        <v>0</v>
      </c>
      <c r="M827" s="105">
        <f t="shared" si="192"/>
        <v>0</v>
      </c>
      <c r="N827" s="105">
        <f t="shared" si="192"/>
        <v>0</v>
      </c>
      <c r="O827" s="105">
        <f t="shared" si="192"/>
        <v>0</v>
      </c>
      <c r="P827" s="105">
        <f t="shared" si="192"/>
        <v>0</v>
      </c>
      <c r="Q827" s="105">
        <f t="shared" si="192"/>
        <v>0</v>
      </c>
      <c r="R827" s="56"/>
      <c r="S827" s="56"/>
    </row>
    <row r="828" spans="1:19" s="6" customFormat="1" ht="47.25" hidden="1">
      <c r="A828" s="60" t="s">
        <v>173</v>
      </c>
      <c r="B828" s="106"/>
      <c r="C828" s="106">
        <v>3110</v>
      </c>
      <c r="D828" s="170">
        <f t="shared" si="185"/>
        <v>0</v>
      </c>
      <c r="E828" s="176"/>
      <c r="F828" s="104">
        <f aca="true" t="shared" si="193" ref="F828:Q828">F829</f>
        <v>0</v>
      </c>
      <c r="G828" s="104">
        <f t="shared" si="193"/>
        <v>0</v>
      </c>
      <c r="H828" s="104">
        <f t="shared" si="193"/>
        <v>0</v>
      </c>
      <c r="I828" s="104">
        <f t="shared" si="193"/>
        <v>0</v>
      </c>
      <c r="J828" s="104">
        <f t="shared" si="193"/>
        <v>0</v>
      </c>
      <c r="K828" s="104">
        <f t="shared" si="193"/>
        <v>0</v>
      </c>
      <c r="L828" s="104">
        <f t="shared" si="193"/>
        <v>0</v>
      </c>
      <c r="M828" s="104">
        <f t="shared" si="193"/>
        <v>0</v>
      </c>
      <c r="N828" s="104">
        <f t="shared" si="193"/>
        <v>0</v>
      </c>
      <c r="O828" s="104">
        <f t="shared" si="193"/>
        <v>0</v>
      </c>
      <c r="P828" s="104">
        <f t="shared" si="193"/>
        <v>0</v>
      </c>
      <c r="Q828" s="104">
        <f t="shared" si="193"/>
        <v>0</v>
      </c>
      <c r="R828" s="69"/>
      <c r="S828" s="69"/>
    </row>
    <row r="829" spans="1:21" s="4" customFormat="1" ht="19.5" customHeight="1" hidden="1">
      <c r="A829" s="64" t="s">
        <v>481</v>
      </c>
      <c r="B829" s="142"/>
      <c r="C829" s="142"/>
      <c r="D829" s="170">
        <f t="shared" si="185"/>
        <v>0</v>
      </c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56"/>
      <c r="S829" s="56"/>
      <c r="T829" s="45"/>
      <c r="U829" s="45"/>
    </row>
    <row r="830" spans="1:19" s="6" customFormat="1" ht="31.5" hidden="1">
      <c r="A830" s="60" t="s">
        <v>174</v>
      </c>
      <c r="B830" s="106"/>
      <c r="C830" s="106">
        <v>3132</v>
      </c>
      <c r="D830" s="170">
        <f t="shared" si="185"/>
        <v>0</v>
      </c>
      <c r="E830" s="176">
        <f aca="true" t="shared" si="194" ref="E830:Q830">+E831+E832+E833</f>
        <v>0</v>
      </c>
      <c r="F830" s="176">
        <f t="shared" si="194"/>
        <v>0</v>
      </c>
      <c r="G830" s="176">
        <f t="shared" si="194"/>
        <v>0</v>
      </c>
      <c r="H830" s="176">
        <f t="shared" si="194"/>
        <v>0</v>
      </c>
      <c r="I830" s="176">
        <f t="shared" si="194"/>
        <v>0</v>
      </c>
      <c r="J830" s="176">
        <f t="shared" si="194"/>
        <v>0</v>
      </c>
      <c r="K830" s="176">
        <f t="shared" si="194"/>
        <v>0</v>
      </c>
      <c r="L830" s="176">
        <f t="shared" si="194"/>
        <v>0</v>
      </c>
      <c r="M830" s="176">
        <f t="shared" si="194"/>
        <v>0</v>
      </c>
      <c r="N830" s="176">
        <f t="shared" si="194"/>
        <v>0</v>
      </c>
      <c r="O830" s="176">
        <f t="shared" si="194"/>
        <v>0</v>
      </c>
      <c r="P830" s="176">
        <f t="shared" si="194"/>
        <v>0</v>
      </c>
      <c r="Q830" s="176">
        <f t="shared" si="194"/>
        <v>0</v>
      </c>
      <c r="R830" s="69"/>
      <c r="S830" s="69"/>
    </row>
    <row r="831" spans="1:21" s="4" customFormat="1" ht="110.25" hidden="1">
      <c r="A831" s="219" t="s">
        <v>595</v>
      </c>
      <c r="B831" s="142"/>
      <c r="C831" s="142"/>
      <c r="D831" s="170">
        <f t="shared" si="185"/>
        <v>0</v>
      </c>
      <c r="E831" s="105"/>
      <c r="F831" s="105"/>
      <c r="G831" s="268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56"/>
      <c r="S831" s="56"/>
      <c r="T831" s="45"/>
      <c r="U831" s="45"/>
    </row>
    <row r="832" spans="1:21" s="4" customFormat="1" ht="60" customHeight="1" hidden="1">
      <c r="A832" s="219" t="s">
        <v>251</v>
      </c>
      <c r="B832" s="142"/>
      <c r="C832" s="142"/>
      <c r="D832" s="170">
        <f t="shared" si="185"/>
        <v>0</v>
      </c>
      <c r="E832" s="105"/>
      <c r="F832" s="105"/>
      <c r="G832" s="268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56"/>
      <c r="S832" s="56"/>
      <c r="T832" s="45"/>
      <c r="U832" s="45"/>
    </row>
    <row r="833" spans="1:19" s="45" customFormat="1" ht="43.5" customHeight="1" hidden="1">
      <c r="A833" s="219" t="s">
        <v>252</v>
      </c>
      <c r="B833" s="142"/>
      <c r="C833" s="142"/>
      <c r="D833" s="170">
        <f t="shared" si="185"/>
        <v>0</v>
      </c>
      <c r="E833" s="105"/>
      <c r="F833" s="105"/>
      <c r="G833" s="268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56"/>
      <c r="S833" s="56"/>
    </row>
    <row r="834" spans="1:19" s="45" customFormat="1" ht="35.25" customHeight="1" hidden="1">
      <c r="A834" s="220" t="s">
        <v>187</v>
      </c>
      <c r="B834" s="221">
        <v>130110</v>
      </c>
      <c r="C834" s="142"/>
      <c r="D834" s="170">
        <f>+F834+G834+H834+I834+J834+K834+L834+M834+N834+O834+Q834+P834</f>
        <v>0</v>
      </c>
      <c r="E834" s="105">
        <f aca="true" t="shared" si="195" ref="E834:Q835">+E835</f>
        <v>0</v>
      </c>
      <c r="F834" s="105">
        <f>+F835+F837</f>
        <v>0</v>
      </c>
      <c r="G834" s="105">
        <f aca="true" t="shared" si="196" ref="G834:Q834">+G835+G837</f>
        <v>0</v>
      </c>
      <c r="H834" s="105">
        <f t="shared" si="196"/>
        <v>0</v>
      </c>
      <c r="I834" s="105">
        <f t="shared" si="196"/>
        <v>0</v>
      </c>
      <c r="J834" s="105">
        <f t="shared" si="196"/>
        <v>0</v>
      </c>
      <c r="K834" s="105">
        <f t="shared" si="196"/>
        <v>0</v>
      </c>
      <c r="L834" s="105">
        <f t="shared" si="196"/>
        <v>0</v>
      </c>
      <c r="M834" s="105">
        <f t="shared" si="196"/>
        <v>0</v>
      </c>
      <c r="N834" s="105">
        <f t="shared" si="196"/>
        <v>0</v>
      </c>
      <c r="O834" s="105">
        <f t="shared" si="196"/>
        <v>0</v>
      </c>
      <c r="P834" s="105">
        <f t="shared" si="196"/>
        <v>0</v>
      </c>
      <c r="Q834" s="105">
        <f t="shared" si="196"/>
        <v>0</v>
      </c>
      <c r="R834" s="56"/>
      <c r="S834" s="56"/>
    </row>
    <row r="835" spans="1:19" s="45" customFormat="1" ht="46.5" customHeight="1" hidden="1">
      <c r="A835" s="60" t="s">
        <v>173</v>
      </c>
      <c r="B835" s="106"/>
      <c r="C835" s="106">
        <v>3110</v>
      </c>
      <c r="D835" s="170">
        <f>+D836</f>
        <v>0</v>
      </c>
      <c r="E835" s="170">
        <f t="shared" si="195"/>
        <v>0</v>
      </c>
      <c r="F835" s="170">
        <f>+F836</f>
        <v>0</v>
      </c>
      <c r="G835" s="170">
        <f t="shared" si="195"/>
        <v>0</v>
      </c>
      <c r="H835" s="170">
        <f t="shared" si="195"/>
        <v>0</v>
      </c>
      <c r="I835" s="170">
        <f t="shared" si="195"/>
        <v>0</v>
      </c>
      <c r="J835" s="170">
        <f t="shared" si="195"/>
        <v>0</v>
      </c>
      <c r="K835" s="170">
        <f t="shared" si="195"/>
        <v>0</v>
      </c>
      <c r="L835" s="170">
        <f t="shared" si="195"/>
        <v>0</v>
      </c>
      <c r="M835" s="170">
        <f t="shared" si="195"/>
        <v>0</v>
      </c>
      <c r="N835" s="170">
        <f t="shared" si="195"/>
        <v>0</v>
      </c>
      <c r="O835" s="170">
        <f t="shared" si="195"/>
        <v>0</v>
      </c>
      <c r="P835" s="170">
        <f t="shared" si="195"/>
        <v>0</v>
      </c>
      <c r="Q835" s="170">
        <f t="shared" si="195"/>
        <v>0</v>
      </c>
      <c r="R835" s="56"/>
      <c r="S835" s="56"/>
    </row>
    <row r="836" spans="1:19" s="45" customFormat="1" ht="21" customHeight="1" hidden="1">
      <c r="A836" s="64" t="s">
        <v>481</v>
      </c>
      <c r="B836" s="106"/>
      <c r="C836" s="106"/>
      <c r="D836" s="170">
        <f>+F836+G836+H836+I836+J836+K836+L836+M836+N836+O836+P836+Q836</f>
        <v>0</v>
      </c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56"/>
      <c r="S836" s="56"/>
    </row>
    <row r="837" spans="1:19" s="45" customFormat="1" ht="31.5" hidden="1">
      <c r="A837" s="60" t="s">
        <v>174</v>
      </c>
      <c r="B837" s="106"/>
      <c r="C837" s="106">
        <v>3132</v>
      </c>
      <c r="D837" s="170">
        <f>+F837+G837+H837+I837+J837+K837+L837+M837+N837+O837+P837+Q837</f>
        <v>0</v>
      </c>
      <c r="E837" s="105"/>
      <c r="F837" s="105">
        <f>F838</f>
        <v>0</v>
      </c>
      <c r="G837" s="105">
        <f aca="true" t="shared" si="197" ref="G837:Q837">G838</f>
        <v>0</v>
      </c>
      <c r="H837" s="105">
        <f t="shared" si="197"/>
        <v>0</v>
      </c>
      <c r="I837" s="105">
        <f t="shared" si="197"/>
        <v>0</v>
      </c>
      <c r="J837" s="105">
        <f t="shared" si="197"/>
        <v>0</v>
      </c>
      <c r="K837" s="105">
        <f t="shared" si="197"/>
        <v>0</v>
      </c>
      <c r="L837" s="105">
        <f t="shared" si="197"/>
        <v>0</v>
      </c>
      <c r="M837" s="105">
        <f t="shared" si="197"/>
        <v>0</v>
      </c>
      <c r="N837" s="105">
        <f t="shared" si="197"/>
        <v>0</v>
      </c>
      <c r="O837" s="105">
        <f t="shared" si="197"/>
        <v>0</v>
      </c>
      <c r="P837" s="105">
        <f t="shared" si="197"/>
        <v>0</v>
      </c>
      <c r="Q837" s="105">
        <f t="shared" si="197"/>
        <v>0</v>
      </c>
      <c r="R837" s="56"/>
      <c r="S837" s="56"/>
    </row>
    <row r="838" spans="1:19" s="45" customFormat="1" ht="110.25" hidden="1">
      <c r="A838" s="219" t="s">
        <v>589</v>
      </c>
      <c r="B838" s="142"/>
      <c r="C838" s="142"/>
      <c r="D838" s="170">
        <f>+F838+G838+H838+I838+J838+K838+L838+M838+N838+O838+P838+Q838</f>
        <v>0</v>
      </c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56"/>
      <c r="S838" s="56"/>
    </row>
    <row r="839" spans="1:19" s="6" customFormat="1" ht="51" customHeight="1" hidden="1">
      <c r="A839" s="83" t="s">
        <v>244</v>
      </c>
      <c r="B839" s="82">
        <v>91101</v>
      </c>
      <c r="C839" s="69"/>
      <c r="D839" s="102">
        <f t="shared" si="185"/>
        <v>0</v>
      </c>
      <c r="E839" s="176">
        <f aca="true" t="shared" si="198" ref="E839:Q840">+E840</f>
        <v>0</v>
      </c>
      <c r="F839" s="176">
        <f t="shared" si="198"/>
        <v>0</v>
      </c>
      <c r="G839" s="176">
        <f t="shared" si="198"/>
        <v>0</v>
      </c>
      <c r="H839" s="176">
        <f t="shared" si="198"/>
        <v>0</v>
      </c>
      <c r="I839" s="176">
        <f t="shared" si="198"/>
        <v>0</v>
      </c>
      <c r="J839" s="176">
        <f t="shared" si="198"/>
        <v>0</v>
      </c>
      <c r="K839" s="176">
        <f t="shared" si="198"/>
        <v>0</v>
      </c>
      <c r="L839" s="176">
        <f t="shared" si="198"/>
        <v>0</v>
      </c>
      <c r="M839" s="176">
        <f t="shared" si="198"/>
        <v>0</v>
      </c>
      <c r="N839" s="176">
        <f t="shared" si="198"/>
        <v>0</v>
      </c>
      <c r="O839" s="176">
        <f t="shared" si="198"/>
        <v>0</v>
      </c>
      <c r="P839" s="176">
        <f t="shared" si="198"/>
        <v>0</v>
      </c>
      <c r="Q839" s="176">
        <f t="shared" si="198"/>
        <v>0</v>
      </c>
      <c r="R839" s="69"/>
      <c r="S839" s="69"/>
    </row>
    <row r="840" spans="1:21" s="4" customFormat="1" ht="59.25" customHeight="1" hidden="1">
      <c r="A840" s="60" t="s">
        <v>173</v>
      </c>
      <c r="B840" s="106"/>
      <c r="C840" s="106">
        <v>3110</v>
      </c>
      <c r="D840" s="170">
        <f>+D841</f>
        <v>0</v>
      </c>
      <c r="E840" s="170">
        <f t="shared" si="198"/>
        <v>0</v>
      </c>
      <c r="F840" s="170">
        <f t="shared" si="198"/>
        <v>0</v>
      </c>
      <c r="G840" s="170">
        <f t="shared" si="198"/>
        <v>0</v>
      </c>
      <c r="H840" s="170">
        <f t="shared" si="198"/>
        <v>0</v>
      </c>
      <c r="I840" s="170">
        <f t="shared" si="198"/>
        <v>0</v>
      </c>
      <c r="J840" s="170">
        <f t="shared" si="198"/>
        <v>0</v>
      </c>
      <c r="K840" s="170">
        <f t="shared" si="198"/>
        <v>0</v>
      </c>
      <c r="L840" s="170">
        <f t="shared" si="198"/>
        <v>0</v>
      </c>
      <c r="M840" s="170">
        <f t="shared" si="198"/>
        <v>0</v>
      </c>
      <c r="N840" s="170">
        <f t="shared" si="198"/>
        <v>0</v>
      </c>
      <c r="O840" s="170">
        <f t="shared" si="198"/>
        <v>0</v>
      </c>
      <c r="P840" s="170">
        <f t="shared" si="198"/>
        <v>0</v>
      </c>
      <c r="Q840" s="170">
        <f t="shared" si="198"/>
        <v>0</v>
      </c>
      <c r="R840" s="56"/>
      <c r="S840" s="56"/>
      <c r="T840" s="45"/>
      <c r="U840" s="45"/>
    </row>
    <row r="841" spans="1:21" s="4" customFormat="1" ht="31.5" customHeight="1" hidden="1">
      <c r="A841" s="64" t="s">
        <v>481</v>
      </c>
      <c r="B841" s="106"/>
      <c r="C841" s="106"/>
      <c r="D841" s="170">
        <f>+F841+G841+H841+I841+K841+J841+L841+M841+N841+O841+P841+Q841</f>
        <v>0</v>
      </c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56"/>
      <c r="S841" s="56"/>
      <c r="T841" s="45"/>
      <c r="U841" s="45"/>
    </row>
    <row r="842" spans="1:21" s="4" customFormat="1" ht="126" hidden="1">
      <c r="A842" s="64" t="s">
        <v>249</v>
      </c>
      <c r="B842" s="142">
        <v>250913</v>
      </c>
      <c r="C842" s="142"/>
      <c r="D842" s="170">
        <f t="shared" si="185"/>
        <v>0</v>
      </c>
      <c r="E842" s="105">
        <f aca="true" t="shared" si="199" ref="E842:Q842">+E843</f>
        <v>0</v>
      </c>
      <c r="F842" s="105">
        <f t="shared" si="199"/>
        <v>0</v>
      </c>
      <c r="G842" s="105">
        <f t="shared" si="199"/>
        <v>0</v>
      </c>
      <c r="H842" s="105">
        <f t="shared" si="199"/>
        <v>0</v>
      </c>
      <c r="I842" s="105">
        <f t="shared" si="199"/>
        <v>0</v>
      </c>
      <c r="J842" s="105">
        <f t="shared" si="199"/>
        <v>0</v>
      </c>
      <c r="K842" s="105">
        <f t="shared" si="199"/>
        <v>0</v>
      </c>
      <c r="L842" s="105">
        <f t="shared" si="199"/>
        <v>0</v>
      </c>
      <c r="M842" s="105">
        <f t="shared" si="199"/>
        <v>0</v>
      </c>
      <c r="N842" s="105">
        <f t="shared" si="199"/>
        <v>0</v>
      </c>
      <c r="O842" s="105">
        <f t="shared" si="199"/>
        <v>0</v>
      </c>
      <c r="P842" s="105">
        <f t="shared" si="199"/>
        <v>0</v>
      </c>
      <c r="Q842" s="105">
        <f t="shared" si="199"/>
        <v>0</v>
      </c>
      <c r="R842" s="56"/>
      <c r="S842" s="56"/>
      <c r="T842" s="45"/>
      <c r="U842" s="45"/>
    </row>
    <row r="843" spans="1:21" s="4" customFormat="1" ht="68.25" customHeight="1" hidden="1">
      <c r="A843" s="141" t="s">
        <v>250</v>
      </c>
      <c r="B843" s="142"/>
      <c r="C843" s="142">
        <v>2282</v>
      </c>
      <c r="D843" s="170">
        <f t="shared" si="185"/>
        <v>0</v>
      </c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56"/>
      <c r="S843" s="56"/>
      <c r="T843" s="45"/>
      <c r="U843" s="45"/>
    </row>
    <row r="844" spans="1:19" s="46" customFormat="1" ht="15.75">
      <c r="A844" s="144" t="s">
        <v>224</v>
      </c>
      <c r="B844" s="145"/>
      <c r="C844" s="145"/>
      <c r="D844" s="170">
        <f t="shared" si="185"/>
        <v>0</v>
      </c>
      <c r="E844" s="216">
        <f aca="true" t="shared" si="200" ref="E844:Q844">+E856+E876+E848+E845</f>
        <v>0</v>
      </c>
      <c r="F844" s="216">
        <f t="shared" si="200"/>
        <v>0</v>
      </c>
      <c r="G844" s="216">
        <f t="shared" si="200"/>
        <v>0</v>
      </c>
      <c r="H844" s="216">
        <f t="shared" si="200"/>
        <v>0</v>
      </c>
      <c r="I844" s="216">
        <f t="shared" si="200"/>
        <v>0</v>
      </c>
      <c r="J844" s="216">
        <f t="shared" si="200"/>
        <v>0</v>
      </c>
      <c r="K844" s="216">
        <f t="shared" si="200"/>
        <v>0</v>
      </c>
      <c r="L844" s="216">
        <f t="shared" si="200"/>
        <v>0</v>
      </c>
      <c r="M844" s="216">
        <f t="shared" si="200"/>
        <v>0</v>
      </c>
      <c r="N844" s="216">
        <f t="shared" si="200"/>
        <v>0</v>
      </c>
      <c r="O844" s="216">
        <f t="shared" si="200"/>
        <v>0</v>
      </c>
      <c r="P844" s="216">
        <f t="shared" si="200"/>
        <v>0</v>
      </c>
      <c r="Q844" s="216">
        <f t="shared" si="200"/>
        <v>0</v>
      </c>
      <c r="R844" s="68"/>
      <c r="S844" s="68"/>
    </row>
    <row r="845" spans="1:19" s="46" customFormat="1" ht="54" customHeight="1" hidden="1">
      <c r="A845" s="64" t="s">
        <v>375</v>
      </c>
      <c r="B845" s="142">
        <v>70401</v>
      </c>
      <c r="C845" s="145"/>
      <c r="D845" s="170">
        <f t="shared" si="185"/>
        <v>0</v>
      </c>
      <c r="E845" s="105">
        <f aca="true" t="shared" si="201" ref="E845:Q846">+E846</f>
        <v>0</v>
      </c>
      <c r="F845" s="105">
        <f t="shared" si="201"/>
        <v>0</v>
      </c>
      <c r="G845" s="105">
        <f t="shared" si="201"/>
        <v>0</v>
      </c>
      <c r="H845" s="105">
        <f t="shared" si="201"/>
        <v>0</v>
      </c>
      <c r="I845" s="105">
        <f t="shared" si="201"/>
        <v>0</v>
      </c>
      <c r="J845" s="105">
        <f t="shared" si="201"/>
        <v>0</v>
      </c>
      <c r="K845" s="105">
        <f t="shared" si="201"/>
        <v>0</v>
      </c>
      <c r="L845" s="105">
        <f t="shared" si="201"/>
        <v>0</v>
      </c>
      <c r="M845" s="105">
        <f t="shared" si="201"/>
        <v>0</v>
      </c>
      <c r="N845" s="105">
        <f t="shared" si="201"/>
        <v>0</v>
      </c>
      <c r="O845" s="105">
        <f t="shared" si="201"/>
        <v>0</v>
      </c>
      <c r="P845" s="105">
        <f t="shared" si="201"/>
        <v>0</v>
      </c>
      <c r="Q845" s="105">
        <f t="shared" si="201"/>
        <v>0</v>
      </c>
      <c r="R845" s="68"/>
      <c r="S845" s="68"/>
    </row>
    <row r="846" spans="1:19" s="46" customFormat="1" ht="31.5" hidden="1">
      <c r="A846" s="60" t="s">
        <v>174</v>
      </c>
      <c r="B846" s="106"/>
      <c r="C846" s="106">
        <v>3132</v>
      </c>
      <c r="D846" s="170">
        <f t="shared" si="185"/>
        <v>0</v>
      </c>
      <c r="E846" s="176">
        <f t="shared" si="201"/>
        <v>0</v>
      </c>
      <c r="F846" s="176">
        <f t="shared" si="201"/>
        <v>0</v>
      </c>
      <c r="G846" s="176">
        <f t="shared" si="201"/>
        <v>0</v>
      </c>
      <c r="H846" s="176">
        <f t="shared" si="201"/>
        <v>0</v>
      </c>
      <c r="I846" s="176">
        <f t="shared" si="201"/>
        <v>0</v>
      </c>
      <c r="J846" s="176">
        <f t="shared" si="201"/>
        <v>0</v>
      </c>
      <c r="K846" s="176">
        <f t="shared" si="201"/>
        <v>0</v>
      </c>
      <c r="L846" s="176">
        <f t="shared" si="201"/>
        <v>0</v>
      </c>
      <c r="M846" s="176">
        <f t="shared" si="201"/>
        <v>0</v>
      </c>
      <c r="N846" s="176">
        <f t="shared" si="201"/>
        <v>0</v>
      </c>
      <c r="O846" s="176">
        <f t="shared" si="201"/>
        <v>0</v>
      </c>
      <c r="P846" s="176">
        <f t="shared" si="201"/>
        <v>0</v>
      </c>
      <c r="Q846" s="176">
        <f t="shared" si="201"/>
        <v>0</v>
      </c>
      <c r="R846" s="68"/>
      <c r="S846" s="68"/>
    </row>
    <row r="847" spans="1:19" s="46" customFormat="1" ht="134.25" customHeight="1" hidden="1">
      <c r="A847" s="222" t="s">
        <v>376</v>
      </c>
      <c r="B847" s="145"/>
      <c r="C847" s="145"/>
      <c r="D847" s="170">
        <f t="shared" si="185"/>
        <v>0</v>
      </c>
      <c r="E847" s="176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68"/>
      <c r="S847" s="68"/>
    </row>
    <row r="848" spans="1:19" s="46" customFormat="1" ht="15.75" hidden="1">
      <c r="A848" s="83" t="s">
        <v>115</v>
      </c>
      <c r="B848" s="142">
        <v>70806</v>
      </c>
      <c r="C848" s="145"/>
      <c r="D848" s="170">
        <f>+F848+G848+H848+I848+J848+K848+L848+M848+N848+O848+Q848+P848</f>
        <v>0</v>
      </c>
      <c r="E848" s="176">
        <f>+E849</f>
        <v>0</v>
      </c>
      <c r="F848" s="176">
        <f>+F849+F853</f>
        <v>0</v>
      </c>
      <c r="G848" s="176">
        <f aca="true" t="shared" si="202" ref="G848:Q848">+G849+G853</f>
        <v>0</v>
      </c>
      <c r="H848" s="176">
        <f t="shared" si="202"/>
        <v>0</v>
      </c>
      <c r="I848" s="176">
        <f t="shared" si="202"/>
        <v>0</v>
      </c>
      <c r="J848" s="176">
        <f t="shared" si="202"/>
        <v>0</v>
      </c>
      <c r="K848" s="176">
        <f t="shared" si="202"/>
        <v>0</v>
      </c>
      <c r="L848" s="176">
        <f t="shared" si="202"/>
        <v>0</v>
      </c>
      <c r="M848" s="176">
        <f t="shared" si="202"/>
        <v>0</v>
      </c>
      <c r="N848" s="176">
        <f t="shared" si="202"/>
        <v>0</v>
      </c>
      <c r="O848" s="176">
        <f t="shared" si="202"/>
        <v>0</v>
      </c>
      <c r="P848" s="176">
        <f t="shared" si="202"/>
        <v>0</v>
      </c>
      <c r="Q848" s="176">
        <f t="shared" si="202"/>
        <v>0</v>
      </c>
      <c r="R848" s="68"/>
      <c r="S848" s="68"/>
    </row>
    <row r="849" spans="1:19" s="46" customFormat="1" ht="47.25" hidden="1">
      <c r="A849" s="103" t="s">
        <v>173</v>
      </c>
      <c r="B849" s="106"/>
      <c r="C849" s="106">
        <v>3110</v>
      </c>
      <c r="D849" s="170">
        <f t="shared" si="185"/>
        <v>0</v>
      </c>
      <c r="E849" s="176">
        <f aca="true" t="shared" si="203" ref="E849:Q849">+E850+E851+E852</f>
        <v>0</v>
      </c>
      <c r="F849" s="176">
        <f t="shared" si="203"/>
        <v>0</v>
      </c>
      <c r="G849" s="176">
        <f t="shared" si="203"/>
        <v>0</v>
      </c>
      <c r="H849" s="176">
        <f t="shared" si="203"/>
        <v>0</v>
      </c>
      <c r="I849" s="176">
        <f t="shared" si="203"/>
        <v>0</v>
      </c>
      <c r="J849" s="176">
        <f t="shared" si="203"/>
        <v>0</v>
      </c>
      <c r="K849" s="176">
        <f t="shared" si="203"/>
        <v>0</v>
      </c>
      <c r="L849" s="176">
        <f t="shared" si="203"/>
        <v>0</v>
      </c>
      <c r="M849" s="176">
        <f t="shared" si="203"/>
        <v>0</v>
      </c>
      <c r="N849" s="176">
        <f t="shared" si="203"/>
        <v>0</v>
      </c>
      <c r="O849" s="176">
        <f t="shared" si="203"/>
        <v>0</v>
      </c>
      <c r="P849" s="176">
        <f t="shared" si="203"/>
        <v>0</v>
      </c>
      <c r="Q849" s="176">
        <f t="shared" si="203"/>
        <v>0</v>
      </c>
      <c r="R849" s="68"/>
      <c r="S849" s="68"/>
    </row>
    <row r="850" spans="1:19" s="46" customFormat="1" ht="48.75" customHeight="1" hidden="1">
      <c r="A850" s="64" t="s">
        <v>515</v>
      </c>
      <c r="B850" s="145"/>
      <c r="C850" s="145"/>
      <c r="D850" s="170">
        <f t="shared" si="185"/>
        <v>0</v>
      </c>
      <c r="E850" s="176"/>
      <c r="F850" s="176"/>
      <c r="G850" s="176"/>
      <c r="H850" s="54"/>
      <c r="I850" s="54"/>
      <c r="J850" s="54"/>
      <c r="K850" s="54"/>
      <c r="L850" s="54"/>
      <c r="M850" s="176"/>
      <c r="N850" s="176"/>
      <c r="O850" s="176"/>
      <c r="P850" s="176"/>
      <c r="Q850" s="216"/>
      <c r="R850" s="68"/>
      <c r="S850" s="68"/>
    </row>
    <row r="851" spans="1:19" s="46" customFormat="1" ht="43.5" customHeight="1" hidden="1">
      <c r="A851" s="64" t="s">
        <v>373</v>
      </c>
      <c r="B851" s="145"/>
      <c r="C851" s="145"/>
      <c r="D851" s="170">
        <f t="shared" si="185"/>
        <v>0</v>
      </c>
      <c r="E851" s="176"/>
      <c r="F851" s="176"/>
      <c r="G851" s="201"/>
      <c r="H851" s="54"/>
      <c r="I851" s="54"/>
      <c r="J851" s="54"/>
      <c r="K851" s="54"/>
      <c r="L851" s="54"/>
      <c r="M851" s="176"/>
      <c r="N851" s="176"/>
      <c r="O851" s="176"/>
      <c r="P851" s="176"/>
      <c r="Q851" s="216"/>
      <c r="R851" s="68"/>
      <c r="S851" s="68"/>
    </row>
    <row r="852" spans="1:19" s="46" customFormat="1" ht="47.25" customHeight="1" hidden="1">
      <c r="A852" s="64" t="s">
        <v>374</v>
      </c>
      <c r="B852" s="145"/>
      <c r="C852" s="145"/>
      <c r="D852" s="170">
        <f t="shared" si="185"/>
        <v>0</v>
      </c>
      <c r="E852" s="176"/>
      <c r="F852" s="176"/>
      <c r="G852" s="201"/>
      <c r="H852" s="54"/>
      <c r="I852" s="54"/>
      <c r="J852" s="54"/>
      <c r="K852" s="54"/>
      <c r="L852" s="54"/>
      <c r="M852" s="176"/>
      <c r="N852" s="176"/>
      <c r="O852" s="176"/>
      <c r="P852" s="176"/>
      <c r="Q852" s="216"/>
      <c r="R852" s="68"/>
      <c r="S852" s="68"/>
    </row>
    <row r="853" spans="1:19" s="46" customFormat="1" ht="47.25" customHeight="1" hidden="1">
      <c r="A853" s="60" t="s">
        <v>174</v>
      </c>
      <c r="B853" s="106"/>
      <c r="C853" s="106">
        <v>3132</v>
      </c>
      <c r="D853" s="170">
        <f t="shared" si="185"/>
        <v>0</v>
      </c>
      <c r="E853" s="176"/>
      <c r="F853" s="176">
        <f>F855+F854</f>
        <v>0</v>
      </c>
      <c r="G853" s="176">
        <f aca="true" t="shared" si="204" ref="G853:Q853">G855+G854</f>
        <v>0</v>
      </c>
      <c r="H853" s="176">
        <f t="shared" si="204"/>
        <v>0</v>
      </c>
      <c r="I853" s="176">
        <f t="shared" si="204"/>
        <v>0</v>
      </c>
      <c r="J853" s="176">
        <f t="shared" si="204"/>
        <v>0</v>
      </c>
      <c r="K853" s="176">
        <f t="shared" si="204"/>
        <v>0</v>
      </c>
      <c r="L853" s="176">
        <f t="shared" si="204"/>
        <v>0</v>
      </c>
      <c r="M853" s="176">
        <f t="shared" si="204"/>
        <v>0</v>
      </c>
      <c r="N853" s="176">
        <f t="shared" si="204"/>
        <v>0</v>
      </c>
      <c r="O853" s="176">
        <f t="shared" si="204"/>
        <v>0</v>
      </c>
      <c r="P853" s="176">
        <f t="shared" si="204"/>
        <v>0</v>
      </c>
      <c r="Q853" s="176">
        <f t="shared" si="204"/>
        <v>0</v>
      </c>
      <c r="R853" s="68"/>
      <c r="S853" s="68"/>
    </row>
    <row r="854" spans="1:19" s="46" customFormat="1" ht="142.5" customHeight="1" hidden="1">
      <c r="A854" s="60" t="s">
        <v>590</v>
      </c>
      <c r="B854" s="106"/>
      <c r="C854" s="106"/>
      <c r="D854" s="170">
        <f t="shared" si="185"/>
        <v>0</v>
      </c>
      <c r="E854" s="176"/>
      <c r="F854" s="176"/>
      <c r="G854" s="176"/>
      <c r="H854" s="176"/>
      <c r="I854" s="176"/>
      <c r="J854" s="176"/>
      <c r="K854" s="176"/>
      <c r="L854" s="176"/>
      <c r="M854" s="176"/>
      <c r="N854" s="176"/>
      <c r="O854" s="176"/>
      <c r="P854" s="176"/>
      <c r="Q854" s="176"/>
      <c r="R854" s="68"/>
      <c r="S854" s="68"/>
    </row>
    <row r="855" spans="1:19" s="46" customFormat="1" ht="138.75" customHeight="1" hidden="1">
      <c r="A855" s="60" t="s">
        <v>591</v>
      </c>
      <c r="B855" s="145"/>
      <c r="C855" s="145"/>
      <c r="D855" s="170">
        <f t="shared" si="185"/>
        <v>0</v>
      </c>
      <c r="E855" s="176"/>
      <c r="F855" s="176"/>
      <c r="G855" s="201"/>
      <c r="H855" s="54"/>
      <c r="I855" s="54"/>
      <c r="J855" s="54"/>
      <c r="K855" s="54"/>
      <c r="L855" s="54"/>
      <c r="M855" s="176"/>
      <c r="N855" s="176"/>
      <c r="O855" s="176"/>
      <c r="P855" s="176"/>
      <c r="Q855" s="216"/>
      <c r="R855" s="68"/>
      <c r="S855" s="68"/>
    </row>
    <row r="856" spans="1:19" s="45" customFormat="1" ht="15.75">
      <c r="A856" s="83" t="s">
        <v>222</v>
      </c>
      <c r="B856" s="142">
        <v>70201</v>
      </c>
      <c r="C856" s="142"/>
      <c r="D856" s="170">
        <f t="shared" si="185"/>
        <v>68800</v>
      </c>
      <c r="E856" s="105">
        <f aca="true" t="shared" si="205" ref="E856:Q856">E860+E864+E857</f>
        <v>0</v>
      </c>
      <c r="F856" s="105">
        <f t="shared" si="205"/>
        <v>0</v>
      </c>
      <c r="G856" s="105">
        <f t="shared" si="205"/>
        <v>0</v>
      </c>
      <c r="H856" s="105">
        <f t="shared" si="205"/>
        <v>0</v>
      </c>
      <c r="I856" s="105">
        <f t="shared" si="205"/>
        <v>0</v>
      </c>
      <c r="J856" s="105">
        <f t="shared" si="205"/>
        <v>0</v>
      </c>
      <c r="K856" s="105">
        <f t="shared" si="205"/>
        <v>0</v>
      </c>
      <c r="L856" s="105">
        <f t="shared" si="205"/>
        <v>0</v>
      </c>
      <c r="M856" s="105">
        <f t="shared" si="205"/>
        <v>0</v>
      </c>
      <c r="N856" s="105">
        <f t="shared" si="205"/>
        <v>68800</v>
      </c>
      <c r="O856" s="105">
        <f t="shared" si="205"/>
        <v>0</v>
      </c>
      <c r="P856" s="105">
        <f t="shared" si="205"/>
        <v>0</v>
      </c>
      <c r="Q856" s="105">
        <f t="shared" si="205"/>
        <v>0</v>
      </c>
      <c r="R856" s="56"/>
      <c r="S856" s="56"/>
    </row>
    <row r="857" spans="1:19" s="45" customFormat="1" ht="47.25" hidden="1">
      <c r="A857" s="103" t="s">
        <v>173</v>
      </c>
      <c r="B857" s="142"/>
      <c r="C857" s="142">
        <v>3110</v>
      </c>
      <c r="D857" s="170">
        <f t="shared" si="185"/>
        <v>0</v>
      </c>
      <c r="E857" s="105">
        <f aca="true" t="shared" si="206" ref="E857:Q857">+E858+E859</f>
        <v>0</v>
      </c>
      <c r="F857" s="105">
        <f t="shared" si="206"/>
        <v>0</v>
      </c>
      <c r="G857" s="105">
        <f t="shared" si="206"/>
        <v>0</v>
      </c>
      <c r="H857" s="105">
        <f t="shared" si="206"/>
        <v>0</v>
      </c>
      <c r="I857" s="105">
        <f t="shared" si="206"/>
        <v>0</v>
      </c>
      <c r="J857" s="105">
        <f t="shared" si="206"/>
        <v>0</v>
      </c>
      <c r="K857" s="105">
        <f t="shared" si="206"/>
        <v>0</v>
      </c>
      <c r="L857" s="105">
        <f t="shared" si="206"/>
        <v>0</v>
      </c>
      <c r="M857" s="105">
        <f t="shared" si="206"/>
        <v>0</v>
      </c>
      <c r="N857" s="105">
        <f t="shared" si="206"/>
        <v>0</v>
      </c>
      <c r="O857" s="105">
        <f t="shared" si="206"/>
        <v>0</v>
      </c>
      <c r="P857" s="105">
        <f t="shared" si="206"/>
        <v>0</v>
      </c>
      <c r="Q857" s="105">
        <f t="shared" si="206"/>
        <v>0</v>
      </c>
      <c r="R857" s="56"/>
      <c r="S857" s="56"/>
    </row>
    <row r="858" spans="1:19" s="4" customFormat="1" ht="33" customHeight="1" hidden="1">
      <c r="A858" s="166" t="s">
        <v>524</v>
      </c>
      <c r="B858" s="71"/>
      <c r="C858" s="71"/>
      <c r="D858" s="170">
        <f t="shared" si="185"/>
        <v>0</v>
      </c>
      <c r="E858" s="54"/>
      <c r="F858" s="54"/>
      <c r="G858" s="54"/>
      <c r="H858" s="54"/>
      <c r="I858" s="54"/>
      <c r="J858" s="54"/>
      <c r="K858" s="54"/>
      <c r="L858" s="54"/>
      <c r="M858" s="223"/>
      <c r="N858" s="54"/>
      <c r="O858" s="54"/>
      <c r="P858" s="54"/>
      <c r="Q858" s="54"/>
      <c r="R858" s="57"/>
      <c r="S858" s="57"/>
    </row>
    <row r="859" spans="1:19" s="4" customFormat="1" ht="33" customHeight="1" hidden="1">
      <c r="A859" s="166" t="s">
        <v>525</v>
      </c>
      <c r="B859" s="71"/>
      <c r="C859" s="71"/>
      <c r="D859" s="170">
        <f t="shared" si="185"/>
        <v>0</v>
      </c>
      <c r="E859" s="54"/>
      <c r="F859" s="54"/>
      <c r="G859" s="54"/>
      <c r="H859" s="54"/>
      <c r="I859" s="54"/>
      <c r="J859" s="54"/>
      <c r="K859" s="54"/>
      <c r="L859" s="54"/>
      <c r="M859" s="223"/>
      <c r="N859" s="54"/>
      <c r="O859" s="54"/>
      <c r="P859" s="54"/>
      <c r="Q859" s="54"/>
      <c r="R859" s="57"/>
      <c r="S859" s="57"/>
    </row>
    <row r="860" spans="1:19" s="6" customFormat="1" ht="31.5" hidden="1">
      <c r="A860" s="60" t="s">
        <v>243</v>
      </c>
      <c r="B860" s="106"/>
      <c r="C860" s="106">
        <v>3122</v>
      </c>
      <c r="D860" s="170">
        <f t="shared" si="185"/>
        <v>0</v>
      </c>
      <c r="E860" s="105">
        <f aca="true" t="shared" si="207" ref="E860:Q860">E861+E862</f>
        <v>0</v>
      </c>
      <c r="F860" s="105">
        <f t="shared" si="207"/>
        <v>0</v>
      </c>
      <c r="G860" s="105">
        <f t="shared" si="207"/>
        <v>0</v>
      </c>
      <c r="H860" s="105">
        <f t="shared" si="207"/>
        <v>0</v>
      </c>
      <c r="I860" s="105">
        <f t="shared" si="207"/>
        <v>0</v>
      </c>
      <c r="J860" s="105">
        <f t="shared" si="207"/>
        <v>0</v>
      </c>
      <c r="K860" s="105">
        <f t="shared" si="207"/>
        <v>0</v>
      </c>
      <c r="L860" s="105">
        <f t="shared" si="207"/>
        <v>0</v>
      </c>
      <c r="M860" s="105">
        <f t="shared" si="207"/>
        <v>0</v>
      </c>
      <c r="N860" s="105">
        <f t="shared" si="207"/>
        <v>0</v>
      </c>
      <c r="O860" s="105">
        <f t="shared" si="207"/>
        <v>0</v>
      </c>
      <c r="P860" s="105">
        <f t="shared" si="207"/>
        <v>0</v>
      </c>
      <c r="Q860" s="105">
        <f t="shared" si="207"/>
        <v>0</v>
      </c>
      <c r="R860" s="69"/>
      <c r="S860" s="69"/>
    </row>
    <row r="861" spans="1:19" s="4" customFormat="1" ht="77.25" customHeight="1" hidden="1">
      <c r="A861" s="70" t="s">
        <v>526</v>
      </c>
      <c r="B861" s="71"/>
      <c r="C861" s="71"/>
      <c r="D861" s="170">
        <f t="shared" si="185"/>
        <v>0</v>
      </c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7"/>
      <c r="S861" s="57"/>
    </row>
    <row r="862" spans="1:19" s="52" customFormat="1" ht="48.75" customHeight="1" hidden="1">
      <c r="A862" s="70" t="s">
        <v>527</v>
      </c>
      <c r="B862" s="146"/>
      <c r="C862" s="146"/>
      <c r="D862" s="170">
        <f t="shared" si="185"/>
        <v>0</v>
      </c>
      <c r="E862" s="224"/>
      <c r="F862" s="54"/>
      <c r="G862" s="224"/>
      <c r="H862" s="224"/>
      <c r="I862" s="224"/>
      <c r="J862" s="224"/>
      <c r="K862" s="224"/>
      <c r="L862" s="224"/>
      <c r="M862" s="54"/>
      <c r="N862" s="224"/>
      <c r="O862" s="224"/>
      <c r="P862" s="224"/>
      <c r="Q862" s="224"/>
      <c r="R862" s="73"/>
      <c r="S862" s="73"/>
    </row>
    <row r="863" spans="1:19" s="46" customFormat="1" ht="15.75" hidden="1">
      <c r="A863" s="144"/>
      <c r="B863" s="145"/>
      <c r="C863" s="145"/>
      <c r="D863" s="170">
        <f t="shared" si="185"/>
        <v>0</v>
      </c>
      <c r="E863" s="216"/>
      <c r="F863" s="216"/>
      <c r="G863" s="216"/>
      <c r="H863" s="216"/>
      <c r="I863" s="216"/>
      <c r="J863" s="216"/>
      <c r="K863" s="216"/>
      <c r="L863" s="216"/>
      <c r="M863" s="216"/>
      <c r="N863" s="216"/>
      <c r="O863" s="216"/>
      <c r="P863" s="216"/>
      <c r="Q863" s="216"/>
      <c r="R863" s="68"/>
      <c r="S863" s="68"/>
    </row>
    <row r="864" spans="1:19" s="6" customFormat="1" ht="31.5">
      <c r="A864" s="60" t="s">
        <v>174</v>
      </c>
      <c r="B864" s="106"/>
      <c r="C864" s="106">
        <v>3132</v>
      </c>
      <c r="D864" s="170">
        <f t="shared" si="185"/>
        <v>68800</v>
      </c>
      <c r="E864" s="176">
        <f aca="true" t="shared" si="208" ref="E864:Q864">SUM(E865:E875)</f>
        <v>0</v>
      </c>
      <c r="F864" s="176">
        <f t="shared" si="208"/>
        <v>0</v>
      </c>
      <c r="G864" s="176">
        <f t="shared" si="208"/>
        <v>0</v>
      </c>
      <c r="H864" s="176">
        <f t="shared" si="208"/>
        <v>0</v>
      </c>
      <c r="I864" s="176">
        <f t="shared" si="208"/>
        <v>0</v>
      </c>
      <c r="J864" s="176">
        <f t="shared" si="208"/>
        <v>0</v>
      </c>
      <c r="K864" s="176">
        <f t="shared" si="208"/>
        <v>0</v>
      </c>
      <c r="L864" s="176">
        <f t="shared" si="208"/>
        <v>0</v>
      </c>
      <c r="M864" s="176">
        <f t="shared" si="208"/>
        <v>0</v>
      </c>
      <c r="N864" s="176">
        <f t="shared" si="208"/>
        <v>68800</v>
      </c>
      <c r="O864" s="176">
        <f t="shared" si="208"/>
        <v>0</v>
      </c>
      <c r="P864" s="176">
        <f t="shared" si="208"/>
        <v>0</v>
      </c>
      <c r="Q864" s="176">
        <f t="shared" si="208"/>
        <v>0</v>
      </c>
      <c r="R864" s="69"/>
      <c r="S864" s="69"/>
    </row>
    <row r="865" spans="1:19" s="44" customFormat="1" ht="192.75" customHeight="1">
      <c r="A865" s="166" t="s">
        <v>597</v>
      </c>
      <c r="B865" s="147"/>
      <c r="C865" s="147"/>
      <c r="D865" s="170">
        <f t="shared" si="185"/>
        <v>68800</v>
      </c>
      <c r="E865" s="225"/>
      <c r="F865" s="225"/>
      <c r="G865" s="225"/>
      <c r="H865" s="225"/>
      <c r="I865" s="225"/>
      <c r="J865" s="225"/>
      <c r="K865" s="225"/>
      <c r="L865" s="225"/>
      <c r="M865" s="223"/>
      <c r="N865" s="225">
        <v>68800</v>
      </c>
      <c r="O865" s="225"/>
      <c r="P865" s="225"/>
      <c r="Q865" s="54"/>
      <c r="R865" s="74"/>
      <c r="S865" s="74"/>
    </row>
    <row r="866" spans="1:19" s="4" customFormat="1" ht="161.25" customHeight="1" hidden="1">
      <c r="A866" s="166" t="s">
        <v>592</v>
      </c>
      <c r="B866" s="71"/>
      <c r="C866" s="71"/>
      <c r="D866" s="170">
        <f t="shared" si="185"/>
        <v>0</v>
      </c>
      <c r="E866" s="54"/>
      <c r="F866" s="54"/>
      <c r="G866" s="54"/>
      <c r="H866" s="54"/>
      <c r="I866" s="54"/>
      <c r="J866" s="54"/>
      <c r="K866" s="54"/>
      <c r="L866" s="54"/>
      <c r="M866" s="223"/>
      <c r="N866" s="54"/>
      <c r="O866" s="54"/>
      <c r="P866" s="54"/>
      <c r="Q866" s="54"/>
      <c r="R866" s="57"/>
      <c r="S866" s="57"/>
    </row>
    <row r="867" spans="1:19" s="4" customFormat="1" ht="119.25" customHeight="1" hidden="1">
      <c r="A867" s="166" t="s">
        <v>528</v>
      </c>
      <c r="B867" s="71"/>
      <c r="C867" s="71"/>
      <c r="D867" s="170">
        <f t="shared" si="185"/>
        <v>0</v>
      </c>
      <c r="E867" s="54"/>
      <c r="F867" s="54"/>
      <c r="G867" s="54"/>
      <c r="H867" s="54"/>
      <c r="I867" s="54"/>
      <c r="J867" s="54"/>
      <c r="K867" s="54"/>
      <c r="L867" s="54"/>
      <c r="M867" s="223"/>
      <c r="N867" s="54"/>
      <c r="O867" s="54"/>
      <c r="P867" s="54"/>
      <c r="Q867" s="54"/>
      <c r="R867" s="57"/>
      <c r="S867" s="57"/>
    </row>
    <row r="868" spans="1:19" s="4" customFormat="1" ht="112.5" customHeight="1" hidden="1">
      <c r="A868" s="166" t="s">
        <v>529</v>
      </c>
      <c r="B868" s="71"/>
      <c r="C868" s="71"/>
      <c r="D868" s="170">
        <f t="shared" si="185"/>
        <v>0</v>
      </c>
      <c r="E868" s="54"/>
      <c r="F868" s="54"/>
      <c r="G868" s="245"/>
      <c r="H868" s="54"/>
      <c r="I868" s="54"/>
      <c r="J868" s="54"/>
      <c r="K868" s="54"/>
      <c r="L868" s="54"/>
      <c r="M868" s="223"/>
      <c r="N868" s="54"/>
      <c r="O868" s="54"/>
      <c r="P868" s="54"/>
      <c r="Q868" s="54"/>
      <c r="R868" s="57"/>
      <c r="S868" s="57"/>
    </row>
    <row r="869" spans="1:19" s="4" customFormat="1" ht="83.25" customHeight="1" hidden="1">
      <c r="A869" s="166" t="s">
        <v>531</v>
      </c>
      <c r="B869" s="71"/>
      <c r="C869" s="71"/>
      <c r="D869" s="170">
        <f t="shared" si="185"/>
        <v>0</v>
      </c>
      <c r="E869" s="54"/>
      <c r="F869" s="54"/>
      <c r="G869" s="245"/>
      <c r="H869" s="54"/>
      <c r="I869" s="54"/>
      <c r="J869" s="54"/>
      <c r="K869" s="54"/>
      <c r="L869" s="54"/>
      <c r="M869" s="223"/>
      <c r="N869" s="54"/>
      <c r="O869" s="54"/>
      <c r="P869" s="54"/>
      <c r="Q869" s="54"/>
      <c r="R869" s="57"/>
      <c r="S869" s="57"/>
    </row>
    <row r="870" spans="1:19" s="4" customFormat="1" ht="168.75" customHeight="1" hidden="1">
      <c r="A870" s="166" t="s">
        <v>530</v>
      </c>
      <c r="B870" s="71"/>
      <c r="C870" s="71"/>
      <c r="D870" s="170">
        <f t="shared" si="185"/>
        <v>0</v>
      </c>
      <c r="E870" s="54"/>
      <c r="F870" s="54"/>
      <c r="G870" s="245"/>
      <c r="H870" s="54"/>
      <c r="I870" s="54"/>
      <c r="J870" s="54"/>
      <c r="K870" s="54"/>
      <c r="L870" s="54"/>
      <c r="M870" s="223"/>
      <c r="N870" s="54"/>
      <c r="O870" s="54"/>
      <c r="P870" s="54"/>
      <c r="Q870" s="54"/>
      <c r="R870" s="57"/>
      <c r="S870" s="57"/>
    </row>
    <row r="871" spans="1:19" s="4" customFormat="1" ht="141.75" hidden="1">
      <c r="A871" s="166" t="s">
        <v>579</v>
      </c>
      <c r="B871" s="71"/>
      <c r="C871" s="71"/>
      <c r="D871" s="170">
        <f t="shared" si="185"/>
        <v>0</v>
      </c>
      <c r="E871" s="54"/>
      <c r="F871" s="54"/>
      <c r="G871" s="245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7"/>
      <c r="S871" s="57"/>
    </row>
    <row r="872" spans="1:19" s="4" customFormat="1" ht="132" customHeight="1" hidden="1">
      <c r="A872" s="166" t="s">
        <v>580</v>
      </c>
      <c r="B872" s="71"/>
      <c r="C872" s="71"/>
      <c r="D872" s="170">
        <f t="shared" si="185"/>
        <v>0</v>
      </c>
      <c r="E872" s="54"/>
      <c r="F872" s="54"/>
      <c r="G872" s="245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7"/>
      <c r="S872" s="57"/>
    </row>
    <row r="873" spans="1:19" s="4" customFormat="1" ht="152.25" customHeight="1" hidden="1">
      <c r="A873" s="166" t="s">
        <v>581</v>
      </c>
      <c r="B873" s="71"/>
      <c r="C873" s="71"/>
      <c r="D873" s="170">
        <f t="shared" si="185"/>
        <v>0</v>
      </c>
      <c r="E873" s="54"/>
      <c r="F873" s="54"/>
      <c r="G873" s="245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7"/>
      <c r="S873" s="57"/>
    </row>
    <row r="874" spans="1:19" s="4" customFormat="1" ht="126.75" customHeight="1" hidden="1">
      <c r="A874" s="95" t="s">
        <v>378</v>
      </c>
      <c r="B874" s="71"/>
      <c r="C874" s="71"/>
      <c r="D874" s="170">
        <f t="shared" si="185"/>
        <v>0</v>
      </c>
      <c r="E874" s="54"/>
      <c r="F874" s="54"/>
      <c r="G874" s="245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7"/>
      <c r="S874" s="57"/>
    </row>
    <row r="875" spans="1:19" s="4" customFormat="1" ht="144" customHeight="1" hidden="1">
      <c r="A875" s="95" t="s">
        <v>379</v>
      </c>
      <c r="B875" s="71"/>
      <c r="C875" s="71"/>
      <c r="D875" s="170">
        <f t="shared" si="185"/>
        <v>0</v>
      </c>
      <c r="E875" s="54"/>
      <c r="F875" s="54"/>
      <c r="G875" s="245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167"/>
      <c r="S875" s="57"/>
    </row>
    <row r="876" spans="1:19" s="45" customFormat="1" ht="24.75" customHeight="1">
      <c r="A876" s="64" t="s">
        <v>199</v>
      </c>
      <c r="B876" s="142">
        <v>70101</v>
      </c>
      <c r="C876" s="142"/>
      <c r="D876" s="170">
        <f t="shared" si="185"/>
        <v>-68800</v>
      </c>
      <c r="E876" s="105">
        <f aca="true" t="shared" si="209" ref="E876:Q876">+E878+E884</f>
        <v>0</v>
      </c>
      <c r="F876" s="105">
        <f t="shared" si="209"/>
        <v>0</v>
      </c>
      <c r="G876" s="105">
        <f t="shared" si="209"/>
        <v>0</v>
      </c>
      <c r="H876" s="105">
        <f t="shared" si="209"/>
        <v>0</v>
      </c>
      <c r="I876" s="105">
        <f t="shared" si="209"/>
        <v>0</v>
      </c>
      <c r="J876" s="105">
        <f t="shared" si="209"/>
        <v>0</v>
      </c>
      <c r="K876" s="105">
        <f t="shared" si="209"/>
        <v>0</v>
      </c>
      <c r="L876" s="105">
        <f t="shared" si="209"/>
        <v>0</v>
      </c>
      <c r="M876" s="105">
        <f t="shared" si="209"/>
        <v>0</v>
      </c>
      <c r="N876" s="105">
        <f t="shared" si="209"/>
        <v>-68800</v>
      </c>
      <c r="O876" s="105">
        <f t="shared" si="209"/>
        <v>0</v>
      </c>
      <c r="P876" s="105">
        <f t="shared" si="209"/>
        <v>0</v>
      </c>
      <c r="Q876" s="105">
        <f t="shared" si="209"/>
        <v>0</v>
      </c>
      <c r="R876" s="168"/>
      <c r="S876" s="56"/>
    </row>
    <row r="877" spans="1:19" s="45" customFormat="1" ht="34.5" customHeight="1" hidden="1">
      <c r="A877" s="141" t="s">
        <v>44</v>
      </c>
      <c r="B877" s="142"/>
      <c r="C877" s="142">
        <v>3122</v>
      </c>
      <c r="D877" s="170">
        <f t="shared" si="185"/>
        <v>0</v>
      </c>
      <c r="E877" s="105"/>
      <c r="F877" s="105"/>
      <c r="G877" s="105"/>
      <c r="H877" s="105"/>
      <c r="I877" s="105"/>
      <c r="J877" s="105"/>
      <c r="K877" s="176"/>
      <c r="L877" s="105"/>
      <c r="M877" s="105"/>
      <c r="N877" s="105"/>
      <c r="O877" s="105"/>
      <c r="P877" s="105"/>
      <c r="Q877" s="105"/>
      <c r="R877" s="168"/>
      <c r="S877" s="56"/>
    </row>
    <row r="878" spans="1:19" s="6" customFormat="1" ht="33" customHeight="1">
      <c r="A878" s="60" t="s">
        <v>174</v>
      </c>
      <c r="B878" s="106"/>
      <c r="C878" s="106">
        <v>3132</v>
      </c>
      <c r="D878" s="170">
        <f>+F878+G878+H878+I878+J878+K878+L878+M878+N878+O878+Q878+P878</f>
        <v>-68800</v>
      </c>
      <c r="E878" s="104">
        <f>+E879+E880+E881+E882+E883</f>
        <v>0</v>
      </c>
      <c r="F878" s="104">
        <f>+F879+F880+F881+F882+F883</f>
        <v>0</v>
      </c>
      <c r="G878" s="104">
        <f aca="true" t="shared" si="210" ref="G878:Q878">+G879+G880+G881+G882+G883</f>
        <v>0</v>
      </c>
      <c r="H878" s="104">
        <f t="shared" si="210"/>
        <v>0</v>
      </c>
      <c r="I878" s="104">
        <f t="shared" si="210"/>
        <v>0</v>
      </c>
      <c r="J878" s="104">
        <f t="shared" si="210"/>
        <v>0</v>
      </c>
      <c r="K878" s="104">
        <f t="shared" si="210"/>
        <v>0</v>
      </c>
      <c r="L878" s="104">
        <f t="shared" si="210"/>
        <v>0</v>
      </c>
      <c r="M878" s="104">
        <f t="shared" si="210"/>
        <v>0</v>
      </c>
      <c r="N878" s="104">
        <f t="shared" si="210"/>
        <v>-68800</v>
      </c>
      <c r="O878" s="104">
        <f t="shared" si="210"/>
        <v>0</v>
      </c>
      <c r="P878" s="104">
        <f t="shared" si="210"/>
        <v>0</v>
      </c>
      <c r="Q878" s="104">
        <f t="shared" si="210"/>
        <v>0</v>
      </c>
      <c r="R878" s="169"/>
      <c r="S878" s="69"/>
    </row>
    <row r="879" spans="1:19" s="4" customFormat="1" ht="198" customHeight="1">
      <c r="A879" s="166" t="s">
        <v>597</v>
      </c>
      <c r="B879" s="71"/>
      <c r="C879" s="71"/>
      <c r="D879" s="170">
        <f t="shared" si="185"/>
        <v>-68800</v>
      </c>
      <c r="E879" s="54"/>
      <c r="F879" s="54"/>
      <c r="G879" s="54"/>
      <c r="H879" s="54"/>
      <c r="I879" s="54"/>
      <c r="J879" s="54"/>
      <c r="K879" s="54"/>
      <c r="L879" s="54"/>
      <c r="M879" s="223"/>
      <c r="N879" s="54">
        <v>-68800</v>
      </c>
      <c r="O879" s="54"/>
      <c r="P879" s="54"/>
      <c r="Q879" s="54"/>
      <c r="R879" s="167"/>
      <c r="S879" s="57"/>
    </row>
    <row r="880" spans="1:19" s="4" customFormat="1" ht="143.25" customHeight="1" hidden="1">
      <c r="A880" s="166" t="s">
        <v>520</v>
      </c>
      <c r="B880" s="71"/>
      <c r="C880" s="71"/>
      <c r="D880" s="170">
        <f t="shared" si="185"/>
        <v>0</v>
      </c>
      <c r="E880" s="54"/>
      <c r="F880" s="54"/>
      <c r="G880" s="245"/>
      <c r="H880" s="54"/>
      <c r="I880" s="54"/>
      <c r="J880" s="54"/>
      <c r="K880" s="54"/>
      <c r="L880" s="54"/>
      <c r="M880" s="223"/>
      <c r="N880" s="54"/>
      <c r="O880" s="54"/>
      <c r="P880" s="54"/>
      <c r="Q880" s="54"/>
      <c r="R880" s="167"/>
      <c r="S880" s="57"/>
    </row>
    <row r="881" spans="1:19" s="4" customFormat="1" ht="143.25" customHeight="1" hidden="1">
      <c r="A881" s="166" t="s">
        <v>521</v>
      </c>
      <c r="B881" s="71"/>
      <c r="C881" s="71"/>
      <c r="D881" s="170">
        <f t="shared" si="185"/>
        <v>0</v>
      </c>
      <c r="E881" s="54"/>
      <c r="F881" s="54"/>
      <c r="G881" s="245"/>
      <c r="H881" s="54"/>
      <c r="I881" s="54"/>
      <c r="J881" s="54"/>
      <c r="K881" s="54"/>
      <c r="L881" s="54"/>
      <c r="M881" s="223"/>
      <c r="N881" s="54"/>
      <c r="O881" s="54"/>
      <c r="P881" s="54"/>
      <c r="Q881" s="54"/>
      <c r="R881" s="167"/>
      <c r="S881" s="57"/>
    </row>
    <row r="882" spans="1:19" s="4" customFormat="1" ht="166.5" customHeight="1" hidden="1">
      <c r="A882" s="166" t="s">
        <v>522</v>
      </c>
      <c r="B882" s="71"/>
      <c r="C882" s="71"/>
      <c r="D882" s="170">
        <f t="shared" si="185"/>
        <v>0</v>
      </c>
      <c r="E882" s="54"/>
      <c r="F882" s="54"/>
      <c r="G882" s="245"/>
      <c r="H882" s="54"/>
      <c r="I882" s="54"/>
      <c r="J882" s="54"/>
      <c r="K882" s="54"/>
      <c r="L882" s="54"/>
      <c r="M882" s="223"/>
      <c r="N882" s="54"/>
      <c r="O882" s="54"/>
      <c r="P882" s="54"/>
      <c r="Q882" s="54"/>
      <c r="R882" s="167"/>
      <c r="S882" s="57"/>
    </row>
    <row r="883" spans="1:19" s="4" customFormat="1" ht="47.25" customHeight="1" hidden="1">
      <c r="A883" s="166" t="s">
        <v>523</v>
      </c>
      <c r="B883" s="71"/>
      <c r="C883" s="71"/>
      <c r="D883" s="170">
        <f aca="true" t="shared" si="211" ref="D883:D896">+F883+G883+H883+I883+J883+K883+L883+M883+N883+O883+Q883+P883</f>
        <v>0</v>
      </c>
      <c r="E883" s="54"/>
      <c r="F883" s="54"/>
      <c r="G883" s="245"/>
      <c r="H883" s="54"/>
      <c r="I883" s="54"/>
      <c r="J883" s="54"/>
      <c r="K883" s="54"/>
      <c r="L883" s="54"/>
      <c r="M883" s="223"/>
      <c r="N883" s="54"/>
      <c r="O883" s="54"/>
      <c r="P883" s="54"/>
      <c r="Q883" s="54"/>
      <c r="R883" s="167"/>
      <c r="S883" s="57"/>
    </row>
    <row r="884" spans="1:19" s="6" customFormat="1" ht="47.25" hidden="1">
      <c r="A884" s="103" t="s">
        <v>173</v>
      </c>
      <c r="B884" s="106"/>
      <c r="C884" s="106">
        <v>3110</v>
      </c>
      <c r="D884" s="170">
        <f t="shared" si="211"/>
        <v>0</v>
      </c>
      <c r="E884" s="104">
        <f aca="true" t="shared" si="212" ref="E884:Q884">E885+E886+E887+E888+E889+E890+E892+E893+E894</f>
        <v>0</v>
      </c>
      <c r="F884" s="104">
        <f t="shared" si="212"/>
        <v>0</v>
      </c>
      <c r="G884" s="104">
        <f t="shared" si="212"/>
        <v>0</v>
      </c>
      <c r="H884" s="104">
        <f t="shared" si="212"/>
        <v>0</v>
      </c>
      <c r="I884" s="104">
        <f t="shared" si="212"/>
        <v>0</v>
      </c>
      <c r="J884" s="104">
        <f t="shared" si="212"/>
        <v>0</v>
      </c>
      <c r="K884" s="104">
        <f t="shared" si="212"/>
        <v>0</v>
      </c>
      <c r="L884" s="104">
        <f t="shared" si="212"/>
        <v>0</v>
      </c>
      <c r="M884" s="104">
        <f>M885+M886+M887+M888+M889+M890+M892+M893+M894</f>
        <v>0</v>
      </c>
      <c r="N884" s="104">
        <f t="shared" si="212"/>
        <v>0</v>
      </c>
      <c r="O884" s="104">
        <f t="shared" si="212"/>
        <v>0</v>
      </c>
      <c r="P884" s="104">
        <f t="shared" si="212"/>
        <v>0</v>
      </c>
      <c r="Q884" s="104">
        <f t="shared" si="212"/>
        <v>0</v>
      </c>
      <c r="R884" s="169"/>
      <c r="S884" s="69"/>
    </row>
    <row r="885" spans="1:19" s="4" customFormat="1" ht="51" customHeight="1" hidden="1">
      <c r="A885" s="166" t="s">
        <v>516</v>
      </c>
      <c r="B885" s="71"/>
      <c r="C885" s="71"/>
      <c r="D885" s="170">
        <f t="shared" si="211"/>
        <v>0</v>
      </c>
      <c r="E885" s="54"/>
      <c r="F885" s="54"/>
      <c r="G885" s="54"/>
      <c r="H885" s="54"/>
      <c r="I885" s="54"/>
      <c r="J885" s="54"/>
      <c r="K885" s="54"/>
      <c r="L885" s="54"/>
      <c r="M885" s="223"/>
      <c r="N885" s="54"/>
      <c r="O885" s="54"/>
      <c r="P885" s="54"/>
      <c r="Q885" s="54"/>
      <c r="R885" s="167"/>
      <c r="S885" s="57"/>
    </row>
    <row r="886" spans="1:19" s="4" customFormat="1" ht="51" customHeight="1" hidden="1">
      <c r="A886" s="166" t="s">
        <v>517</v>
      </c>
      <c r="B886" s="71"/>
      <c r="C886" s="71"/>
      <c r="D886" s="170">
        <f t="shared" si="211"/>
        <v>0</v>
      </c>
      <c r="E886" s="54"/>
      <c r="F886" s="54"/>
      <c r="G886" s="54"/>
      <c r="H886" s="54"/>
      <c r="I886" s="54"/>
      <c r="J886" s="54"/>
      <c r="K886" s="54"/>
      <c r="L886" s="54"/>
      <c r="M886" s="223"/>
      <c r="N886" s="54"/>
      <c r="O886" s="54"/>
      <c r="P886" s="54"/>
      <c r="Q886" s="54"/>
      <c r="R886" s="167"/>
      <c r="S886" s="57"/>
    </row>
    <row r="887" spans="1:19" s="4" customFormat="1" ht="55.5" customHeight="1" hidden="1">
      <c r="A887" s="166" t="s">
        <v>518</v>
      </c>
      <c r="B887" s="71"/>
      <c r="C887" s="71"/>
      <c r="D887" s="170">
        <f t="shared" si="211"/>
        <v>0</v>
      </c>
      <c r="E887" s="54"/>
      <c r="F887" s="54"/>
      <c r="G887" s="54"/>
      <c r="H887" s="54"/>
      <c r="I887" s="54"/>
      <c r="J887" s="54"/>
      <c r="K887" s="54"/>
      <c r="L887" s="54"/>
      <c r="M887" s="223"/>
      <c r="N887" s="54"/>
      <c r="O887" s="54"/>
      <c r="P887" s="54"/>
      <c r="Q887" s="54"/>
      <c r="R887" s="167"/>
      <c r="S887" s="57"/>
    </row>
    <row r="888" spans="1:19" s="4" customFormat="1" ht="43.5" customHeight="1" hidden="1">
      <c r="A888" s="226" t="s">
        <v>519</v>
      </c>
      <c r="B888" s="71"/>
      <c r="C888" s="71"/>
      <c r="D888" s="170">
        <f t="shared" si="211"/>
        <v>0</v>
      </c>
      <c r="E888" s="54"/>
      <c r="F888" s="54"/>
      <c r="G888" s="54"/>
      <c r="H888" s="54"/>
      <c r="I888" s="54"/>
      <c r="J888" s="54"/>
      <c r="K888" s="54"/>
      <c r="L888" s="54"/>
      <c r="M888" s="105"/>
      <c r="N888" s="54"/>
      <c r="O888" s="54"/>
      <c r="P888" s="54"/>
      <c r="Q888" s="54"/>
      <c r="R888" s="167"/>
      <c r="S888" s="57"/>
    </row>
    <row r="889" spans="1:19" s="4" customFormat="1" ht="36.75" customHeight="1" hidden="1">
      <c r="A889" s="226"/>
      <c r="B889" s="71"/>
      <c r="C889" s="71"/>
      <c r="D889" s="170">
        <f t="shared" si="211"/>
        <v>0</v>
      </c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167"/>
      <c r="S889" s="57"/>
    </row>
    <row r="890" spans="1:19" s="4" customFormat="1" ht="36" customHeight="1" hidden="1">
      <c r="A890" s="226"/>
      <c r="B890" s="71"/>
      <c r="C890" s="71"/>
      <c r="D890" s="170">
        <f t="shared" si="211"/>
        <v>0</v>
      </c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167"/>
      <c r="S890" s="57"/>
    </row>
    <row r="891" spans="1:19" s="4" customFormat="1" ht="43.5" customHeight="1" hidden="1">
      <c r="A891" s="70"/>
      <c r="B891" s="71"/>
      <c r="C891" s="71"/>
      <c r="D891" s="170">
        <f t="shared" si="211"/>
        <v>0</v>
      </c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167"/>
      <c r="S891" s="57"/>
    </row>
    <row r="892" spans="1:19" s="4" customFormat="1" ht="43.5" customHeight="1" hidden="1">
      <c r="A892" s="70"/>
      <c r="B892" s="71"/>
      <c r="C892" s="71"/>
      <c r="D892" s="170">
        <f t="shared" si="211"/>
        <v>0</v>
      </c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167"/>
      <c r="S892" s="57"/>
    </row>
    <row r="893" spans="1:19" s="4" customFormat="1" ht="43.5" customHeight="1" hidden="1">
      <c r="A893" s="70"/>
      <c r="B893" s="71"/>
      <c r="C893" s="71"/>
      <c r="D893" s="170">
        <f t="shared" si="211"/>
        <v>0</v>
      </c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167"/>
      <c r="S893" s="57"/>
    </row>
    <row r="894" spans="1:19" s="4" customFormat="1" ht="91.5" customHeight="1" hidden="1">
      <c r="A894" s="70"/>
      <c r="B894" s="71"/>
      <c r="C894" s="71"/>
      <c r="D894" s="170">
        <f t="shared" si="211"/>
        <v>0</v>
      </c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167"/>
      <c r="S894" s="57"/>
    </row>
    <row r="895" spans="1:19" s="45" customFormat="1" ht="57.75" customHeight="1" hidden="1">
      <c r="A895" s="64" t="s">
        <v>33</v>
      </c>
      <c r="B895" s="142"/>
      <c r="C895" s="142">
        <v>3142</v>
      </c>
      <c r="D895" s="170">
        <f t="shared" si="211"/>
        <v>0</v>
      </c>
      <c r="E895" s="142"/>
      <c r="F895" s="142">
        <f aca="true" t="shared" si="213" ref="F895:Q895">F896</f>
        <v>0</v>
      </c>
      <c r="G895" s="142">
        <f t="shared" si="213"/>
        <v>0</v>
      </c>
      <c r="H895" s="142">
        <f t="shared" si="213"/>
        <v>0</v>
      </c>
      <c r="I895" s="142">
        <f t="shared" si="213"/>
        <v>0</v>
      </c>
      <c r="J895" s="142">
        <f t="shared" si="213"/>
        <v>0</v>
      </c>
      <c r="K895" s="142">
        <f t="shared" si="213"/>
        <v>0</v>
      </c>
      <c r="L895" s="142">
        <f t="shared" si="213"/>
        <v>0</v>
      </c>
      <c r="M895" s="142">
        <f t="shared" si="213"/>
        <v>0</v>
      </c>
      <c r="N895" s="142">
        <f t="shared" si="213"/>
        <v>0</v>
      </c>
      <c r="O895" s="142">
        <f t="shared" si="213"/>
        <v>0</v>
      </c>
      <c r="P895" s="142">
        <f t="shared" si="213"/>
        <v>0</v>
      </c>
      <c r="Q895" s="142">
        <f t="shared" si="213"/>
        <v>0</v>
      </c>
      <c r="R895" s="168"/>
      <c r="S895" s="56"/>
    </row>
    <row r="896" spans="1:21" s="4" customFormat="1" ht="46.5" customHeight="1" hidden="1">
      <c r="A896" s="64"/>
      <c r="B896" s="142"/>
      <c r="C896" s="142"/>
      <c r="D896" s="170">
        <f t="shared" si="211"/>
        <v>0</v>
      </c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68"/>
      <c r="S896" s="56"/>
      <c r="T896" s="45"/>
      <c r="U896" s="45"/>
    </row>
    <row r="897" spans="1:21" s="4" customFormat="1" ht="67.5" customHeight="1" hidden="1">
      <c r="A897" s="95"/>
      <c r="B897" s="142"/>
      <c r="C897" s="142"/>
      <c r="D897" s="170">
        <f>+F897+G897+H897+I897+J897+K897+L897+M897+N897+O897+Q897+P897</f>
        <v>0</v>
      </c>
      <c r="E897" s="142"/>
      <c r="F897" s="142"/>
      <c r="G897" s="142"/>
      <c r="H897" s="142"/>
      <c r="I897" s="142"/>
      <c r="J897" s="142"/>
      <c r="K897" s="142"/>
      <c r="L897" s="142"/>
      <c r="M897" s="142"/>
      <c r="N897" s="142"/>
      <c r="O897" s="142"/>
      <c r="P897" s="142"/>
      <c r="Q897" s="142"/>
      <c r="R897" s="56"/>
      <c r="S897" s="56"/>
      <c r="T897" s="45"/>
      <c r="U897" s="45"/>
    </row>
    <row r="898" spans="1:19" s="46" customFormat="1" ht="31.5" hidden="1">
      <c r="A898" s="144" t="s">
        <v>197</v>
      </c>
      <c r="B898" s="145"/>
      <c r="C898" s="145"/>
      <c r="D898" s="227">
        <f aca="true" t="shared" si="214" ref="D898:Q898">D899+D952</f>
        <v>0</v>
      </c>
      <c r="E898" s="227">
        <f t="shared" si="214"/>
        <v>0</v>
      </c>
      <c r="F898" s="227">
        <f t="shared" si="214"/>
        <v>0</v>
      </c>
      <c r="G898" s="227">
        <f t="shared" si="214"/>
        <v>0</v>
      </c>
      <c r="H898" s="227">
        <f t="shared" si="214"/>
        <v>0</v>
      </c>
      <c r="I898" s="227">
        <f t="shared" si="214"/>
        <v>0</v>
      </c>
      <c r="J898" s="227">
        <f t="shared" si="214"/>
        <v>0</v>
      </c>
      <c r="K898" s="227">
        <f t="shared" si="214"/>
        <v>0</v>
      </c>
      <c r="L898" s="227">
        <f t="shared" si="214"/>
        <v>0</v>
      </c>
      <c r="M898" s="227">
        <f t="shared" si="214"/>
        <v>0</v>
      </c>
      <c r="N898" s="227">
        <f t="shared" si="214"/>
        <v>0</v>
      </c>
      <c r="O898" s="227">
        <f t="shared" si="214"/>
        <v>0</v>
      </c>
      <c r="P898" s="227">
        <f t="shared" si="214"/>
        <v>0</v>
      </c>
      <c r="Q898" s="227">
        <f t="shared" si="214"/>
        <v>0</v>
      </c>
      <c r="R898" s="68"/>
      <c r="S898" s="68"/>
    </row>
    <row r="899" spans="1:19" s="45" customFormat="1" ht="15.75" hidden="1">
      <c r="A899" s="64" t="s">
        <v>198</v>
      </c>
      <c r="B899" s="142">
        <v>80101</v>
      </c>
      <c r="C899" s="142"/>
      <c r="D899" s="206">
        <f>D903+D927+D949+D900</f>
        <v>0</v>
      </c>
      <c r="E899" s="206">
        <f aca="true" t="shared" si="215" ref="E899:Q899">E903+E927+E949+E900</f>
        <v>0</v>
      </c>
      <c r="F899" s="206">
        <f t="shared" si="215"/>
        <v>0</v>
      </c>
      <c r="G899" s="206">
        <f t="shared" si="215"/>
        <v>0</v>
      </c>
      <c r="H899" s="206">
        <f t="shared" si="215"/>
        <v>0</v>
      </c>
      <c r="I899" s="206">
        <f t="shared" si="215"/>
        <v>0</v>
      </c>
      <c r="J899" s="206">
        <f t="shared" si="215"/>
        <v>0</v>
      </c>
      <c r="K899" s="206">
        <f t="shared" si="215"/>
        <v>0</v>
      </c>
      <c r="L899" s="206">
        <f t="shared" si="215"/>
        <v>0</v>
      </c>
      <c r="M899" s="206">
        <f t="shared" si="215"/>
        <v>0</v>
      </c>
      <c r="N899" s="206">
        <f t="shared" si="215"/>
        <v>0</v>
      </c>
      <c r="O899" s="206">
        <f t="shared" si="215"/>
        <v>0</v>
      </c>
      <c r="P899" s="206">
        <f t="shared" si="215"/>
        <v>0</v>
      </c>
      <c r="Q899" s="206">
        <f t="shared" si="215"/>
        <v>0</v>
      </c>
      <c r="R899" s="56"/>
      <c r="S899" s="56"/>
    </row>
    <row r="900" spans="1:19" s="45" customFormat="1" ht="15.75" hidden="1">
      <c r="A900" s="64"/>
      <c r="B900" s="142"/>
      <c r="C900" s="142">
        <v>3122</v>
      </c>
      <c r="D900" s="206">
        <f>+D901+D902</f>
        <v>0</v>
      </c>
      <c r="E900" s="206">
        <f aca="true" t="shared" si="216" ref="E900:Q900">+E901+E902</f>
        <v>0</v>
      </c>
      <c r="F900" s="206">
        <f t="shared" si="216"/>
        <v>0</v>
      </c>
      <c r="G900" s="206">
        <f t="shared" si="216"/>
        <v>0</v>
      </c>
      <c r="H900" s="206">
        <f t="shared" si="216"/>
        <v>0</v>
      </c>
      <c r="I900" s="206">
        <f t="shared" si="216"/>
        <v>0</v>
      </c>
      <c r="J900" s="206">
        <f t="shared" si="216"/>
        <v>0</v>
      </c>
      <c r="K900" s="206">
        <f t="shared" si="216"/>
        <v>0</v>
      </c>
      <c r="L900" s="206">
        <f t="shared" si="216"/>
        <v>0</v>
      </c>
      <c r="M900" s="206">
        <f t="shared" si="216"/>
        <v>0</v>
      </c>
      <c r="N900" s="206">
        <f t="shared" si="216"/>
        <v>0</v>
      </c>
      <c r="O900" s="206">
        <f t="shared" si="216"/>
        <v>0</v>
      </c>
      <c r="P900" s="206">
        <f t="shared" si="216"/>
        <v>0</v>
      </c>
      <c r="Q900" s="206">
        <f t="shared" si="216"/>
        <v>0</v>
      </c>
      <c r="R900" s="56"/>
      <c r="S900" s="56"/>
    </row>
    <row r="901" spans="1:19" s="45" customFormat="1" ht="141.75" hidden="1">
      <c r="A901" s="228" t="s">
        <v>272</v>
      </c>
      <c r="B901" s="142"/>
      <c r="C901" s="142"/>
      <c r="D901" s="206">
        <f>+F901+G901+H901+I901+J901+K901+L901+M901+N901+O901+P901+Q901</f>
        <v>0</v>
      </c>
      <c r="E901" s="206"/>
      <c r="F901" s="206"/>
      <c r="G901" s="206"/>
      <c r="H901" s="206"/>
      <c r="I901" s="206"/>
      <c r="J901" s="206"/>
      <c r="K901" s="206"/>
      <c r="L901" s="206"/>
      <c r="M901" s="206"/>
      <c r="N901" s="206"/>
      <c r="O901" s="206"/>
      <c r="P901" s="206"/>
      <c r="Q901" s="206"/>
      <c r="R901" s="56"/>
      <c r="S901" s="56"/>
    </row>
    <row r="902" spans="1:19" s="45" customFormat="1" ht="141.75" hidden="1">
      <c r="A902" s="228" t="s">
        <v>273</v>
      </c>
      <c r="B902" s="142"/>
      <c r="C902" s="142"/>
      <c r="D902" s="206">
        <f>+F902+G902+H902+I902+J902+K902+L902+M902+N902+O902+P902+Q902</f>
        <v>0</v>
      </c>
      <c r="E902" s="206"/>
      <c r="F902" s="206"/>
      <c r="G902" s="206"/>
      <c r="H902" s="206"/>
      <c r="I902" s="206"/>
      <c r="J902" s="206"/>
      <c r="K902" s="206"/>
      <c r="L902" s="206"/>
      <c r="M902" s="206"/>
      <c r="N902" s="206"/>
      <c r="O902" s="206"/>
      <c r="P902" s="206"/>
      <c r="Q902" s="206"/>
      <c r="R902" s="56"/>
      <c r="S902" s="56"/>
    </row>
    <row r="903" spans="1:19" s="6" customFormat="1" ht="31.5" hidden="1">
      <c r="A903" s="60" t="s">
        <v>143</v>
      </c>
      <c r="B903" s="106"/>
      <c r="C903" s="106">
        <v>3132</v>
      </c>
      <c r="D903" s="139">
        <f>+D904+D905+D906+D907+D908+D914+D915+D916+D923+D909+D910+D911+D912+D913+D917</f>
        <v>0</v>
      </c>
      <c r="E903" s="139">
        <f>+E904+E905+E906+E907+E908+E914+E915+E916+E923+E909+E910+E911+E912+E913+E917</f>
        <v>0</v>
      </c>
      <c r="F903" s="139">
        <f>+F904+F905+F906+F907+F908+F914+F915+F916+F923+F909+F910+F911+F912+F913+F917</f>
        <v>0</v>
      </c>
      <c r="G903" s="139">
        <f aca="true" t="shared" si="217" ref="G903:Q903">+G904+G905+G906+G907+G908+G914+G915+G916+G923+G909+G910+G911+G912+G913+G917</f>
        <v>0</v>
      </c>
      <c r="H903" s="139">
        <f t="shared" si="217"/>
        <v>0</v>
      </c>
      <c r="I903" s="139">
        <f t="shared" si="217"/>
        <v>0</v>
      </c>
      <c r="J903" s="139">
        <f t="shared" si="217"/>
        <v>0</v>
      </c>
      <c r="K903" s="139">
        <f t="shared" si="217"/>
        <v>0</v>
      </c>
      <c r="L903" s="139">
        <f t="shared" si="217"/>
        <v>0</v>
      </c>
      <c r="M903" s="139">
        <f t="shared" si="217"/>
        <v>0</v>
      </c>
      <c r="N903" s="139">
        <f t="shared" si="217"/>
        <v>0</v>
      </c>
      <c r="O903" s="139">
        <f t="shared" si="217"/>
        <v>0</v>
      </c>
      <c r="P903" s="139">
        <f t="shared" si="217"/>
        <v>0</v>
      </c>
      <c r="Q903" s="139">
        <f t="shared" si="217"/>
        <v>0</v>
      </c>
      <c r="R903" s="69"/>
      <c r="S903" s="69"/>
    </row>
    <row r="904" spans="1:19" s="6" customFormat="1" ht="148.5" customHeight="1" hidden="1">
      <c r="A904" s="166" t="s">
        <v>582</v>
      </c>
      <c r="B904" s="148"/>
      <c r="C904" s="148"/>
      <c r="D904" s="139">
        <f aca="true" t="shared" si="218" ref="D904:D981">+F904+G904+H904+I904+J904+K904+L904+M904+N904+O904+P904+Q904</f>
        <v>0</v>
      </c>
      <c r="E904" s="229"/>
      <c r="F904" s="229"/>
      <c r="G904" s="212"/>
      <c r="H904" s="229"/>
      <c r="I904" s="229"/>
      <c r="J904" s="229"/>
      <c r="K904" s="229"/>
      <c r="L904" s="229"/>
      <c r="M904" s="223"/>
      <c r="N904" s="229"/>
      <c r="O904" s="229"/>
      <c r="P904" s="229"/>
      <c r="Q904" s="229"/>
      <c r="R904" s="69"/>
      <c r="S904" s="69"/>
    </row>
    <row r="905" spans="1:19" s="4" customFormat="1" ht="27" customHeight="1" hidden="1">
      <c r="A905" s="166" t="s">
        <v>484</v>
      </c>
      <c r="B905" s="149"/>
      <c r="C905" s="149"/>
      <c r="D905" s="230">
        <f t="shared" si="218"/>
        <v>0</v>
      </c>
      <c r="E905" s="231"/>
      <c r="F905" s="231"/>
      <c r="G905" s="212"/>
      <c r="H905" s="231"/>
      <c r="I905" s="231"/>
      <c r="J905" s="231"/>
      <c r="K905" s="231"/>
      <c r="L905" s="231"/>
      <c r="M905" s="223"/>
      <c r="N905" s="231"/>
      <c r="O905" s="231"/>
      <c r="P905" s="231"/>
      <c r="Q905" s="231"/>
      <c r="R905" s="57"/>
      <c r="S905" s="57"/>
    </row>
    <row r="906" spans="1:19" s="4" customFormat="1" ht="150" customHeight="1" hidden="1">
      <c r="A906" s="166" t="s">
        <v>485</v>
      </c>
      <c r="B906" s="149"/>
      <c r="C906" s="149"/>
      <c r="D906" s="230">
        <f t="shared" si="218"/>
        <v>0</v>
      </c>
      <c r="E906" s="231"/>
      <c r="F906" s="231"/>
      <c r="G906" s="212"/>
      <c r="H906" s="231"/>
      <c r="I906" s="231"/>
      <c r="J906" s="231"/>
      <c r="K906" s="231"/>
      <c r="L906" s="231"/>
      <c r="M906" s="223"/>
      <c r="N906" s="231"/>
      <c r="O906" s="231"/>
      <c r="P906" s="231"/>
      <c r="Q906" s="231"/>
      <c r="R906" s="57"/>
      <c r="S906" s="57"/>
    </row>
    <row r="907" spans="1:19" s="6" customFormat="1" ht="150.75" customHeight="1" hidden="1">
      <c r="A907" s="166" t="s">
        <v>486</v>
      </c>
      <c r="B907" s="148"/>
      <c r="C907" s="148"/>
      <c r="D907" s="139">
        <f t="shared" si="218"/>
        <v>0</v>
      </c>
      <c r="E907" s="229"/>
      <c r="F907" s="229"/>
      <c r="G907" s="269"/>
      <c r="H907" s="229"/>
      <c r="I907" s="229"/>
      <c r="J907" s="229"/>
      <c r="K907" s="229"/>
      <c r="L907" s="229"/>
      <c r="M907" s="223"/>
      <c r="N907" s="229"/>
      <c r="O907" s="229"/>
      <c r="P907" s="229"/>
      <c r="Q907" s="229"/>
      <c r="R907" s="69"/>
      <c r="S907" s="69"/>
    </row>
    <row r="908" spans="1:19" s="4" customFormat="1" ht="150" customHeight="1" hidden="1">
      <c r="A908" s="166" t="s">
        <v>487</v>
      </c>
      <c r="B908" s="149"/>
      <c r="C908" s="149"/>
      <c r="D908" s="230">
        <f t="shared" si="218"/>
        <v>0</v>
      </c>
      <c r="E908" s="231"/>
      <c r="F908" s="231"/>
      <c r="G908" s="270"/>
      <c r="H908" s="231"/>
      <c r="I908" s="231"/>
      <c r="J908" s="231"/>
      <c r="K908" s="231"/>
      <c r="L908" s="231"/>
      <c r="M908" s="223"/>
      <c r="N908" s="231"/>
      <c r="O908" s="231"/>
      <c r="P908" s="231"/>
      <c r="Q908" s="231"/>
      <c r="R908" s="57"/>
      <c r="S908" s="57"/>
    </row>
    <row r="909" spans="1:19" s="4" customFormat="1" ht="128.25" customHeight="1" hidden="1">
      <c r="A909" s="166" t="s">
        <v>488</v>
      </c>
      <c r="B909" s="149"/>
      <c r="C909" s="149"/>
      <c r="D909" s="230">
        <f>+F909+G909+H909+I909+J909+K909+L909+M909+N909+O909+P909+Q909</f>
        <v>0</v>
      </c>
      <c r="E909" s="231"/>
      <c r="F909" s="231"/>
      <c r="G909" s="270"/>
      <c r="H909" s="231"/>
      <c r="I909" s="231"/>
      <c r="J909" s="231"/>
      <c r="K909" s="231"/>
      <c r="L909" s="231"/>
      <c r="M909" s="223"/>
      <c r="N909" s="231"/>
      <c r="O909" s="231"/>
      <c r="P909" s="231"/>
      <c r="Q909" s="231"/>
      <c r="R909" s="57"/>
      <c r="S909" s="57"/>
    </row>
    <row r="910" spans="1:19" s="4" customFormat="1" ht="128.25" customHeight="1" hidden="1">
      <c r="A910" s="166" t="s">
        <v>489</v>
      </c>
      <c r="B910" s="149"/>
      <c r="C910" s="149"/>
      <c r="D910" s="230">
        <f>+F910+G910+H910+I910+J910+K910+L910+M910+N910+O910+P910+Q910</f>
        <v>0</v>
      </c>
      <c r="E910" s="231"/>
      <c r="F910" s="231"/>
      <c r="G910" s="270"/>
      <c r="H910" s="231"/>
      <c r="I910" s="231"/>
      <c r="J910" s="231"/>
      <c r="K910" s="231"/>
      <c r="L910" s="231"/>
      <c r="M910" s="223"/>
      <c r="N910" s="231"/>
      <c r="O910" s="231"/>
      <c r="P910" s="231"/>
      <c r="Q910" s="231"/>
      <c r="R910" s="57"/>
      <c r="S910" s="57"/>
    </row>
    <row r="911" spans="1:19" s="4" customFormat="1" ht="181.5" customHeight="1" hidden="1">
      <c r="A911" s="166" t="s">
        <v>490</v>
      </c>
      <c r="B911" s="149"/>
      <c r="C911" s="149"/>
      <c r="D911" s="71">
        <f>+F911+G911+H911+I911+J911+K911+L911+M911+N911+O911+P911+Q911</f>
        <v>0</v>
      </c>
      <c r="E911" s="149"/>
      <c r="F911" s="149"/>
      <c r="G911" s="149"/>
      <c r="H911" s="149"/>
      <c r="I911" s="149"/>
      <c r="J911" s="149"/>
      <c r="K911" s="149"/>
      <c r="L911" s="149"/>
      <c r="M911" s="223"/>
      <c r="N911" s="149"/>
      <c r="O911" s="149"/>
      <c r="P911" s="149"/>
      <c r="Q911" s="149"/>
      <c r="R911" s="57"/>
      <c r="S911" s="57"/>
    </row>
    <row r="912" spans="1:19" s="4" customFormat="1" ht="123.75" customHeight="1" hidden="1">
      <c r="A912" s="166" t="s">
        <v>497</v>
      </c>
      <c r="B912" s="149"/>
      <c r="C912" s="149"/>
      <c r="D912" s="71">
        <f>+F912+G912+H912+I912+J912+K912+L912+M912+N912+O912+P912+Q912</f>
        <v>0</v>
      </c>
      <c r="E912" s="149"/>
      <c r="F912" s="149"/>
      <c r="G912" s="149"/>
      <c r="H912" s="149"/>
      <c r="I912" s="149"/>
      <c r="J912" s="149"/>
      <c r="K912" s="149"/>
      <c r="L912" s="149"/>
      <c r="M912" s="223"/>
      <c r="N912" s="149"/>
      <c r="O912" s="149"/>
      <c r="P912" s="149"/>
      <c r="Q912" s="149"/>
      <c r="R912" s="57"/>
      <c r="S912" s="57"/>
    </row>
    <row r="913" spans="1:19" s="4" customFormat="1" ht="144" customHeight="1" hidden="1">
      <c r="A913" s="166" t="s">
        <v>491</v>
      </c>
      <c r="B913" s="149"/>
      <c r="C913" s="149"/>
      <c r="D913" s="71">
        <f>+F913+G913+H913+I913+J913+K913+L913+M913+N913+O913+P913+Q913</f>
        <v>0</v>
      </c>
      <c r="E913" s="149"/>
      <c r="F913" s="149"/>
      <c r="G913" s="149"/>
      <c r="H913" s="149"/>
      <c r="I913" s="149"/>
      <c r="J913" s="149"/>
      <c r="K913" s="149"/>
      <c r="L913" s="149"/>
      <c r="M913" s="223"/>
      <c r="N913" s="149"/>
      <c r="O913" s="149"/>
      <c r="P913" s="149"/>
      <c r="Q913" s="149"/>
      <c r="R913" s="57"/>
      <c r="S913" s="57"/>
    </row>
    <row r="914" spans="1:19" s="4" customFormat="1" ht="185.25" customHeight="1" hidden="1">
      <c r="A914" s="166" t="s">
        <v>499</v>
      </c>
      <c r="B914" s="149"/>
      <c r="C914" s="149"/>
      <c r="D914" s="230">
        <f t="shared" si="218"/>
        <v>0</v>
      </c>
      <c r="E914" s="231"/>
      <c r="F914" s="231"/>
      <c r="G914" s="270"/>
      <c r="H914" s="231"/>
      <c r="I914" s="231"/>
      <c r="J914" s="231"/>
      <c r="K914" s="231"/>
      <c r="L914" s="231"/>
      <c r="M914" s="223"/>
      <c r="N914" s="231"/>
      <c r="O914" s="231"/>
      <c r="P914" s="231"/>
      <c r="Q914" s="231"/>
      <c r="R914" s="57"/>
      <c r="S914" s="57"/>
    </row>
    <row r="915" spans="1:19" s="4" customFormat="1" ht="185.25" customHeight="1" hidden="1">
      <c r="A915" s="166" t="s">
        <v>498</v>
      </c>
      <c r="B915" s="149"/>
      <c r="C915" s="149"/>
      <c r="D915" s="230">
        <f t="shared" si="218"/>
        <v>0</v>
      </c>
      <c r="E915" s="231"/>
      <c r="F915" s="231"/>
      <c r="G915" s="270"/>
      <c r="H915" s="231"/>
      <c r="I915" s="231"/>
      <c r="J915" s="231"/>
      <c r="K915" s="231"/>
      <c r="L915" s="231"/>
      <c r="M915" s="223"/>
      <c r="N915" s="231"/>
      <c r="O915" s="231"/>
      <c r="P915" s="231"/>
      <c r="Q915" s="231"/>
      <c r="R915" s="57"/>
      <c r="S915" s="57"/>
    </row>
    <row r="916" spans="1:19" s="4" customFormat="1" ht="181.5" customHeight="1" hidden="1">
      <c r="A916" s="166" t="s">
        <v>493</v>
      </c>
      <c r="B916" s="149"/>
      <c r="C916" s="149"/>
      <c r="D916" s="230">
        <f t="shared" si="218"/>
        <v>0</v>
      </c>
      <c r="E916" s="231"/>
      <c r="F916" s="231"/>
      <c r="G916" s="270"/>
      <c r="H916" s="231"/>
      <c r="I916" s="231"/>
      <c r="J916" s="231"/>
      <c r="K916" s="231"/>
      <c r="L916" s="231"/>
      <c r="M916" s="223"/>
      <c r="N916" s="231"/>
      <c r="O916" s="231"/>
      <c r="P916" s="231"/>
      <c r="Q916" s="231"/>
      <c r="R916" s="57"/>
      <c r="S916" s="57"/>
    </row>
    <row r="917" spans="1:19" s="4" customFormat="1" ht="153" customHeight="1" hidden="1">
      <c r="A917" s="166" t="s">
        <v>500</v>
      </c>
      <c r="B917" s="149"/>
      <c r="C917" s="149"/>
      <c r="D917" s="230">
        <f t="shared" si="218"/>
        <v>0</v>
      </c>
      <c r="E917" s="231"/>
      <c r="F917" s="231"/>
      <c r="G917" s="271"/>
      <c r="H917" s="231"/>
      <c r="I917" s="231"/>
      <c r="J917" s="231"/>
      <c r="K917" s="231"/>
      <c r="L917" s="231"/>
      <c r="M917" s="223"/>
      <c r="N917" s="231"/>
      <c r="O917" s="231"/>
      <c r="P917" s="231"/>
      <c r="Q917" s="231"/>
      <c r="R917" s="57"/>
      <c r="S917" s="57"/>
    </row>
    <row r="918" spans="1:19" s="4" customFormat="1" ht="252" hidden="1">
      <c r="A918" s="274" t="s">
        <v>585</v>
      </c>
      <c r="B918" s="149"/>
      <c r="C918" s="149"/>
      <c r="D918" s="230">
        <f t="shared" si="218"/>
        <v>0</v>
      </c>
      <c r="E918" s="231"/>
      <c r="F918" s="231"/>
      <c r="G918" s="271"/>
      <c r="H918" s="231"/>
      <c r="I918" s="231"/>
      <c r="J918" s="231"/>
      <c r="K918" s="231"/>
      <c r="L918" s="231"/>
      <c r="M918" s="231"/>
      <c r="N918" s="231"/>
      <c r="O918" s="231"/>
      <c r="P918" s="231"/>
      <c r="Q918" s="231"/>
      <c r="R918" s="57"/>
      <c r="S918" s="57"/>
    </row>
    <row r="919" spans="1:19" s="4" customFormat="1" ht="110.25" hidden="1">
      <c r="A919" s="228" t="s">
        <v>586</v>
      </c>
      <c r="B919" s="149"/>
      <c r="C919" s="149"/>
      <c r="D919" s="230">
        <f t="shared" si="218"/>
        <v>0</v>
      </c>
      <c r="E919" s="231"/>
      <c r="F919" s="231"/>
      <c r="G919" s="271"/>
      <c r="H919" s="231"/>
      <c r="I919" s="231"/>
      <c r="J919" s="231"/>
      <c r="K919" s="231"/>
      <c r="L919" s="231"/>
      <c r="M919" s="231"/>
      <c r="N919" s="231"/>
      <c r="O919" s="231"/>
      <c r="P919" s="231"/>
      <c r="Q919" s="231"/>
      <c r="R919" s="57"/>
      <c r="S919" s="57"/>
    </row>
    <row r="920" spans="1:19" s="4" customFormat="1" ht="63" customHeight="1" hidden="1">
      <c r="A920" s="228"/>
      <c r="B920" s="149"/>
      <c r="C920" s="149"/>
      <c r="D920" s="230">
        <f t="shared" si="218"/>
        <v>0</v>
      </c>
      <c r="E920" s="149"/>
      <c r="F920" s="149"/>
      <c r="G920" s="149"/>
      <c r="H920" s="149"/>
      <c r="I920" s="149"/>
      <c r="J920" s="149"/>
      <c r="K920" s="149"/>
      <c r="L920" s="149"/>
      <c r="M920" s="149"/>
      <c r="N920" s="149"/>
      <c r="O920" s="149"/>
      <c r="P920" s="149"/>
      <c r="Q920" s="149"/>
      <c r="R920" s="57"/>
      <c r="S920" s="57"/>
    </row>
    <row r="921" spans="1:19" s="4" customFormat="1" ht="43.5" customHeight="1" hidden="1">
      <c r="A921" s="232"/>
      <c r="B921" s="149"/>
      <c r="C921" s="149"/>
      <c r="D921" s="71">
        <f>+F921+G921+H921+I921+J921+K921+L921+M921+N921+O921+P921+Q921</f>
        <v>0</v>
      </c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57"/>
      <c r="S921" s="57"/>
    </row>
    <row r="922" spans="1:19" s="4" customFormat="1" ht="43.5" customHeight="1" hidden="1">
      <c r="A922" s="232"/>
      <c r="B922" s="149"/>
      <c r="C922" s="149"/>
      <c r="D922" s="71">
        <f>+F922+G922+H922+I922+J922+K922+L922+M922+N922+O922+P922+Q922</f>
        <v>0</v>
      </c>
      <c r="E922" s="149"/>
      <c r="F922" s="149"/>
      <c r="G922" s="149"/>
      <c r="H922" s="149"/>
      <c r="I922" s="149"/>
      <c r="J922" s="149"/>
      <c r="K922" s="149"/>
      <c r="L922" s="149"/>
      <c r="M922" s="149"/>
      <c r="N922" s="149"/>
      <c r="O922" s="149"/>
      <c r="P922" s="149"/>
      <c r="Q922" s="149"/>
      <c r="R922" s="57"/>
      <c r="S922" s="57"/>
    </row>
    <row r="923" spans="1:19" s="4" customFormat="1" ht="63" customHeight="1" hidden="1">
      <c r="A923" s="228"/>
      <c r="B923" s="149"/>
      <c r="C923" s="149"/>
      <c r="D923" s="71">
        <f t="shared" si="218"/>
        <v>0</v>
      </c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57"/>
      <c r="S923" s="57"/>
    </row>
    <row r="924" spans="1:19" s="4" customFormat="1" ht="43.5" customHeight="1" hidden="1">
      <c r="A924" s="232"/>
      <c r="B924" s="149"/>
      <c r="C924" s="149"/>
      <c r="D924" s="71">
        <f t="shared" si="218"/>
        <v>0</v>
      </c>
      <c r="E924" s="149"/>
      <c r="F924" s="149"/>
      <c r="G924" s="149"/>
      <c r="H924" s="149"/>
      <c r="I924" s="149"/>
      <c r="J924" s="149"/>
      <c r="K924" s="149"/>
      <c r="L924" s="149"/>
      <c r="M924" s="149"/>
      <c r="N924" s="149"/>
      <c r="O924" s="149"/>
      <c r="P924" s="149"/>
      <c r="Q924" s="149"/>
      <c r="R924" s="57"/>
      <c r="S924" s="57"/>
    </row>
    <row r="925" spans="1:19" s="4" customFormat="1" ht="43.5" customHeight="1" hidden="1">
      <c r="A925" s="232"/>
      <c r="B925" s="149"/>
      <c r="C925" s="149"/>
      <c r="D925" s="71">
        <f t="shared" si="218"/>
        <v>0</v>
      </c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57"/>
      <c r="S925" s="57"/>
    </row>
    <row r="926" spans="1:19" s="4" customFormat="1" ht="15.75" customHeight="1" hidden="1">
      <c r="A926" s="232"/>
      <c r="B926" s="149"/>
      <c r="C926" s="149"/>
      <c r="D926" s="71">
        <f t="shared" si="218"/>
        <v>0</v>
      </c>
      <c r="E926" s="149"/>
      <c r="F926" s="149"/>
      <c r="G926" s="149"/>
      <c r="H926" s="149"/>
      <c r="I926" s="149"/>
      <c r="J926" s="149"/>
      <c r="K926" s="149"/>
      <c r="L926" s="149"/>
      <c r="M926" s="149"/>
      <c r="N926" s="149"/>
      <c r="O926" s="149"/>
      <c r="P926" s="149"/>
      <c r="Q926" s="149"/>
      <c r="R926" s="57"/>
      <c r="S926" s="57"/>
    </row>
    <row r="927" spans="1:19" s="6" customFormat="1" ht="45" customHeight="1" hidden="1">
      <c r="A927" s="60" t="s">
        <v>146</v>
      </c>
      <c r="B927" s="106"/>
      <c r="C927" s="106">
        <v>3110</v>
      </c>
      <c r="D927" s="106">
        <f aca="true" t="shared" si="219" ref="D927:L927">+D928+D929+D930+D931+D932+D933+D934+D935+D936+D937+D938+D939+D940+D941</f>
        <v>0</v>
      </c>
      <c r="E927" s="106">
        <f t="shared" si="219"/>
        <v>0</v>
      </c>
      <c r="F927" s="106">
        <f t="shared" si="219"/>
        <v>0</v>
      </c>
      <c r="G927" s="106">
        <f t="shared" si="219"/>
        <v>0</v>
      </c>
      <c r="H927" s="106">
        <f t="shared" si="219"/>
        <v>0</v>
      </c>
      <c r="I927" s="106">
        <f t="shared" si="219"/>
        <v>0</v>
      </c>
      <c r="J927" s="106">
        <f t="shared" si="219"/>
        <v>0</v>
      </c>
      <c r="K927" s="106">
        <f t="shared" si="219"/>
        <v>0</v>
      </c>
      <c r="L927" s="106">
        <f t="shared" si="219"/>
        <v>0</v>
      </c>
      <c r="M927" s="106">
        <f>+M928+M929+M930+M931+M932+M933+M934+M935+M936+M937+M938+M939+M940+M941</f>
        <v>0</v>
      </c>
      <c r="N927" s="106">
        <f>+N928+N929+N930+N931+N932+N933+N934+N935+N936+N937+N938+N939+N940+N941</f>
        <v>0</v>
      </c>
      <c r="O927" s="106">
        <f>+O928+O929+O930+O931+O932+O933+O934+O935+O936+O937+O938+O939+O940+O941</f>
        <v>0</v>
      </c>
      <c r="P927" s="106">
        <f>+P928+P929+P930+P931+P932+P933+P934+P935+P936+P937+P938+P939+P940+P941</f>
        <v>0</v>
      </c>
      <c r="Q927" s="106">
        <f>+Q928+Q929+Q930+Q931+Q932+Q933+Q934+Q935+Q936+Q937+Q938+Q939+Q940+Q941</f>
        <v>0</v>
      </c>
      <c r="R927" s="69"/>
      <c r="S927" s="69"/>
    </row>
    <row r="928" spans="1:21" s="4" customFormat="1" ht="86.25" customHeight="1" hidden="1">
      <c r="A928" s="166" t="s">
        <v>501</v>
      </c>
      <c r="B928" s="142"/>
      <c r="C928" s="142"/>
      <c r="D928" s="71">
        <f t="shared" si="218"/>
        <v>0</v>
      </c>
      <c r="E928" s="142"/>
      <c r="F928" s="142"/>
      <c r="G928" s="233"/>
      <c r="H928" s="142"/>
      <c r="I928" s="142"/>
      <c r="J928" s="142"/>
      <c r="K928" s="142"/>
      <c r="L928" s="142"/>
      <c r="M928" s="223"/>
      <c r="N928" s="142"/>
      <c r="O928" s="142"/>
      <c r="P928" s="142"/>
      <c r="Q928" s="142"/>
      <c r="R928" s="56"/>
      <c r="S928" s="56"/>
      <c r="T928" s="45"/>
      <c r="U928" s="45"/>
    </row>
    <row r="929" spans="1:21" s="4" customFormat="1" ht="47.25" customHeight="1" hidden="1">
      <c r="A929" s="166" t="s">
        <v>502</v>
      </c>
      <c r="B929" s="142"/>
      <c r="C929" s="142"/>
      <c r="D929" s="71">
        <f t="shared" si="218"/>
        <v>0</v>
      </c>
      <c r="E929" s="142"/>
      <c r="F929" s="142"/>
      <c r="G929" s="233"/>
      <c r="H929" s="142"/>
      <c r="I929" s="142"/>
      <c r="J929" s="142"/>
      <c r="K929" s="142"/>
      <c r="L929" s="142"/>
      <c r="M929" s="223"/>
      <c r="N929" s="142"/>
      <c r="O929" s="142"/>
      <c r="P929" s="142"/>
      <c r="Q929" s="142"/>
      <c r="R929" s="56"/>
      <c r="S929" s="56"/>
      <c r="T929" s="45"/>
      <c r="U929" s="45"/>
    </row>
    <row r="930" spans="1:21" s="4" customFormat="1" ht="26.25" customHeight="1" hidden="1">
      <c r="A930" s="166" t="s">
        <v>503</v>
      </c>
      <c r="B930" s="142"/>
      <c r="C930" s="142"/>
      <c r="D930" s="71">
        <f t="shared" si="218"/>
        <v>0</v>
      </c>
      <c r="E930" s="142"/>
      <c r="F930" s="142"/>
      <c r="G930" s="233"/>
      <c r="H930" s="142"/>
      <c r="I930" s="142"/>
      <c r="J930" s="142"/>
      <c r="K930" s="142"/>
      <c r="L930" s="142"/>
      <c r="M930" s="223"/>
      <c r="N930" s="142"/>
      <c r="O930" s="142"/>
      <c r="P930" s="142"/>
      <c r="Q930" s="142"/>
      <c r="R930" s="56"/>
      <c r="S930" s="56"/>
      <c r="T930" s="45"/>
      <c r="U930" s="45"/>
    </row>
    <row r="931" spans="1:21" s="4" customFormat="1" ht="37.5" customHeight="1" hidden="1">
      <c r="A931" s="166" t="s">
        <v>504</v>
      </c>
      <c r="B931" s="142"/>
      <c r="C931" s="142"/>
      <c r="D931" s="71">
        <f t="shared" si="218"/>
        <v>0</v>
      </c>
      <c r="E931" s="142"/>
      <c r="F931" s="142"/>
      <c r="G931" s="233"/>
      <c r="H931" s="142"/>
      <c r="I931" s="142"/>
      <c r="J931" s="142"/>
      <c r="K931" s="142"/>
      <c r="L931" s="142"/>
      <c r="M931" s="223"/>
      <c r="N931" s="142"/>
      <c r="O931" s="142"/>
      <c r="P931" s="142"/>
      <c r="Q931" s="142"/>
      <c r="R931" s="56"/>
      <c r="S931" s="56"/>
      <c r="T931" s="45"/>
      <c r="U931" s="45"/>
    </row>
    <row r="932" spans="1:21" s="4" customFormat="1" ht="24.75" customHeight="1" hidden="1">
      <c r="A932" s="166" t="s">
        <v>514</v>
      </c>
      <c r="B932" s="142"/>
      <c r="C932" s="142"/>
      <c r="D932" s="71">
        <f t="shared" si="218"/>
        <v>0</v>
      </c>
      <c r="E932" s="142"/>
      <c r="F932" s="142"/>
      <c r="G932" s="233"/>
      <c r="H932" s="142"/>
      <c r="I932" s="142"/>
      <c r="J932" s="142"/>
      <c r="K932" s="142"/>
      <c r="L932" s="142"/>
      <c r="M932" s="223"/>
      <c r="N932" s="142"/>
      <c r="O932" s="142"/>
      <c r="P932" s="142"/>
      <c r="Q932" s="142"/>
      <c r="R932" s="56"/>
      <c r="S932" s="56"/>
      <c r="T932" s="45"/>
      <c r="U932" s="45"/>
    </row>
    <row r="933" spans="1:21" s="4" customFormat="1" ht="43.5" customHeight="1" hidden="1">
      <c r="A933" s="166" t="s">
        <v>505</v>
      </c>
      <c r="B933" s="142"/>
      <c r="C933" s="142"/>
      <c r="D933" s="71">
        <f t="shared" si="218"/>
        <v>0</v>
      </c>
      <c r="E933" s="142"/>
      <c r="F933" s="142"/>
      <c r="G933" s="233"/>
      <c r="H933" s="142"/>
      <c r="I933" s="142"/>
      <c r="J933" s="142"/>
      <c r="K933" s="142"/>
      <c r="L933" s="142"/>
      <c r="M933" s="223"/>
      <c r="N933" s="142"/>
      <c r="O933" s="142"/>
      <c r="P933" s="142"/>
      <c r="Q933" s="142"/>
      <c r="R933" s="56"/>
      <c r="S933" s="56"/>
      <c r="T933" s="45"/>
      <c r="U933" s="45"/>
    </row>
    <row r="934" spans="1:21" s="4" customFormat="1" ht="33" customHeight="1" hidden="1">
      <c r="A934" s="166" t="s">
        <v>506</v>
      </c>
      <c r="B934" s="142"/>
      <c r="C934" s="142"/>
      <c r="D934" s="71">
        <f t="shared" si="218"/>
        <v>0</v>
      </c>
      <c r="E934" s="142"/>
      <c r="F934" s="142"/>
      <c r="G934" s="202"/>
      <c r="H934" s="142"/>
      <c r="I934" s="142"/>
      <c r="J934" s="142"/>
      <c r="K934" s="142"/>
      <c r="L934" s="142"/>
      <c r="M934" s="223"/>
      <c r="N934" s="142"/>
      <c r="O934" s="142"/>
      <c r="P934" s="142"/>
      <c r="Q934" s="142"/>
      <c r="R934" s="56"/>
      <c r="S934" s="56"/>
      <c r="T934" s="45"/>
      <c r="U934" s="45"/>
    </row>
    <row r="935" spans="1:21" s="4" customFormat="1" ht="37.5" customHeight="1" hidden="1">
      <c r="A935" s="166" t="s">
        <v>507</v>
      </c>
      <c r="B935" s="142"/>
      <c r="C935" s="142"/>
      <c r="D935" s="71">
        <f t="shared" si="218"/>
        <v>0</v>
      </c>
      <c r="E935" s="142"/>
      <c r="F935" s="142"/>
      <c r="G935" s="202"/>
      <c r="H935" s="142"/>
      <c r="I935" s="142"/>
      <c r="J935" s="142"/>
      <c r="K935" s="142"/>
      <c r="L935" s="142"/>
      <c r="M935" s="223"/>
      <c r="N935" s="142"/>
      <c r="O935" s="142"/>
      <c r="P935" s="142"/>
      <c r="Q935" s="142"/>
      <c r="R935" s="56"/>
      <c r="S935" s="56"/>
      <c r="T935" s="45"/>
      <c r="U935" s="45"/>
    </row>
    <row r="936" spans="1:21" s="4" customFormat="1" ht="36.75" customHeight="1" hidden="1">
      <c r="A936" s="166" t="s">
        <v>508</v>
      </c>
      <c r="B936" s="142"/>
      <c r="C936" s="142"/>
      <c r="D936" s="71">
        <f t="shared" si="218"/>
        <v>0</v>
      </c>
      <c r="E936" s="142"/>
      <c r="F936" s="142"/>
      <c r="G936" s="202"/>
      <c r="H936" s="142"/>
      <c r="I936" s="142"/>
      <c r="J936" s="142"/>
      <c r="K936" s="142"/>
      <c r="L936" s="142"/>
      <c r="M936" s="223"/>
      <c r="N936" s="142"/>
      <c r="O936" s="142"/>
      <c r="P936" s="142"/>
      <c r="Q936" s="142"/>
      <c r="R936" s="56"/>
      <c r="S936" s="56"/>
      <c r="T936" s="45"/>
      <c r="U936" s="45"/>
    </row>
    <row r="937" spans="1:21" s="4" customFormat="1" ht="34.5" customHeight="1" hidden="1">
      <c r="A937" s="166" t="s">
        <v>509</v>
      </c>
      <c r="B937" s="142"/>
      <c r="C937" s="142"/>
      <c r="D937" s="71">
        <f t="shared" si="218"/>
        <v>0</v>
      </c>
      <c r="E937" s="142"/>
      <c r="F937" s="142"/>
      <c r="G937" s="202"/>
      <c r="H937" s="142"/>
      <c r="I937" s="142"/>
      <c r="J937" s="142"/>
      <c r="K937" s="142"/>
      <c r="L937" s="142"/>
      <c r="M937" s="223"/>
      <c r="N937" s="142"/>
      <c r="O937" s="142"/>
      <c r="P937" s="142"/>
      <c r="Q937" s="142"/>
      <c r="R937" s="56"/>
      <c r="S937" s="56"/>
      <c r="T937" s="45"/>
      <c r="U937" s="45"/>
    </row>
    <row r="938" spans="1:21" s="4" customFormat="1" ht="36" customHeight="1" hidden="1">
      <c r="A938" s="166" t="s">
        <v>510</v>
      </c>
      <c r="B938" s="142"/>
      <c r="C938" s="142"/>
      <c r="D938" s="71">
        <f t="shared" si="218"/>
        <v>0</v>
      </c>
      <c r="E938" s="142"/>
      <c r="F938" s="142"/>
      <c r="G938" s="202"/>
      <c r="H938" s="142"/>
      <c r="I938" s="142"/>
      <c r="J938" s="142"/>
      <c r="K938" s="142"/>
      <c r="L938" s="142"/>
      <c r="M938" s="223"/>
      <c r="N938" s="142"/>
      <c r="O938" s="142"/>
      <c r="P938" s="142"/>
      <c r="Q938" s="142"/>
      <c r="R938" s="56"/>
      <c r="S938" s="56"/>
      <c r="T938" s="45"/>
      <c r="U938" s="45"/>
    </row>
    <row r="939" spans="1:21" s="4" customFormat="1" ht="37.5" customHeight="1" hidden="1">
      <c r="A939" s="166" t="s">
        <v>511</v>
      </c>
      <c r="B939" s="142"/>
      <c r="C939" s="142"/>
      <c r="D939" s="71">
        <f>+F939+G939+H939+I939+J939+K939+L939+M939+N939+O939+P939+Q939</f>
        <v>0</v>
      </c>
      <c r="E939" s="142"/>
      <c r="F939" s="142"/>
      <c r="G939" s="202"/>
      <c r="H939" s="142"/>
      <c r="I939" s="142"/>
      <c r="J939" s="142"/>
      <c r="K939" s="142"/>
      <c r="L939" s="142"/>
      <c r="M939" s="223"/>
      <c r="N939" s="142"/>
      <c r="O939" s="142"/>
      <c r="P939" s="142"/>
      <c r="Q939" s="142"/>
      <c r="R939" s="56"/>
      <c r="S939" s="56"/>
      <c r="T939" s="45"/>
      <c r="U939" s="45"/>
    </row>
    <row r="940" spans="1:21" s="4" customFormat="1" ht="22.5" customHeight="1" hidden="1">
      <c r="A940" s="166" t="s">
        <v>512</v>
      </c>
      <c r="B940" s="142"/>
      <c r="C940" s="142"/>
      <c r="D940" s="71">
        <f>+F940+G940+H940+I940+J940+K940+L940+M940+N940+O940+P940+Q940</f>
        <v>0</v>
      </c>
      <c r="E940" s="142"/>
      <c r="F940" s="142"/>
      <c r="G940" s="202"/>
      <c r="H940" s="142"/>
      <c r="I940" s="142"/>
      <c r="J940" s="142"/>
      <c r="K940" s="142"/>
      <c r="L940" s="142"/>
      <c r="M940" s="223"/>
      <c r="N940" s="142"/>
      <c r="O940" s="142"/>
      <c r="P940" s="142"/>
      <c r="Q940" s="142"/>
      <c r="R940" s="56"/>
      <c r="S940" s="56"/>
      <c r="T940" s="45"/>
      <c r="U940" s="45"/>
    </row>
    <row r="941" spans="1:21" s="4" customFormat="1" ht="21.75" customHeight="1" hidden="1">
      <c r="A941" s="166" t="s">
        <v>513</v>
      </c>
      <c r="B941" s="142"/>
      <c r="C941" s="142"/>
      <c r="D941" s="71">
        <f>+F941+G941+H941+I941+J941+K941+L941+M941+N941+O941+P941+Q941</f>
        <v>0</v>
      </c>
      <c r="E941" s="142"/>
      <c r="F941" s="142"/>
      <c r="G941" s="106"/>
      <c r="H941" s="142"/>
      <c r="I941" s="142"/>
      <c r="J941" s="142"/>
      <c r="K941" s="142"/>
      <c r="L941" s="142"/>
      <c r="M941" s="223"/>
      <c r="N941" s="142"/>
      <c r="O941" s="142"/>
      <c r="P941" s="142"/>
      <c r="Q941" s="142"/>
      <c r="R941" s="56"/>
      <c r="S941" s="56"/>
      <c r="T941" s="45"/>
      <c r="U941" s="45"/>
    </row>
    <row r="942" spans="1:21" s="4" customFormat="1" ht="35.25" customHeight="1" hidden="1">
      <c r="A942" s="95" t="s">
        <v>386</v>
      </c>
      <c r="B942" s="142"/>
      <c r="C942" s="142"/>
      <c r="D942" s="71">
        <f>+F942+G942+H942+I942+J942+K942+L942+M942+N942+O942+P942+Q942</f>
        <v>0</v>
      </c>
      <c r="E942" s="142"/>
      <c r="F942" s="142"/>
      <c r="G942" s="202"/>
      <c r="H942" s="142"/>
      <c r="I942" s="142"/>
      <c r="J942" s="142"/>
      <c r="K942" s="142"/>
      <c r="L942" s="142"/>
      <c r="M942" s="142"/>
      <c r="N942" s="142"/>
      <c r="O942" s="142"/>
      <c r="P942" s="142"/>
      <c r="Q942" s="142"/>
      <c r="R942" s="56"/>
      <c r="S942" s="56"/>
      <c r="T942" s="45"/>
      <c r="U942" s="45"/>
    </row>
    <row r="943" spans="1:21" s="4" customFormat="1" ht="33" customHeight="1" hidden="1">
      <c r="A943" s="95" t="s">
        <v>383</v>
      </c>
      <c r="B943" s="142"/>
      <c r="C943" s="142"/>
      <c r="D943" s="71">
        <f t="shared" si="218"/>
        <v>0</v>
      </c>
      <c r="E943" s="142"/>
      <c r="F943" s="142"/>
      <c r="G943" s="202"/>
      <c r="H943" s="142"/>
      <c r="I943" s="142"/>
      <c r="J943" s="142"/>
      <c r="K943" s="142"/>
      <c r="L943" s="142"/>
      <c r="M943" s="142"/>
      <c r="N943" s="142"/>
      <c r="O943" s="142"/>
      <c r="P943" s="142"/>
      <c r="Q943" s="142"/>
      <c r="R943" s="56"/>
      <c r="S943" s="56"/>
      <c r="T943" s="45"/>
      <c r="U943" s="45"/>
    </row>
    <row r="944" spans="1:21" s="4" customFormat="1" ht="60.75" customHeight="1" hidden="1">
      <c r="A944" s="95" t="s">
        <v>270</v>
      </c>
      <c r="B944" s="142"/>
      <c r="C944" s="142"/>
      <c r="D944" s="71">
        <f t="shared" si="218"/>
        <v>0</v>
      </c>
      <c r="E944" s="142"/>
      <c r="F944" s="142"/>
      <c r="G944" s="202">
        <v>0</v>
      </c>
      <c r="H944" s="142"/>
      <c r="I944" s="142"/>
      <c r="J944" s="142"/>
      <c r="K944" s="142"/>
      <c r="L944" s="142"/>
      <c r="M944" s="142"/>
      <c r="N944" s="142"/>
      <c r="O944" s="142"/>
      <c r="P944" s="142"/>
      <c r="Q944" s="142"/>
      <c r="R944" s="56"/>
      <c r="S944" s="56"/>
      <c r="T944" s="45"/>
      <c r="U944" s="45"/>
    </row>
    <row r="945" spans="1:21" s="4" customFormat="1" ht="57.75" customHeight="1" hidden="1">
      <c r="A945" s="95" t="s">
        <v>271</v>
      </c>
      <c r="B945" s="142"/>
      <c r="C945" s="142"/>
      <c r="D945" s="71">
        <f t="shared" si="218"/>
        <v>0</v>
      </c>
      <c r="E945" s="142"/>
      <c r="F945" s="142"/>
      <c r="G945" s="202"/>
      <c r="H945" s="142"/>
      <c r="I945" s="142"/>
      <c r="J945" s="142"/>
      <c r="K945" s="142"/>
      <c r="L945" s="142"/>
      <c r="M945" s="142"/>
      <c r="N945" s="142"/>
      <c r="O945" s="142"/>
      <c r="P945" s="142"/>
      <c r="Q945" s="142"/>
      <c r="R945" s="56"/>
      <c r="S945" s="56"/>
      <c r="T945" s="45"/>
      <c r="U945" s="45"/>
    </row>
    <row r="946" spans="1:21" s="4" customFormat="1" ht="19.5" customHeight="1" hidden="1">
      <c r="A946" s="95" t="s">
        <v>385</v>
      </c>
      <c r="B946" s="142"/>
      <c r="C946" s="142"/>
      <c r="D946" s="71">
        <f t="shared" si="218"/>
        <v>0</v>
      </c>
      <c r="E946" s="142"/>
      <c r="F946" s="142"/>
      <c r="G946" s="202"/>
      <c r="H946" s="142"/>
      <c r="I946" s="142"/>
      <c r="J946" s="142"/>
      <c r="K946" s="142"/>
      <c r="L946" s="142"/>
      <c r="M946" s="142"/>
      <c r="N946" s="142"/>
      <c r="O946" s="142"/>
      <c r="P946" s="142"/>
      <c r="Q946" s="142"/>
      <c r="R946" s="56"/>
      <c r="S946" s="56"/>
      <c r="T946" s="45"/>
      <c r="U946" s="45"/>
    </row>
    <row r="947" spans="1:21" s="4" customFormat="1" ht="36.75" customHeight="1" hidden="1">
      <c r="A947" s="95" t="s">
        <v>269</v>
      </c>
      <c r="B947" s="142"/>
      <c r="C947" s="142"/>
      <c r="D947" s="71">
        <f t="shared" si="218"/>
        <v>0</v>
      </c>
      <c r="E947" s="142"/>
      <c r="F947" s="142"/>
      <c r="G947" s="202">
        <v>0</v>
      </c>
      <c r="H947" s="142"/>
      <c r="I947" s="142"/>
      <c r="J947" s="142"/>
      <c r="K947" s="142"/>
      <c r="L947" s="142"/>
      <c r="M947" s="142"/>
      <c r="N947" s="142"/>
      <c r="O947" s="142"/>
      <c r="P947" s="142"/>
      <c r="Q947" s="142"/>
      <c r="R947" s="56"/>
      <c r="S947" s="56"/>
      <c r="T947" s="45"/>
      <c r="U947" s="45"/>
    </row>
    <row r="948" spans="1:21" s="4" customFormat="1" ht="37.5" customHeight="1" hidden="1">
      <c r="A948" s="95" t="s">
        <v>268</v>
      </c>
      <c r="B948" s="142"/>
      <c r="C948" s="142"/>
      <c r="D948" s="71">
        <f t="shared" si="218"/>
        <v>0</v>
      </c>
      <c r="E948" s="142"/>
      <c r="F948" s="142"/>
      <c r="G948" s="202">
        <v>0</v>
      </c>
      <c r="H948" s="142"/>
      <c r="I948" s="142"/>
      <c r="J948" s="142"/>
      <c r="K948" s="142"/>
      <c r="L948" s="142"/>
      <c r="M948" s="142"/>
      <c r="N948" s="142"/>
      <c r="O948" s="142"/>
      <c r="P948" s="142"/>
      <c r="Q948" s="142"/>
      <c r="R948" s="56"/>
      <c r="S948" s="56"/>
      <c r="T948" s="45"/>
      <c r="U948" s="45"/>
    </row>
    <row r="949" spans="1:19" s="6" customFormat="1" ht="31.5" hidden="1">
      <c r="A949" s="60" t="s">
        <v>33</v>
      </c>
      <c r="B949" s="106"/>
      <c r="C949" s="106">
        <v>3142</v>
      </c>
      <c r="D949" s="71">
        <f t="shared" si="218"/>
        <v>0</v>
      </c>
      <c r="E949" s="106"/>
      <c r="F949" s="106">
        <f>+F950</f>
        <v>0</v>
      </c>
      <c r="G949" s="106">
        <f aca="true" t="shared" si="220" ref="G949:Q949">+G950</f>
        <v>0</v>
      </c>
      <c r="H949" s="106">
        <f t="shared" si="220"/>
        <v>0</v>
      </c>
      <c r="I949" s="106">
        <f t="shared" si="220"/>
        <v>0</v>
      </c>
      <c r="J949" s="106">
        <f t="shared" si="220"/>
        <v>0</v>
      </c>
      <c r="K949" s="106">
        <f t="shared" si="220"/>
        <v>0</v>
      </c>
      <c r="L949" s="106">
        <f t="shared" si="220"/>
        <v>0</v>
      </c>
      <c r="M949" s="106">
        <f t="shared" si="220"/>
        <v>0</v>
      </c>
      <c r="N949" s="106">
        <f t="shared" si="220"/>
        <v>0</v>
      </c>
      <c r="O949" s="106">
        <f t="shared" si="220"/>
        <v>0</v>
      </c>
      <c r="P949" s="106">
        <f t="shared" si="220"/>
        <v>0</v>
      </c>
      <c r="Q949" s="106">
        <f t="shared" si="220"/>
        <v>0</v>
      </c>
      <c r="R949" s="69"/>
      <c r="S949" s="69"/>
    </row>
    <row r="950" spans="1:19" s="6" customFormat="1" ht="47.25" customHeight="1" hidden="1">
      <c r="A950" s="64" t="s">
        <v>34</v>
      </c>
      <c r="B950" s="106"/>
      <c r="C950" s="106"/>
      <c r="D950" s="71">
        <f t="shared" si="218"/>
        <v>0</v>
      </c>
      <c r="E950" s="106"/>
      <c r="F950" s="148"/>
      <c r="G950" s="148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69"/>
      <c r="S950" s="69"/>
    </row>
    <row r="951" spans="1:21" s="4" customFormat="1" ht="30.75" customHeight="1" hidden="1">
      <c r="A951" s="95" t="s">
        <v>384</v>
      </c>
      <c r="B951" s="142"/>
      <c r="C951" s="142"/>
      <c r="D951" s="71">
        <f>+F951+G951+H951+I951+J951+K951+L951+M951+N951+O951+P951+Q951</f>
        <v>0</v>
      </c>
      <c r="E951" s="142"/>
      <c r="F951" s="142"/>
      <c r="G951" s="202"/>
      <c r="H951" s="142"/>
      <c r="I951" s="142"/>
      <c r="J951" s="142"/>
      <c r="K951" s="142"/>
      <c r="L951" s="142"/>
      <c r="M951" s="142"/>
      <c r="N951" s="142"/>
      <c r="O951" s="142"/>
      <c r="P951" s="142"/>
      <c r="Q951" s="142"/>
      <c r="R951" s="56"/>
      <c r="S951" s="56"/>
      <c r="T951" s="45"/>
      <c r="U951" s="45"/>
    </row>
    <row r="952" spans="1:19" s="6" customFormat="1" ht="50.25" customHeight="1" hidden="1">
      <c r="A952" s="64" t="s">
        <v>239</v>
      </c>
      <c r="B952" s="106">
        <v>80800</v>
      </c>
      <c r="C952" s="106"/>
      <c r="D952" s="71">
        <f t="shared" si="218"/>
        <v>0</v>
      </c>
      <c r="E952" s="148">
        <f aca="true" t="shared" si="221" ref="E952:Q952">+E953</f>
        <v>0</v>
      </c>
      <c r="F952" s="148">
        <f t="shared" si="221"/>
        <v>0</v>
      </c>
      <c r="G952" s="148">
        <f t="shared" si="221"/>
        <v>0</v>
      </c>
      <c r="H952" s="148">
        <f t="shared" si="221"/>
        <v>0</v>
      </c>
      <c r="I952" s="148">
        <f t="shared" si="221"/>
        <v>0</v>
      </c>
      <c r="J952" s="148">
        <f t="shared" si="221"/>
        <v>0</v>
      </c>
      <c r="K952" s="148">
        <f t="shared" si="221"/>
        <v>0</v>
      </c>
      <c r="L952" s="148">
        <f t="shared" si="221"/>
        <v>0</v>
      </c>
      <c r="M952" s="148">
        <f t="shared" si="221"/>
        <v>0</v>
      </c>
      <c r="N952" s="148">
        <f t="shared" si="221"/>
        <v>0</v>
      </c>
      <c r="O952" s="148">
        <f t="shared" si="221"/>
        <v>0</v>
      </c>
      <c r="P952" s="148">
        <f t="shared" si="221"/>
        <v>0</v>
      </c>
      <c r="Q952" s="148">
        <f t="shared" si="221"/>
        <v>0</v>
      </c>
      <c r="R952" s="69"/>
      <c r="S952" s="69"/>
    </row>
    <row r="953" spans="1:19" s="6" customFormat="1" ht="30" customHeight="1" hidden="1">
      <c r="A953" s="60" t="s">
        <v>143</v>
      </c>
      <c r="B953" s="106"/>
      <c r="C953" s="106">
        <v>3132</v>
      </c>
      <c r="D953" s="71">
        <f t="shared" si="218"/>
        <v>0</v>
      </c>
      <c r="E953" s="148">
        <f>+E959+E960</f>
        <v>0</v>
      </c>
      <c r="F953" s="148">
        <f>+F954+F955+F956+F957</f>
        <v>0</v>
      </c>
      <c r="G953" s="148">
        <f aca="true" t="shared" si="222" ref="G953:Q953">+G954+G955+G956+G957</f>
        <v>0</v>
      </c>
      <c r="H953" s="148">
        <f t="shared" si="222"/>
        <v>0</v>
      </c>
      <c r="I953" s="148">
        <f t="shared" si="222"/>
        <v>0</v>
      </c>
      <c r="J953" s="148">
        <f t="shared" si="222"/>
        <v>0</v>
      </c>
      <c r="K953" s="148">
        <f t="shared" si="222"/>
        <v>0</v>
      </c>
      <c r="L953" s="148">
        <f t="shared" si="222"/>
        <v>0</v>
      </c>
      <c r="M953" s="148">
        <f t="shared" si="222"/>
        <v>0</v>
      </c>
      <c r="N953" s="148">
        <f t="shared" si="222"/>
        <v>0</v>
      </c>
      <c r="O953" s="148">
        <f t="shared" si="222"/>
        <v>0</v>
      </c>
      <c r="P953" s="148">
        <f t="shared" si="222"/>
        <v>0</v>
      </c>
      <c r="Q953" s="148">
        <f t="shared" si="222"/>
        <v>0</v>
      </c>
      <c r="R953" s="69"/>
      <c r="S953" s="69"/>
    </row>
    <row r="954" spans="1:19" s="6" customFormat="1" ht="130.5" customHeight="1" hidden="1">
      <c r="A954" s="166" t="s">
        <v>494</v>
      </c>
      <c r="B954" s="106"/>
      <c r="C954" s="106"/>
      <c r="D954" s="71">
        <f t="shared" si="218"/>
        <v>0</v>
      </c>
      <c r="E954" s="148"/>
      <c r="F954" s="148"/>
      <c r="G954" s="148"/>
      <c r="H954" s="148"/>
      <c r="I954" s="148"/>
      <c r="J954" s="148"/>
      <c r="K954" s="148"/>
      <c r="L954" s="148"/>
      <c r="M954" s="223"/>
      <c r="N954" s="148"/>
      <c r="O954" s="148"/>
      <c r="P954" s="148"/>
      <c r="Q954" s="148"/>
      <c r="R954" s="69"/>
      <c r="S954" s="69"/>
    </row>
    <row r="955" spans="1:19" s="6" customFormat="1" ht="135.75" customHeight="1" hidden="1">
      <c r="A955" s="166" t="s">
        <v>495</v>
      </c>
      <c r="B955" s="106"/>
      <c r="C955" s="106"/>
      <c r="D955" s="71">
        <f t="shared" si="218"/>
        <v>0</v>
      </c>
      <c r="E955" s="106"/>
      <c r="F955" s="148"/>
      <c r="G955" s="148"/>
      <c r="H955" s="148"/>
      <c r="I955" s="148"/>
      <c r="J955" s="148"/>
      <c r="K955" s="148"/>
      <c r="L955" s="148"/>
      <c r="M955" s="223"/>
      <c r="N955" s="148"/>
      <c r="O955" s="148"/>
      <c r="P955" s="148"/>
      <c r="Q955" s="148"/>
      <c r="R955" s="69"/>
      <c r="S955" s="69"/>
    </row>
    <row r="956" spans="1:19" s="6" customFormat="1" ht="132.75" customHeight="1" hidden="1">
      <c r="A956" s="166" t="s">
        <v>496</v>
      </c>
      <c r="B956" s="106"/>
      <c r="C956" s="106"/>
      <c r="D956" s="71">
        <f>+F956+G956+H956+I956+J956+K956+L956+M956+N956+O956+P956+Q956</f>
        <v>0</v>
      </c>
      <c r="E956" s="148"/>
      <c r="F956" s="148"/>
      <c r="G956" s="148"/>
      <c r="H956" s="148"/>
      <c r="I956" s="148"/>
      <c r="J956" s="148"/>
      <c r="K956" s="148"/>
      <c r="L956" s="148"/>
      <c r="M956" s="223"/>
      <c r="N956" s="148"/>
      <c r="O956" s="148"/>
      <c r="P956" s="148"/>
      <c r="Q956" s="148"/>
      <c r="R956" s="69"/>
      <c r="S956" s="69"/>
    </row>
    <row r="957" spans="1:19" s="6" customFormat="1" ht="122.25" customHeight="1" hidden="1">
      <c r="A957" s="166" t="s">
        <v>492</v>
      </c>
      <c r="B957" s="106"/>
      <c r="C957" s="106"/>
      <c r="D957" s="71">
        <f>+F957+G957+H957+I957+J957+K957+L957+M957+N957+O957+P957+Q957</f>
        <v>0</v>
      </c>
      <c r="E957" s="148"/>
      <c r="F957" s="148"/>
      <c r="G957" s="148"/>
      <c r="H957" s="148"/>
      <c r="I957" s="148"/>
      <c r="J957" s="148"/>
      <c r="K957" s="148"/>
      <c r="L957" s="148"/>
      <c r="M957" s="223"/>
      <c r="N957" s="148"/>
      <c r="O957" s="148"/>
      <c r="P957" s="148"/>
      <c r="Q957" s="148"/>
      <c r="R957" s="69"/>
      <c r="S957" s="69"/>
    </row>
    <row r="958" spans="1:19" s="6" customFormat="1" ht="42.75" customHeight="1" hidden="1">
      <c r="A958" s="70"/>
      <c r="B958" s="106"/>
      <c r="C958" s="106"/>
      <c r="D958" s="71">
        <f>+F958+G958+H958+I958+J958+K958+L958+M958+N958+O958+P958+Q958</f>
        <v>0</v>
      </c>
      <c r="E958" s="106"/>
      <c r="F958" s="148"/>
      <c r="G958" s="148"/>
      <c r="H958" s="148"/>
      <c r="I958" s="148"/>
      <c r="J958" s="148"/>
      <c r="K958" s="148"/>
      <c r="L958" s="148"/>
      <c r="M958" s="148"/>
      <c r="N958" s="148"/>
      <c r="O958" s="148"/>
      <c r="P958" s="148"/>
      <c r="Q958" s="148"/>
      <c r="R958" s="69"/>
      <c r="S958" s="69"/>
    </row>
    <row r="959" spans="1:19" s="6" customFormat="1" ht="157.5" customHeight="1" hidden="1">
      <c r="A959" s="60" t="s">
        <v>31</v>
      </c>
      <c r="B959" s="106"/>
      <c r="C959" s="106"/>
      <c r="D959" s="71">
        <f t="shared" si="218"/>
        <v>0</v>
      </c>
      <c r="E959" s="148"/>
      <c r="F959" s="148"/>
      <c r="G959" s="148"/>
      <c r="H959" s="148"/>
      <c r="I959" s="148"/>
      <c r="J959" s="148"/>
      <c r="K959" s="148"/>
      <c r="L959" s="148"/>
      <c r="M959" s="148"/>
      <c r="N959" s="148"/>
      <c r="O959" s="148"/>
      <c r="P959" s="148"/>
      <c r="Q959" s="148"/>
      <c r="R959" s="69"/>
      <c r="S959" s="69"/>
    </row>
    <row r="960" spans="1:19" s="6" customFormat="1" ht="30" customHeight="1" hidden="1">
      <c r="A960" s="70"/>
      <c r="B960" s="106"/>
      <c r="C960" s="106"/>
      <c r="D960" s="71">
        <f t="shared" si="218"/>
        <v>0</v>
      </c>
      <c r="E960" s="106"/>
      <c r="F960" s="148"/>
      <c r="G960" s="148"/>
      <c r="H960" s="148"/>
      <c r="I960" s="148"/>
      <c r="J960" s="148"/>
      <c r="K960" s="148"/>
      <c r="L960" s="148"/>
      <c r="M960" s="148"/>
      <c r="N960" s="148"/>
      <c r="O960" s="148"/>
      <c r="P960" s="148"/>
      <c r="Q960" s="148"/>
      <c r="R960" s="69"/>
      <c r="S960" s="69"/>
    </row>
    <row r="961" spans="1:19" s="46" customFormat="1" ht="15.75" hidden="1">
      <c r="A961" s="144" t="s">
        <v>3</v>
      </c>
      <c r="B961" s="145"/>
      <c r="C961" s="145"/>
      <c r="D961" s="146">
        <f>+F961+G961+H961+I961+J961+K961+L961+M961+N961+O961+P961+Q961</f>
        <v>0</v>
      </c>
      <c r="E961" s="145"/>
      <c r="F961" s="150">
        <f>F972+F962+F966</f>
        <v>0</v>
      </c>
      <c r="G961" s="150">
        <f aca="true" t="shared" si="223" ref="G961:Q961">G972+G962+G966</f>
        <v>0</v>
      </c>
      <c r="H961" s="150">
        <f t="shared" si="223"/>
        <v>0</v>
      </c>
      <c r="I961" s="150">
        <f t="shared" si="223"/>
        <v>0</v>
      </c>
      <c r="J961" s="150">
        <f t="shared" si="223"/>
        <v>0</v>
      </c>
      <c r="K961" s="150">
        <f t="shared" si="223"/>
        <v>0</v>
      </c>
      <c r="L961" s="150">
        <f t="shared" si="223"/>
        <v>0</v>
      </c>
      <c r="M961" s="150">
        <f t="shared" si="223"/>
        <v>0</v>
      </c>
      <c r="N961" s="150">
        <f t="shared" si="223"/>
        <v>0</v>
      </c>
      <c r="O961" s="150">
        <f t="shared" si="223"/>
        <v>0</v>
      </c>
      <c r="P961" s="150">
        <f t="shared" si="223"/>
        <v>0</v>
      </c>
      <c r="Q961" s="150">
        <f t="shared" si="223"/>
        <v>0</v>
      </c>
      <c r="R961" s="68"/>
      <c r="S961" s="68"/>
    </row>
    <row r="962" spans="1:19" s="46" customFormat="1" ht="15.75" hidden="1">
      <c r="A962" s="64" t="s">
        <v>119</v>
      </c>
      <c r="B962" s="142">
        <v>110201</v>
      </c>
      <c r="C962" s="145"/>
      <c r="D962" s="71">
        <f>+D963+D970</f>
        <v>0</v>
      </c>
      <c r="E962" s="71">
        <f aca="true" t="shared" si="224" ref="E962:Q962">+E963+E970</f>
        <v>0</v>
      </c>
      <c r="F962" s="71">
        <f t="shared" si="224"/>
        <v>0</v>
      </c>
      <c r="G962" s="71">
        <f t="shared" si="224"/>
        <v>0</v>
      </c>
      <c r="H962" s="71">
        <f t="shared" si="224"/>
        <v>0</v>
      </c>
      <c r="I962" s="71">
        <f t="shared" si="224"/>
        <v>0</v>
      </c>
      <c r="J962" s="71">
        <f t="shared" si="224"/>
        <v>0</v>
      </c>
      <c r="K962" s="71">
        <f t="shared" si="224"/>
        <v>0</v>
      </c>
      <c r="L962" s="71">
        <f t="shared" si="224"/>
        <v>0</v>
      </c>
      <c r="M962" s="71">
        <f t="shared" si="224"/>
        <v>0</v>
      </c>
      <c r="N962" s="71">
        <f t="shared" si="224"/>
        <v>0</v>
      </c>
      <c r="O962" s="71">
        <f t="shared" si="224"/>
        <v>0</v>
      </c>
      <c r="P962" s="71">
        <f t="shared" si="224"/>
        <v>0</v>
      </c>
      <c r="Q962" s="71">
        <f t="shared" si="224"/>
        <v>0</v>
      </c>
      <c r="R962" s="68"/>
      <c r="S962" s="68"/>
    </row>
    <row r="963" spans="1:19" s="46" customFormat="1" ht="47.25" hidden="1">
      <c r="A963" s="60" t="s">
        <v>146</v>
      </c>
      <c r="B963" s="106"/>
      <c r="C963" s="106">
        <v>3110</v>
      </c>
      <c r="D963" s="71">
        <f>+D964+D965</f>
        <v>0</v>
      </c>
      <c r="E963" s="71">
        <f aca="true" t="shared" si="225" ref="E963:Q963">+E964+E965</f>
        <v>0</v>
      </c>
      <c r="F963" s="71">
        <f t="shared" si="225"/>
        <v>0</v>
      </c>
      <c r="G963" s="71">
        <f t="shared" si="225"/>
        <v>0</v>
      </c>
      <c r="H963" s="71">
        <f t="shared" si="225"/>
        <v>0</v>
      </c>
      <c r="I963" s="71">
        <f t="shared" si="225"/>
        <v>0</v>
      </c>
      <c r="J963" s="71">
        <f t="shared" si="225"/>
        <v>0</v>
      </c>
      <c r="K963" s="71">
        <f t="shared" si="225"/>
        <v>0</v>
      </c>
      <c r="L963" s="71">
        <f t="shared" si="225"/>
        <v>0</v>
      </c>
      <c r="M963" s="71">
        <f t="shared" si="225"/>
        <v>0</v>
      </c>
      <c r="N963" s="71">
        <f t="shared" si="225"/>
        <v>0</v>
      </c>
      <c r="O963" s="71">
        <f t="shared" si="225"/>
        <v>0</v>
      </c>
      <c r="P963" s="71">
        <f t="shared" si="225"/>
        <v>0</v>
      </c>
      <c r="Q963" s="71">
        <f t="shared" si="225"/>
        <v>0</v>
      </c>
      <c r="R963" s="68"/>
      <c r="S963" s="68"/>
    </row>
    <row r="964" spans="1:19" s="46" customFormat="1" ht="47.25" hidden="1">
      <c r="A964" s="72" t="s">
        <v>263</v>
      </c>
      <c r="B964" s="145"/>
      <c r="C964" s="145"/>
      <c r="D964" s="71">
        <f>+F964+G964+H964+I964+J964+K964+L964+M964+N964+O964+P964+Q964</f>
        <v>0</v>
      </c>
      <c r="E964" s="145"/>
      <c r="F964" s="150"/>
      <c r="G964" s="148"/>
      <c r="H964" s="150"/>
      <c r="I964" s="150"/>
      <c r="J964" s="150"/>
      <c r="K964" s="150"/>
      <c r="L964" s="150"/>
      <c r="M964" s="150"/>
      <c r="N964" s="150"/>
      <c r="O964" s="150"/>
      <c r="P964" s="150"/>
      <c r="Q964" s="150"/>
      <c r="R964" s="68"/>
      <c r="S964" s="68"/>
    </row>
    <row r="965" spans="1:19" s="46" customFormat="1" ht="47.25" hidden="1">
      <c r="A965" s="72" t="s">
        <v>403</v>
      </c>
      <c r="B965" s="145"/>
      <c r="C965" s="145"/>
      <c r="D965" s="71">
        <f>+F965+G965+H965+I965+J965+K965+L965+M965+N965+O965+P965+Q965</f>
        <v>0</v>
      </c>
      <c r="E965" s="145"/>
      <c r="F965" s="150"/>
      <c r="G965" s="148"/>
      <c r="H965" s="150"/>
      <c r="I965" s="150"/>
      <c r="J965" s="150"/>
      <c r="K965" s="150"/>
      <c r="L965" s="150"/>
      <c r="M965" s="150"/>
      <c r="N965" s="150"/>
      <c r="O965" s="150"/>
      <c r="P965" s="150"/>
      <c r="Q965" s="150"/>
      <c r="R965" s="68"/>
      <c r="S965" s="68"/>
    </row>
    <row r="966" spans="1:19" s="46" customFormat="1" ht="31.5" hidden="1">
      <c r="A966" s="64" t="s">
        <v>264</v>
      </c>
      <c r="B966" s="142">
        <v>110205</v>
      </c>
      <c r="C966" s="145"/>
      <c r="D966" s="71">
        <f>+D967</f>
        <v>0</v>
      </c>
      <c r="E966" s="71">
        <f aca="true" t="shared" si="226" ref="E966:Q966">+E967</f>
        <v>0</v>
      </c>
      <c r="F966" s="71">
        <f t="shared" si="226"/>
        <v>0</v>
      </c>
      <c r="G966" s="71">
        <f t="shared" si="226"/>
        <v>0</v>
      </c>
      <c r="H966" s="71">
        <f t="shared" si="226"/>
        <v>0</v>
      </c>
      <c r="I966" s="71">
        <f t="shared" si="226"/>
        <v>0</v>
      </c>
      <c r="J966" s="71">
        <f t="shared" si="226"/>
        <v>0</v>
      </c>
      <c r="K966" s="71">
        <f t="shared" si="226"/>
        <v>0</v>
      </c>
      <c r="L966" s="71">
        <f t="shared" si="226"/>
        <v>0</v>
      </c>
      <c r="M966" s="71">
        <f t="shared" si="226"/>
        <v>0</v>
      </c>
      <c r="N966" s="71">
        <f t="shared" si="226"/>
        <v>0</v>
      </c>
      <c r="O966" s="71">
        <f t="shared" si="226"/>
        <v>0</v>
      </c>
      <c r="P966" s="71">
        <f t="shared" si="226"/>
        <v>0</v>
      </c>
      <c r="Q966" s="71">
        <f t="shared" si="226"/>
        <v>0</v>
      </c>
      <c r="R966" s="68"/>
      <c r="S966" s="68"/>
    </row>
    <row r="967" spans="1:19" s="46" customFormat="1" ht="47.25" hidden="1">
      <c r="A967" s="60" t="s">
        <v>146</v>
      </c>
      <c r="B967" s="106"/>
      <c r="C967" s="106">
        <v>3110</v>
      </c>
      <c r="D967" s="71">
        <f>+D968+D969</f>
        <v>0</v>
      </c>
      <c r="E967" s="71">
        <f aca="true" t="shared" si="227" ref="E967:Q967">+E968+E969</f>
        <v>0</v>
      </c>
      <c r="F967" s="71">
        <f t="shared" si="227"/>
        <v>0</v>
      </c>
      <c r="G967" s="71">
        <f t="shared" si="227"/>
        <v>0</v>
      </c>
      <c r="H967" s="71">
        <f t="shared" si="227"/>
        <v>0</v>
      </c>
      <c r="I967" s="71">
        <f t="shared" si="227"/>
        <v>0</v>
      </c>
      <c r="J967" s="71">
        <f t="shared" si="227"/>
        <v>0</v>
      </c>
      <c r="K967" s="71">
        <f t="shared" si="227"/>
        <v>0</v>
      </c>
      <c r="L967" s="71">
        <f t="shared" si="227"/>
        <v>0</v>
      </c>
      <c r="M967" s="71">
        <f t="shared" si="227"/>
        <v>0</v>
      </c>
      <c r="N967" s="71">
        <f t="shared" si="227"/>
        <v>0</v>
      </c>
      <c r="O967" s="71">
        <f t="shared" si="227"/>
        <v>0</v>
      </c>
      <c r="P967" s="71">
        <f t="shared" si="227"/>
        <v>0</v>
      </c>
      <c r="Q967" s="71">
        <f t="shared" si="227"/>
        <v>0</v>
      </c>
      <c r="R967" s="68"/>
      <c r="S967" s="68"/>
    </row>
    <row r="968" spans="1:19" s="46" customFormat="1" ht="39.75" customHeight="1" hidden="1">
      <c r="A968" s="95" t="s">
        <v>261</v>
      </c>
      <c r="B968" s="145"/>
      <c r="C968" s="145"/>
      <c r="D968" s="71">
        <f>+F968+G968+H968+I968+J968+K968+L968+M968+N968+O968+P968+Q968</f>
        <v>0</v>
      </c>
      <c r="E968" s="145"/>
      <c r="F968" s="150"/>
      <c r="G968" s="267"/>
      <c r="H968" s="150"/>
      <c r="I968" s="150"/>
      <c r="J968" s="150"/>
      <c r="K968" s="150"/>
      <c r="L968" s="150"/>
      <c r="M968" s="150"/>
      <c r="N968" s="150"/>
      <c r="O968" s="150"/>
      <c r="P968" s="150"/>
      <c r="Q968" s="150"/>
      <c r="R968" s="68"/>
      <c r="S968" s="68"/>
    </row>
    <row r="969" spans="1:19" s="46" customFormat="1" ht="33.75" customHeight="1" hidden="1">
      <c r="A969" s="95" t="s">
        <v>262</v>
      </c>
      <c r="B969" s="145"/>
      <c r="C969" s="145"/>
      <c r="D969" s="71">
        <f>+F969+G969+H969+I969+J969+K969+L969+M969+N969+O969+P969+Q969</f>
        <v>0</v>
      </c>
      <c r="E969" s="145"/>
      <c r="F969" s="150"/>
      <c r="G969" s="267"/>
      <c r="H969" s="150"/>
      <c r="I969" s="150"/>
      <c r="J969" s="150"/>
      <c r="K969" s="150"/>
      <c r="L969" s="150"/>
      <c r="M969" s="150"/>
      <c r="N969" s="150"/>
      <c r="O969" s="150"/>
      <c r="P969" s="150"/>
      <c r="Q969" s="150"/>
      <c r="R969" s="68"/>
      <c r="S969" s="68"/>
    </row>
    <row r="970" spans="1:19" s="46" customFormat="1" ht="33.75" customHeight="1" hidden="1">
      <c r="A970" s="60" t="s">
        <v>143</v>
      </c>
      <c r="B970" s="106"/>
      <c r="C970" s="106">
        <v>3132</v>
      </c>
      <c r="D970" s="71">
        <f>+D971</f>
        <v>0</v>
      </c>
      <c r="E970" s="71">
        <f aca="true" t="shared" si="228" ref="E970:Q970">+E971</f>
        <v>0</v>
      </c>
      <c r="F970" s="71">
        <f t="shared" si="228"/>
        <v>0</v>
      </c>
      <c r="G970" s="71">
        <f t="shared" si="228"/>
        <v>0</v>
      </c>
      <c r="H970" s="71">
        <f t="shared" si="228"/>
        <v>0</v>
      </c>
      <c r="I970" s="71">
        <f t="shared" si="228"/>
        <v>0</v>
      </c>
      <c r="J970" s="71">
        <f t="shared" si="228"/>
        <v>0</v>
      </c>
      <c r="K970" s="71">
        <f t="shared" si="228"/>
        <v>0</v>
      </c>
      <c r="L970" s="71">
        <f t="shared" si="228"/>
        <v>0</v>
      </c>
      <c r="M970" s="71">
        <f t="shared" si="228"/>
        <v>0</v>
      </c>
      <c r="N970" s="71">
        <f t="shared" si="228"/>
        <v>0</v>
      </c>
      <c r="O970" s="71">
        <f t="shared" si="228"/>
        <v>0</v>
      </c>
      <c r="P970" s="71">
        <f t="shared" si="228"/>
        <v>0</v>
      </c>
      <c r="Q970" s="71">
        <f t="shared" si="228"/>
        <v>0</v>
      </c>
      <c r="R970" s="68"/>
      <c r="S970" s="68"/>
    </row>
    <row r="971" spans="1:19" s="46" customFormat="1" ht="72" customHeight="1" hidden="1">
      <c r="A971" s="95" t="s">
        <v>392</v>
      </c>
      <c r="B971" s="145"/>
      <c r="C971" s="145"/>
      <c r="D971" s="71">
        <f>+F971+G971+H971+I971+J971+K971+L971+M971+N971+O971+Q971+P971</f>
        <v>0</v>
      </c>
      <c r="E971" s="145"/>
      <c r="F971" s="150"/>
      <c r="G971" s="272"/>
      <c r="H971" s="150"/>
      <c r="I971" s="150"/>
      <c r="J971" s="150"/>
      <c r="K971" s="150"/>
      <c r="L971" s="150"/>
      <c r="M971" s="150"/>
      <c r="N971" s="150"/>
      <c r="O971" s="150"/>
      <c r="P971" s="150"/>
      <c r="Q971" s="150"/>
      <c r="R971" s="68"/>
      <c r="S971" s="68"/>
    </row>
    <row r="972" spans="1:19" s="45" customFormat="1" ht="24.75" customHeight="1" hidden="1">
      <c r="A972" s="81" t="s">
        <v>121</v>
      </c>
      <c r="B972" s="142">
        <v>110204</v>
      </c>
      <c r="C972" s="142"/>
      <c r="D972" s="71">
        <f>+F972+G972+H972+I972+J972+K972+L972+M972+N972+O972+P972+Q972</f>
        <v>0</v>
      </c>
      <c r="E972" s="142"/>
      <c r="F972" s="143">
        <f>F973+F978</f>
        <v>0</v>
      </c>
      <c r="G972" s="143">
        <f aca="true" t="shared" si="229" ref="G972:Q972">G973+G978</f>
        <v>0</v>
      </c>
      <c r="H972" s="143">
        <f t="shared" si="229"/>
        <v>0</v>
      </c>
      <c r="I972" s="143">
        <f t="shared" si="229"/>
        <v>0</v>
      </c>
      <c r="J972" s="143">
        <f t="shared" si="229"/>
        <v>0</v>
      </c>
      <c r="K972" s="143">
        <f t="shared" si="229"/>
        <v>0</v>
      </c>
      <c r="L972" s="143">
        <f t="shared" si="229"/>
        <v>0</v>
      </c>
      <c r="M972" s="143">
        <f t="shared" si="229"/>
        <v>0</v>
      </c>
      <c r="N972" s="143">
        <f t="shared" si="229"/>
        <v>0</v>
      </c>
      <c r="O972" s="143">
        <f t="shared" si="229"/>
        <v>0</v>
      </c>
      <c r="P972" s="143">
        <f t="shared" si="229"/>
        <v>0</v>
      </c>
      <c r="Q972" s="143">
        <f t="shared" si="229"/>
        <v>0</v>
      </c>
      <c r="R972" s="56"/>
      <c r="S972" s="56"/>
    </row>
    <row r="973" spans="1:19" s="6" customFormat="1" ht="47.25" hidden="1">
      <c r="A973" s="60" t="s">
        <v>146</v>
      </c>
      <c r="B973" s="106"/>
      <c r="C973" s="106">
        <v>3110</v>
      </c>
      <c r="D973" s="71">
        <f>+D974+D976+D977+D975</f>
        <v>0</v>
      </c>
      <c r="E973" s="71">
        <f aca="true" t="shared" si="230" ref="E973:Q973">+E974+E976+E977+E975</f>
        <v>0</v>
      </c>
      <c r="F973" s="71">
        <f t="shared" si="230"/>
        <v>0</v>
      </c>
      <c r="G973" s="71">
        <f t="shared" si="230"/>
        <v>0</v>
      </c>
      <c r="H973" s="71">
        <f t="shared" si="230"/>
        <v>0</v>
      </c>
      <c r="I973" s="71">
        <f t="shared" si="230"/>
        <v>0</v>
      </c>
      <c r="J973" s="71">
        <f t="shared" si="230"/>
        <v>0</v>
      </c>
      <c r="K973" s="71">
        <f t="shared" si="230"/>
        <v>0</v>
      </c>
      <c r="L973" s="71">
        <f t="shared" si="230"/>
        <v>0</v>
      </c>
      <c r="M973" s="71">
        <f t="shared" si="230"/>
        <v>0</v>
      </c>
      <c r="N973" s="71">
        <f t="shared" si="230"/>
        <v>0</v>
      </c>
      <c r="O973" s="71">
        <f t="shared" si="230"/>
        <v>0</v>
      </c>
      <c r="P973" s="71">
        <f t="shared" si="230"/>
        <v>0</v>
      </c>
      <c r="Q973" s="71">
        <f t="shared" si="230"/>
        <v>0</v>
      </c>
      <c r="R973" s="69"/>
      <c r="S973" s="69"/>
    </row>
    <row r="974" spans="1:19" s="44" customFormat="1" ht="48" customHeight="1" hidden="1">
      <c r="A974" s="64" t="s">
        <v>404</v>
      </c>
      <c r="B974" s="147"/>
      <c r="C974" s="147"/>
      <c r="D974" s="71">
        <f t="shared" si="218"/>
        <v>0</v>
      </c>
      <c r="E974" s="147"/>
      <c r="F974" s="151"/>
      <c r="G974" s="151"/>
      <c r="H974" s="151"/>
      <c r="I974" s="151"/>
      <c r="J974" s="151"/>
      <c r="K974" s="151"/>
      <c r="L974" s="151"/>
      <c r="M974" s="151"/>
      <c r="N974" s="151"/>
      <c r="O974" s="151"/>
      <c r="P974" s="151"/>
      <c r="Q974" s="151"/>
      <c r="R974" s="74"/>
      <c r="S974" s="74"/>
    </row>
    <row r="975" spans="1:19" s="44" customFormat="1" ht="63.75" customHeight="1" hidden="1">
      <c r="A975" s="64" t="s">
        <v>402</v>
      </c>
      <c r="B975" s="147"/>
      <c r="C975" s="147"/>
      <c r="D975" s="71">
        <f t="shared" si="218"/>
        <v>0</v>
      </c>
      <c r="E975" s="147"/>
      <c r="F975" s="151"/>
      <c r="G975" s="151"/>
      <c r="H975" s="151"/>
      <c r="I975" s="151"/>
      <c r="J975" s="151"/>
      <c r="K975" s="151"/>
      <c r="L975" s="151"/>
      <c r="M975" s="151"/>
      <c r="N975" s="151"/>
      <c r="O975" s="151"/>
      <c r="P975" s="151"/>
      <c r="Q975" s="151"/>
      <c r="R975" s="74"/>
      <c r="S975" s="74"/>
    </row>
    <row r="976" spans="1:19" s="44" customFormat="1" ht="56.25" customHeight="1" hidden="1">
      <c r="A976" s="95" t="s">
        <v>258</v>
      </c>
      <c r="B976" s="147"/>
      <c r="C976" s="147"/>
      <c r="D976" s="71">
        <f t="shared" si="218"/>
        <v>0</v>
      </c>
      <c r="E976" s="147"/>
      <c r="F976" s="151"/>
      <c r="G976" s="212"/>
      <c r="H976" s="147"/>
      <c r="I976" s="151"/>
      <c r="J976" s="151"/>
      <c r="K976" s="151"/>
      <c r="L976" s="151"/>
      <c r="M976" s="151"/>
      <c r="N976" s="151"/>
      <c r="O976" s="151"/>
      <c r="P976" s="151"/>
      <c r="Q976" s="151"/>
      <c r="R976" s="74"/>
      <c r="S976" s="74"/>
    </row>
    <row r="977" spans="1:19" s="44" customFormat="1" ht="69.75" customHeight="1" hidden="1">
      <c r="A977" s="95" t="s">
        <v>259</v>
      </c>
      <c r="B977" s="147"/>
      <c r="C977" s="147"/>
      <c r="D977" s="71">
        <f t="shared" si="218"/>
        <v>0</v>
      </c>
      <c r="E977" s="147"/>
      <c r="F977" s="151"/>
      <c r="G977" s="212"/>
      <c r="H977" s="147"/>
      <c r="I977" s="151"/>
      <c r="J977" s="151"/>
      <c r="K977" s="151"/>
      <c r="L977" s="151"/>
      <c r="M977" s="151"/>
      <c r="N977" s="151"/>
      <c r="O977" s="151"/>
      <c r="P977" s="151"/>
      <c r="Q977" s="151"/>
      <c r="R977" s="74"/>
      <c r="S977" s="74"/>
    </row>
    <row r="978" spans="1:19" s="6" customFormat="1" ht="36.75" customHeight="1" hidden="1">
      <c r="A978" s="60" t="s">
        <v>143</v>
      </c>
      <c r="B978" s="106"/>
      <c r="C978" s="106">
        <v>3132</v>
      </c>
      <c r="D978" s="71">
        <f t="shared" si="218"/>
        <v>0</v>
      </c>
      <c r="E978" s="106"/>
      <c r="F978" s="148">
        <f>F979+F980</f>
        <v>0</v>
      </c>
      <c r="G978" s="148">
        <f aca="true" t="shared" si="231" ref="G978:Q978">G979+G980</f>
        <v>0</v>
      </c>
      <c r="H978" s="148">
        <f t="shared" si="231"/>
        <v>0</v>
      </c>
      <c r="I978" s="148">
        <f t="shared" si="231"/>
        <v>0</v>
      </c>
      <c r="J978" s="148">
        <f t="shared" si="231"/>
        <v>0</v>
      </c>
      <c r="K978" s="148">
        <f t="shared" si="231"/>
        <v>0</v>
      </c>
      <c r="L978" s="148">
        <f t="shared" si="231"/>
        <v>0</v>
      </c>
      <c r="M978" s="148">
        <f t="shared" si="231"/>
        <v>0</v>
      </c>
      <c r="N978" s="148">
        <f t="shared" si="231"/>
        <v>0</v>
      </c>
      <c r="O978" s="148">
        <f t="shared" si="231"/>
        <v>0</v>
      </c>
      <c r="P978" s="148">
        <f t="shared" si="231"/>
        <v>0</v>
      </c>
      <c r="Q978" s="148">
        <f t="shared" si="231"/>
        <v>0</v>
      </c>
      <c r="R978" s="69"/>
      <c r="S978" s="69"/>
    </row>
    <row r="979" spans="1:19" s="4" customFormat="1" ht="59.25" customHeight="1" hidden="1">
      <c r="A979" s="70" t="s">
        <v>390</v>
      </c>
      <c r="B979" s="71"/>
      <c r="C979" s="71"/>
      <c r="D979" s="71">
        <f t="shared" si="218"/>
        <v>0</v>
      </c>
      <c r="E979" s="71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57"/>
      <c r="S979" s="57"/>
    </row>
    <row r="980" spans="1:19" s="4" customFormat="1" ht="79.5" customHeight="1" hidden="1">
      <c r="A980" s="95" t="s">
        <v>260</v>
      </c>
      <c r="B980" s="71"/>
      <c r="C980" s="71"/>
      <c r="D980" s="71">
        <f t="shared" si="218"/>
        <v>0</v>
      </c>
      <c r="E980" s="71"/>
      <c r="F980" s="149"/>
      <c r="G980" s="149"/>
      <c r="H980" s="149"/>
      <c r="I980" s="149"/>
      <c r="J980" s="149"/>
      <c r="K980" s="149"/>
      <c r="L980" s="149"/>
      <c r="M980" s="149"/>
      <c r="N980" s="149"/>
      <c r="O980" s="149"/>
      <c r="P980" s="149"/>
      <c r="Q980" s="149"/>
      <c r="R980" s="57"/>
      <c r="S980" s="57"/>
    </row>
    <row r="981" spans="1:19" s="46" customFormat="1" ht="47.25" hidden="1">
      <c r="A981" s="144" t="s">
        <v>167</v>
      </c>
      <c r="B981" s="145"/>
      <c r="C981" s="145"/>
      <c r="D981" s="71">
        <f t="shared" si="218"/>
        <v>0</v>
      </c>
      <c r="E981" s="145"/>
      <c r="F981" s="150">
        <f>F986+F982</f>
        <v>0</v>
      </c>
      <c r="G981" s="150">
        <f aca="true" t="shared" si="232" ref="G981:Q981">G986+G982</f>
        <v>0</v>
      </c>
      <c r="H981" s="150">
        <f t="shared" si="232"/>
        <v>0</v>
      </c>
      <c r="I981" s="150">
        <f t="shared" si="232"/>
        <v>0</v>
      </c>
      <c r="J981" s="150">
        <f t="shared" si="232"/>
        <v>0</v>
      </c>
      <c r="K981" s="150">
        <f t="shared" si="232"/>
        <v>0</v>
      </c>
      <c r="L981" s="150">
        <f t="shared" si="232"/>
        <v>0</v>
      </c>
      <c r="M981" s="150">
        <f t="shared" si="232"/>
        <v>0</v>
      </c>
      <c r="N981" s="150">
        <f t="shared" si="232"/>
        <v>0</v>
      </c>
      <c r="O981" s="150">
        <f t="shared" si="232"/>
        <v>0</v>
      </c>
      <c r="P981" s="150">
        <f t="shared" si="232"/>
        <v>0</v>
      </c>
      <c r="Q981" s="150">
        <f t="shared" si="232"/>
        <v>0</v>
      </c>
      <c r="R981" s="68"/>
      <c r="S981" s="68"/>
    </row>
    <row r="982" spans="1:19" s="46" customFormat="1" ht="87.75" customHeight="1" hidden="1">
      <c r="A982" s="83" t="s">
        <v>191</v>
      </c>
      <c r="B982" s="142">
        <v>91206</v>
      </c>
      <c r="C982" s="145"/>
      <c r="D982" s="71">
        <f>+D983</f>
        <v>0</v>
      </c>
      <c r="E982" s="71">
        <f aca="true" t="shared" si="233" ref="E982:Q982">+E983</f>
        <v>0</v>
      </c>
      <c r="F982" s="71">
        <f t="shared" si="233"/>
        <v>0</v>
      </c>
      <c r="G982" s="71">
        <f t="shared" si="233"/>
        <v>0</v>
      </c>
      <c r="H982" s="71">
        <f t="shared" si="233"/>
        <v>0</v>
      </c>
      <c r="I982" s="71">
        <f t="shared" si="233"/>
        <v>0</v>
      </c>
      <c r="J982" s="71">
        <f t="shared" si="233"/>
        <v>0</v>
      </c>
      <c r="K982" s="71">
        <f t="shared" si="233"/>
        <v>0</v>
      </c>
      <c r="L982" s="71">
        <f t="shared" si="233"/>
        <v>0</v>
      </c>
      <c r="M982" s="71">
        <f t="shared" si="233"/>
        <v>0</v>
      </c>
      <c r="N982" s="71">
        <f t="shared" si="233"/>
        <v>0</v>
      </c>
      <c r="O982" s="71">
        <f t="shared" si="233"/>
        <v>0</v>
      </c>
      <c r="P982" s="71">
        <f t="shared" si="233"/>
        <v>0</v>
      </c>
      <c r="Q982" s="71">
        <f t="shared" si="233"/>
        <v>0</v>
      </c>
      <c r="R982" s="68"/>
      <c r="S982" s="68"/>
    </row>
    <row r="983" spans="1:19" s="46" customFormat="1" ht="47.25" hidden="1">
      <c r="A983" s="60" t="s">
        <v>173</v>
      </c>
      <c r="B983" s="106"/>
      <c r="C983" s="106">
        <v>3110</v>
      </c>
      <c r="D983" s="71">
        <f>+D984+D985</f>
        <v>0</v>
      </c>
      <c r="E983" s="71">
        <f aca="true" t="shared" si="234" ref="E983:Q983">+E984+E985</f>
        <v>0</v>
      </c>
      <c r="F983" s="71">
        <f t="shared" si="234"/>
        <v>0</v>
      </c>
      <c r="G983" s="71">
        <f t="shared" si="234"/>
        <v>0</v>
      </c>
      <c r="H983" s="71">
        <f t="shared" si="234"/>
        <v>0</v>
      </c>
      <c r="I983" s="71">
        <f t="shared" si="234"/>
        <v>0</v>
      </c>
      <c r="J983" s="71">
        <f t="shared" si="234"/>
        <v>0</v>
      </c>
      <c r="K983" s="71">
        <f t="shared" si="234"/>
        <v>0</v>
      </c>
      <c r="L983" s="71">
        <f t="shared" si="234"/>
        <v>0</v>
      </c>
      <c r="M983" s="71">
        <f t="shared" si="234"/>
        <v>0</v>
      </c>
      <c r="N983" s="71">
        <f t="shared" si="234"/>
        <v>0</v>
      </c>
      <c r="O983" s="71">
        <f t="shared" si="234"/>
        <v>0</v>
      </c>
      <c r="P983" s="71">
        <f t="shared" si="234"/>
        <v>0</v>
      </c>
      <c r="Q983" s="71">
        <f t="shared" si="234"/>
        <v>0</v>
      </c>
      <c r="R983" s="68"/>
      <c r="S983" s="68"/>
    </row>
    <row r="984" spans="1:19" s="175" customFormat="1" ht="48" customHeight="1" hidden="1">
      <c r="A984" s="171" t="s">
        <v>532</v>
      </c>
      <c r="B984" s="172"/>
      <c r="C984" s="172"/>
      <c r="D984" s="71">
        <f aca="true" t="shared" si="235" ref="D984:D992">+F984+G984+H984+I984+J984+K984+L984+M984+N984+O984+P984+Q984</f>
        <v>0</v>
      </c>
      <c r="E984" s="172"/>
      <c r="F984" s="149"/>
      <c r="G984" s="149"/>
      <c r="H984" s="173"/>
      <c r="I984" s="173"/>
      <c r="J984" s="173"/>
      <c r="K984" s="173"/>
      <c r="L984" s="173"/>
      <c r="M984" s="173"/>
      <c r="N984" s="173"/>
      <c r="O984" s="173"/>
      <c r="P984" s="173"/>
      <c r="Q984" s="173"/>
      <c r="R984" s="174"/>
      <c r="S984" s="174"/>
    </row>
    <row r="985" spans="1:19" s="46" customFormat="1" ht="31.5" hidden="1">
      <c r="A985" s="72" t="s">
        <v>257</v>
      </c>
      <c r="B985" s="145"/>
      <c r="C985" s="145"/>
      <c r="D985" s="71">
        <f t="shared" si="235"/>
        <v>0</v>
      </c>
      <c r="E985" s="145"/>
      <c r="F985" s="143"/>
      <c r="G985" s="148"/>
      <c r="H985" s="148"/>
      <c r="I985" s="150"/>
      <c r="J985" s="150"/>
      <c r="K985" s="150"/>
      <c r="L985" s="150"/>
      <c r="M985" s="150"/>
      <c r="N985" s="150"/>
      <c r="O985" s="150"/>
      <c r="P985" s="150"/>
      <c r="Q985" s="150"/>
      <c r="R985" s="68"/>
      <c r="S985" s="68"/>
    </row>
    <row r="986" spans="1:19" s="45" customFormat="1" ht="22.5" customHeight="1" hidden="1">
      <c r="A986" s="64" t="s">
        <v>245</v>
      </c>
      <c r="B986" s="142">
        <v>250380</v>
      </c>
      <c r="C986" s="142"/>
      <c r="D986" s="71">
        <f t="shared" si="235"/>
        <v>0</v>
      </c>
      <c r="E986" s="142"/>
      <c r="F986" s="143">
        <f aca="true" t="shared" si="236" ref="F986:Q986">F987</f>
        <v>0</v>
      </c>
      <c r="G986" s="143">
        <f t="shared" si="236"/>
        <v>0</v>
      </c>
      <c r="H986" s="143">
        <f t="shared" si="236"/>
        <v>0</v>
      </c>
      <c r="I986" s="143">
        <f t="shared" si="236"/>
        <v>0</v>
      </c>
      <c r="J986" s="143">
        <f t="shared" si="236"/>
        <v>0</v>
      </c>
      <c r="K986" s="143">
        <f t="shared" si="236"/>
        <v>0</v>
      </c>
      <c r="L986" s="143">
        <f t="shared" si="236"/>
        <v>0</v>
      </c>
      <c r="M986" s="143">
        <f t="shared" si="236"/>
        <v>0</v>
      </c>
      <c r="N986" s="143">
        <f t="shared" si="236"/>
        <v>0</v>
      </c>
      <c r="O986" s="143">
        <f t="shared" si="236"/>
        <v>0</v>
      </c>
      <c r="P986" s="143">
        <f t="shared" si="236"/>
        <v>0</v>
      </c>
      <c r="Q986" s="143">
        <f t="shared" si="236"/>
        <v>0</v>
      </c>
      <c r="R986" s="56"/>
      <c r="S986" s="56"/>
    </row>
    <row r="987" spans="1:19" s="42" customFormat="1" ht="47.25" hidden="1">
      <c r="A987" s="152" t="s">
        <v>246</v>
      </c>
      <c r="B987" s="153"/>
      <c r="C987" s="153">
        <v>3220</v>
      </c>
      <c r="D987" s="71">
        <f t="shared" si="235"/>
        <v>0</v>
      </c>
      <c r="E987" s="148">
        <f aca="true" t="shared" si="237" ref="E987:Q987">+E988</f>
        <v>0</v>
      </c>
      <c r="F987" s="148">
        <f t="shared" si="237"/>
        <v>0</v>
      </c>
      <c r="G987" s="148">
        <f t="shared" si="237"/>
        <v>0</v>
      </c>
      <c r="H987" s="148">
        <f t="shared" si="237"/>
        <v>0</v>
      </c>
      <c r="I987" s="148">
        <f t="shared" si="237"/>
        <v>0</v>
      </c>
      <c r="J987" s="148">
        <f t="shared" si="237"/>
        <v>0</v>
      </c>
      <c r="K987" s="148">
        <f t="shared" si="237"/>
        <v>0</v>
      </c>
      <c r="L987" s="148">
        <f t="shared" si="237"/>
        <v>0</v>
      </c>
      <c r="M987" s="148">
        <f t="shared" si="237"/>
        <v>0</v>
      </c>
      <c r="N987" s="148">
        <f t="shared" si="237"/>
        <v>0</v>
      </c>
      <c r="O987" s="148">
        <f t="shared" si="237"/>
        <v>0</v>
      </c>
      <c r="P987" s="148">
        <f t="shared" si="237"/>
        <v>0</v>
      </c>
      <c r="Q987" s="148">
        <f t="shared" si="237"/>
        <v>0</v>
      </c>
      <c r="R987" s="154"/>
      <c r="S987" s="154"/>
    </row>
    <row r="988" spans="1:19" s="44" customFormat="1" ht="53.25" customHeight="1" hidden="1">
      <c r="A988" s="70" t="s">
        <v>247</v>
      </c>
      <c r="B988" s="147"/>
      <c r="C988" s="147"/>
      <c r="D988" s="71">
        <f t="shared" si="235"/>
        <v>0</v>
      </c>
      <c r="E988" s="147"/>
      <c r="F988" s="147"/>
      <c r="G988" s="147"/>
      <c r="H988" s="147"/>
      <c r="I988" s="147"/>
      <c r="J988" s="147"/>
      <c r="K988" s="147"/>
      <c r="L988" s="147"/>
      <c r="M988" s="147"/>
      <c r="N988" s="147"/>
      <c r="O988" s="147"/>
      <c r="P988" s="147"/>
      <c r="Q988" s="147"/>
      <c r="R988" s="74"/>
      <c r="S988" s="74"/>
    </row>
    <row r="989" spans="1:19" s="44" customFormat="1" ht="161.25" customHeight="1" hidden="1">
      <c r="A989" s="70" t="s">
        <v>0</v>
      </c>
      <c r="B989" s="147"/>
      <c r="C989" s="147"/>
      <c r="D989" s="71">
        <f t="shared" si="235"/>
        <v>0</v>
      </c>
      <c r="E989" s="147"/>
      <c r="F989" s="147"/>
      <c r="G989" s="147"/>
      <c r="H989" s="147"/>
      <c r="I989" s="147"/>
      <c r="J989" s="147"/>
      <c r="K989" s="147"/>
      <c r="L989" s="147"/>
      <c r="M989" s="147"/>
      <c r="N989" s="147"/>
      <c r="O989" s="147"/>
      <c r="P989" s="147"/>
      <c r="Q989" s="147"/>
      <c r="R989" s="74"/>
      <c r="S989" s="74"/>
    </row>
    <row r="990" spans="1:19" s="44" customFormat="1" ht="152.25" customHeight="1" hidden="1">
      <c r="A990" s="70" t="s">
        <v>2</v>
      </c>
      <c r="B990" s="147"/>
      <c r="C990" s="147"/>
      <c r="D990" s="71">
        <f t="shared" si="235"/>
        <v>0</v>
      </c>
      <c r="E990" s="147"/>
      <c r="F990" s="147"/>
      <c r="G990" s="147"/>
      <c r="H990" s="147"/>
      <c r="I990" s="147"/>
      <c r="J990" s="147"/>
      <c r="K990" s="147"/>
      <c r="L990" s="147"/>
      <c r="M990" s="147"/>
      <c r="N990" s="147"/>
      <c r="O990" s="147"/>
      <c r="P990" s="147"/>
      <c r="Q990" s="147"/>
      <c r="R990" s="74"/>
      <c r="S990" s="74"/>
    </row>
    <row r="991" spans="1:19" s="44" customFormat="1" ht="157.5" customHeight="1" hidden="1">
      <c r="A991" s="70" t="s">
        <v>0</v>
      </c>
      <c r="B991" s="147"/>
      <c r="C991" s="147"/>
      <c r="D991" s="71">
        <f t="shared" si="235"/>
        <v>0</v>
      </c>
      <c r="E991" s="147"/>
      <c r="F991" s="147"/>
      <c r="G991" s="147"/>
      <c r="H991" s="147"/>
      <c r="I991" s="147"/>
      <c r="J991" s="147"/>
      <c r="K991" s="147"/>
      <c r="L991" s="147"/>
      <c r="M991" s="147"/>
      <c r="N991" s="147"/>
      <c r="O991" s="147"/>
      <c r="P991" s="147"/>
      <c r="Q991" s="147"/>
      <c r="R991" s="74"/>
      <c r="S991" s="74"/>
    </row>
    <row r="992" spans="1:19" s="44" customFormat="1" ht="157.5" customHeight="1" hidden="1">
      <c r="A992" s="70" t="s">
        <v>2</v>
      </c>
      <c r="B992" s="147"/>
      <c r="C992" s="147"/>
      <c r="D992" s="71">
        <f t="shared" si="235"/>
        <v>0</v>
      </c>
      <c r="E992" s="147"/>
      <c r="F992" s="147"/>
      <c r="G992" s="147"/>
      <c r="H992" s="147"/>
      <c r="I992" s="147"/>
      <c r="J992" s="147"/>
      <c r="K992" s="147"/>
      <c r="L992" s="147"/>
      <c r="M992" s="147"/>
      <c r="N992" s="147"/>
      <c r="O992" s="147"/>
      <c r="P992" s="147"/>
      <c r="Q992" s="147"/>
      <c r="R992" s="74"/>
      <c r="S992" s="74"/>
    </row>
    <row r="993" spans="1:19" s="44" customFormat="1" ht="18" customHeight="1" hidden="1">
      <c r="A993" s="234" t="s">
        <v>145</v>
      </c>
      <c r="B993" s="147"/>
      <c r="C993" s="147"/>
      <c r="D993" s="146">
        <f>+D994</f>
        <v>0</v>
      </c>
      <c r="E993" s="146">
        <f aca="true" t="shared" si="238" ref="E993:Q994">+E994</f>
        <v>0</v>
      </c>
      <c r="F993" s="146">
        <f t="shared" si="238"/>
        <v>0</v>
      </c>
      <c r="G993" s="146">
        <f t="shared" si="238"/>
        <v>0</v>
      </c>
      <c r="H993" s="146">
        <f t="shared" si="238"/>
        <v>0</v>
      </c>
      <c r="I993" s="146">
        <f t="shared" si="238"/>
        <v>0</v>
      </c>
      <c r="J993" s="146">
        <f t="shared" si="238"/>
        <v>0</v>
      </c>
      <c r="K993" s="146">
        <f t="shared" si="238"/>
        <v>0</v>
      </c>
      <c r="L993" s="146">
        <f t="shared" si="238"/>
        <v>0</v>
      </c>
      <c r="M993" s="146">
        <f t="shared" si="238"/>
        <v>0</v>
      </c>
      <c r="N993" s="146">
        <f t="shared" si="238"/>
        <v>0</v>
      </c>
      <c r="O993" s="146">
        <f t="shared" si="238"/>
        <v>0</v>
      </c>
      <c r="P993" s="146">
        <f t="shared" si="238"/>
        <v>0</v>
      </c>
      <c r="Q993" s="146">
        <f t="shared" si="238"/>
        <v>0</v>
      </c>
      <c r="R993" s="74"/>
      <c r="S993" s="74"/>
    </row>
    <row r="994" spans="1:19" s="44" customFormat="1" ht="33" customHeight="1" hidden="1">
      <c r="A994" s="83" t="s">
        <v>129</v>
      </c>
      <c r="B994" s="142">
        <v>10116</v>
      </c>
      <c r="C994" s="147"/>
      <c r="D994" s="71">
        <f>+D995</f>
        <v>0</v>
      </c>
      <c r="E994" s="71">
        <f t="shared" si="238"/>
        <v>0</v>
      </c>
      <c r="F994" s="71">
        <f t="shared" si="238"/>
        <v>0</v>
      </c>
      <c r="G994" s="71">
        <f t="shared" si="238"/>
        <v>0</v>
      </c>
      <c r="H994" s="71">
        <f t="shared" si="238"/>
        <v>0</v>
      </c>
      <c r="I994" s="71">
        <f t="shared" si="238"/>
        <v>0</v>
      </c>
      <c r="J994" s="71">
        <f t="shared" si="238"/>
        <v>0</v>
      </c>
      <c r="K994" s="71">
        <f t="shared" si="238"/>
        <v>0</v>
      </c>
      <c r="L994" s="71">
        <f t="shared" si="238"/>
        <v>0</v>
      </c>
      <c r="M994" s="71">
        <f t="shared" si="238"/>
        <v>0</v>
      </c>
      <c r="N994" s="71">
        <f t="shared" si="238"/>
        <v>0</v>
      </c>
      <c r="O994" s="71">
        <f t="shared" si="238"/>
        <v>0</v>
      </c>
      <c r="P994" s="71">
        <f t="shared" si="238"/>
        <v>0</v>
      </c>
      <c r="Q994" s="71">
        <f t="shared" si="238"/>
        <v>0</v>
      </c>
      <c r="R994" s="74"/>
      <c r="S994" s="74"/>
    </row>
    <row r="995" spans="1:19" s="44" customFormat="1" ht="49.5" customHeight="1" hidden="1">
      <c r="A995" s="60" t="s">
        <v>146</v>
      </c>
      <c r="B995" s="106"/>
      <c r="C995" s="106">
        <v>3110</v>
      </c>
      <c r="D995" s="71">
        <f>+D996+D997+D998+D999+D1000</f>
        <v>0</v>
      </c>
      <c r="E995" s="71">
        <f aca="true" t="shared" si="239" ref="E995:P995">+E996+E997+E998+E999+E1000</f>
        <v>0</v>
      </c>
      <c r="F995" s="71">
        <f t="shared" si="239"/>
        <v>0</v>
      </c>
      <c r="G995" s="71">
        <f t="shared" si="239"/>
        <v>0</v>
      </c>
      <c r="H995" s="71">
        <f t="shared" si="239"/>
        <v>0</v>
      </c>
      <c r="I995" s="71">
        <f t="shared" si="239"/>
        <v>0</v>
      </c>
      <c r="J995" s="71">
        <f t="shared" si="239"/>
        <v>0</v>
      </c>
      <c r="K995" s="71">
        <f t="shared" si="239"/>
        <v>0</v>
      </c>
      <c r="L995" s="71">
        <f t="shared" si="239"/>
        <v>0</v>
      </c>
      <c r="M995" s="71">
        <f t="shared" si="239"/>
        <v>0</v>
      </c>
      <c r="N995" s="71">
        <f t="shared" si="239"/>
        <v>0</v>
      </c>
      <c r="O995" s="71">
        <f t="shared" si="239"/>
        <v>0</v>
      </c>
      <c r="P995" s="71">
        <f t="shared" si="239"/>
        <v>0</v>
      </c>
      <c r="Q995" s="71">
        <f>+Q996+Q997+Q998+Q999+Q1000</f>
        <v>0</v>
      </c>
      <c r="R995" s="74"/>
      <c r="S995" s="74"/>
    </row>
    <row r="996" spans="1:19" s="44" customFormat="1" ht="21" customHeight="1" hidden="1">
      <c r="A996" s="107" t="s">
        <v>482</v>
      </c>
      <c r="B996" s="142"/>
      <c r="C996" s="147"/>
      <c r="D996" s="71">
        <f>+F996+G996+H996+I996+J996+K996+L996+M996+N996+O996+P996+Q996</f>
        <v>0</v>
      </c>
      <c r="E996" s="147"/>
      <c r="F996" s="147"/>
      <c r="G996" s="268"/>
      <c r="H996" s="147"/>
      <c r="I996" s="147"/>
      <c r="J996" s="147"/>
      <c r="K996" s="147"/>
      <c r="L996" s="147"/>
      <c r="M996" s="147"/>
      <c r="N996" s="147"/>
      <c r="O996" s="147"/>
      <c r="P996" s="147"/>
      <c r="Q996" s="147"/>
      <c r="R996" s="74"/>
      <c r="S996" s="74"/>
    </row>
    <row r="997" spans="1:19" s="44" customFormat="1" ht="31.5" customHeight="1" hidden="1">
      <c r="A997" s="107" t="s">
        <v>483</v>
      </c>
      <c r="B997" s="142"/>
      <c r="C997" s="147"/>
      <c r="D997" s="71">
        <f>+F997+G997+H997+I997+J997+K997+L997+M997+N997+O997+P997+Q997</f>
        <v>0</v>
      </c>
      <c r="E997" s="147"/>
      <c r="F997" s="147"/>
      <c r="G997" s="268"/>
      <c r="H997" s="147"/>
      <c r="I997" s="147"/>
      <c r="J997" s="147"/>
      <c r="K997" s="147"/>
      <c r="L997" s="147"/>
      <c r="M997" s="147"/>
      <c r="N997" s="147"/>
      <c r="O997" s="147"/>
      <c r="P997" s="147"/>
      <c r="Q997" s="147"/>
      <c r="R997" s="74"/>
      <c r="S997" s="74"/>
    </row>
    <row r="998" spans="1:19" s="44" customFormat="1" ht="29.25" customHeight="1" hidden="1">
      <c r="A998" s="107" t="s">
        <v>265</v>
      </c>
      <c r="B998" s="142"/>
      <c r="C998" s="147"/>
      <c r="D998" s="71">
        <f>+F998+G998+H998+I998+J998+K998+L998+M998+N998+O998+P998+Q998</f>
        <v>0</v>
      </c>
      <c r="E998" s="147"/>
      <c r="F998" s="147"/>
      <c r="G998" s="268"/>
      <c r="H998" s="147"/>
      <c r="I998" s="147"/>
      <c r="J998" s="147"/>
      <c r="K998" s="147"/>
      <c r="L998" s="147"/>
      <c r="M998" s="147"/>
      <c r="N998" s="147"/>
      <c r="O998" s="147"/>
      <c r="P998" s="147"/>
      <c r="Q998" s="147"/>
      <c r="R998" s="74"/>
      <c r="S998" s="74"/>
    </row>
    <row r="999" spans="1:19" s="44" customFormat="1" ht="32.25" customHeight="1" hidden="1">
      <c r="A999" s="107" t="s">
        <v>266</v>
      </c>
      <c r="B999" s="142"/>
      <c r="C999" s="147"/>
      <c r="D999" s="71">
        <f>+F999+G999+H999+I999+J999+K999+L999+M999+N999+O999+P999+Q999</f>
        <v>0</v>
      </c>
      <c r="E999" s="147"/>
      <c r="F999" s="147"/>
      <c r="G999" s="268"/>
      <c r="H999" s="147"/>
      <c r="I999" s="147"/>
      <c r="J999" s="147"/>
      <c r="K999" s="147"/>
      <c r="L999" s="147"/>
      <c r="M999" s="147"/>
      <c r="N999" s="147"/>
      <c r="O999" s="147"/>
      <c r="P999" s="147"/>
      <c r="Q999" s="147"/>
      <c r="R999" s="74"/>
      <c r="S999" s="74"/>
    </row>
    <row r="1000" spans="1:19" s="44" customFormat="1" ht="35.25" customHeight="1" hidden="1">
      <c r="A1000" s="107" t="s">
        <v>267</v>
      </c>
      <c r="B1000" s="142"/>
      <c r="C1000" s="147"/>
      <c r="D1000" s="71">
        <f>+F1000+G1000+H1000+I1000+J1000+K1000+L1000+M1000+N1000+O1000+P1000+Q1000</f>
        <v>0</v>
      </c>
      <c r="E1000" s="147"/>
      <c r="F1000" s="147"/>
      <c r="G1000" s="268"/>
      <c r="H1000" s="147"/>
      <c r="I1000" s="147"/>
      <c r="J1000" s="147"/>
      <c r="K1000" s="147"/>
      <c r="L1000" s="147"/>
      <c r="M1000" s="147"/>
      <c r="N1000" s="147"/>
      <c r="O1000" s="147"/>
      <c r="P1000" s="147"/>
      <c r="Q1000" s="147"/>
      <c r="R1000" s="74"/>
      <c r="S1000" s="74"/>
    </row>
    <row r="1001" spans="1:19" s="46" customFormat="1" ht="31.5">
      <c r="A1001" s="144" t="s">
        <v>209</v>
      </c>
      <c r="B1001" s="145"/>
      <c r="C1001" s="145"/>
      <c r="D1001" s="146">
        <f aca="true" t="shared" si="240" ref="D1001:Q1001">+D405+D696+D803+D844+D898+D961+D981+D993+D826</f>
        <v>0</v>
      </c>
      <c r="E1001" s="146">
        <f t="shared" si="240"/>
        <v>0</v>
      </c>
      <c r="F1001" s="146">
        <f t="shared" si="240"/>
        <v>0</v>
      </c>
      <c r="G1001" s="146">
        <f t="shared" si="240"/>
        <v>0</v>
      </c>
      <c r="H1001" s="146">
        <f t="shared" si="240"/>
        <v>0</v>
      </c>
      <c r="I1001" s="146">
        <f t="shared" si="240"/>
        <v>0</v>
      </c>
      <c r="J1001" s="146">
        <f t="shared" si="240"/>
        <v>0</v>
      </c>
      <c r="K1001" s="146">
        <f t="shared" si="240"/>
        <v>0</v>
      </c>
      <c r="L1001" s="146">
        <f t="shared" si="240"/>
        <v>0</v>
      </c>
      <c r="M1001" s="146">
        <f t="shared" si="240"/>
        <v>0</v>
      </c>
      <c r="N1001" s="146">
        <f t="shared" si="240"/>
        <v>0</v>
      </c>
      <c r="O1001" s="146">
        <f t="shared" si="240"/>
        <v>0</v>
      </c>
      <c r="P1001" s="146">
        <f t="shared" si="240"/>
        <v>0</v>
      </c>
      <c r="Q1001" s="146">
        <f t="shared" si="240"/>
        <v>0</v>
      </c>
      <c r="R1001" s="68"/>
      <c r="S1001" s="68"/>
    </row>
    <row r="1002" spans="1:19" s="40" customFormat="1" ht="15.75">
      <c r="A1002" s="235"/>
      <c r="B1002" s="236"/>
      <c r="C1002" s="236"/>
      <c r="D1002" s="237"/>
      <c r="E1002" s="236"/>
      <c r="F1002" s="237"/>
      <c r="G1002" s="237"/>
      <c r="H1002" s="237"/>
      <c r="I1002" s="237"/>
      <c r="J1002" s="237"/>
      <c r="K1002" s="237"/>
      <c r="L1002" s="238"/>
      <c r="M1002" s="238"/>
      <c r="N1002" s="238"/>
      <c r="O1002" s="237"/>
      <c r="P1002" s="237"/>
      <c r="Q1002" s="237"/>
      <c r="R1002" s="239"/>
      <c r="S1002" s="239"/>
    </row>
    <row r="1003" spans="1:19" s="40" customFormat="1" ht="15.75">
      <c r="A1003" s="235"/>
      <c r="B1003" s="236"/>
      <c r="C1003" s="236"/>
      <c r="D1003" s="237"/>
      <c r="E1003" s="236"/>
      <c r="F1003" s="237"/>
      <c r="G1003" s="238"/>
      <c r="H1003" s="237"/>
      <c r="I1003" s="237"/>
      <c r="J1003" s="237"/>
      <c r="K1003" s="237"/>
      <c r="L1003" s="238"/>
      <c r="M1003" s="238"/>
      <c r="N1003" s="238"/>
      <c r="O1003" s="237"/>
      <c r="P1003" s="237"/>
      <c r="Q1003" s="237"/>
      <c r="R1003" s="239"/>
      <c r="S1003" s="239"/>
    </row>
    <row r="1004" spans="1:19" s="40" customFormat="1" ht="18.75">
      <c r="A1004" s="3" t="s">
        <v>593</v>
      </c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 t="s">
        <v>594</v>
      </c>
      <c r="P1004" s="3"/>
      <c r="Q1004" s="3"/>
      <c r="R1004" s="239"/>
      <c r="S1004" s="239"/>
    </row>
    <row r="1005" spans="1:19" s="40" customFormat="1" ht="15.75">
      <c r="A1005" s="239"/>
      <c r="B1005" s="239"/>
      <c r="C1005" s="239"/>
      <c r="D1005" s="239"/>
      <c r="E1005" s="239"/>
      <c r="F1005" s="239"/>
      <c r="G1005" s="239"/>
      <c r="H1005" s="239"/>
      <c r="I1005" s="239"/>
      <c r="J1005" s="239"/>
      <c r="K1005" s="239"/>
      <c r="L1005" s="239"/>
      <c r="M1005" s="239"/>
      <c r="N1005" s="239"/>
      <c r="O1005" s="239"/>
      <c r="P1005" s="237"/>
      <c r="Q1005" s="237"/>
      <c r="R1005" s="239"/>
      <c r="S1005" s="239"/>
    </row>
    <row r="1006" spans="1:19" s="40" customFormat="1" ht="15.75">
      <c r="A1006" s="235"/>
      <c r="B1006" s="236"/>
      <c r="C1006" s="236"/>
      <c r="D1006" s="237"/>
      <c r="E1006" s="236"/>
      <c r="F1006" s="237"/>
      <c r="G1006" s="237"/>
      <c r="H1006" s="237"/>
      <c r="I1006" s="237"/>
      <c r="J1006" s="237"/>
      <c r="K1006" s="237"/>
      <c r="L1006" s="238"/>
      <c r="M1006" s="238"/>
      <c r="N1006" s="238"/>
      <c r="O1006" s="237"/>
      <c r="P1006" s="237"/>
      <c r="Q1006" s="237"/>
      <c r="R1006" s="239"/>
      <c r="S1006" s="239"/>
    </row>
    <row r="1007" spans="1:19" s="40" customFormat="1" ht="15.75">
      <c r="A1007" s="235"/>
      <c r="B1007" s="236"/>
      <c r="C1007" s="236"/>
      <c r="D1007" s="237"/>
      <c r="E1007" s="236"/>
      <c r="F1007" s="237"/>
      <c r="G1007" s="237"/>
      <c r="H1007" s="237"/>
      <c r="I1007" s="237"/>
      <c r="J1007" s="237"/>
      <c r="K1007" s="237"/>
      <c r="L1007" s="238"/>
      <c r="M1007" s="238"/>
      <c r="N1007" s="238"/>
      <c r="O1007" s="237"/>
      <c r="P1007" s="237"/>
      <c r="Q1007" s="237"/>
      <c r="R1007" s="239"/>
      <c r="S1007" s="239"/>
    </row>
    <row r="1008" spans="1:21" s="47" customFormat="1" ht="18.75">
      <c r="A1008" s="241"/>
      <c r="B1008" s="242"/>
      <c r="C1008" s="242"/>
      <c r="D1008" s="242"/>
      <c r="E1008" s="242"/>
      <c r="F1008" s="242"/>
      <c r="G1008" s="242"/>
      <c r="H1008" s="242"/>
      <c r="I1008" s="242"/>
      <c r="J1008" s="242"/>
      <c r="K1008" s="242"/>
      <c r="L1008" s="242"/>
      <c r="M1008" s="242"/>
      <c r="N1008" s="242"/>
      <c r="O1008" s="242"/>
      <c r="P1008" s="240"/>
      <c r="Q1008" s="240"/>
      <c r="R1008" s="240"/>
      <c r="S1008" s="240"/>
      <c r="T1008" s="49"/>
      <c r="U1008" s="49"/>
    </row>
    <row r="1009" spans="1:19" ht="15.75">
      <c r="A1009" s="188"/>
      <c r="B1009" s="243"/>
      <c r="C1009" s="243"/>
      <c r="D1009" s="243"/>
      <c r="E1009" s="243"/>
      <c r="F1009" s="243"/>
      <c r="G1009" s="243"/>
      <c r="H1009" s="243"/>
      <c r="I1009" s="243"/>
      <c r="J1009" s="243"/>
      <c r="K1009" s="243"/>
      <c r="L1009" s="243"/>
      <c r="M1009" s="243"/>
      <c r="N1009" s="243"/>
      <c r="O1009" s="243"/>
      <c r="P1009" s="243"/>
      <c r="Q1009" s="243"/>
      <c r="R1009" s="243"/>
      <c r="S1009" s="243"/>
    </row>
    <row r="1011" spans="4:17" ht="15.75" hidden="1">
      <c r="D1011" s="48">
        <f>D400+D1001</f>
        <v>0</v>
      </c>
      <c r="F1011" s="48">
        <f aca="true" t="shared" si="241" ref="F1011:Q1011">F400+F1001</f>
        <v>0</v>
      </c>
      <c r="G1011" s="48">
        <f t="shared" si="241"/>
        <v>0</v>
      </c>
      <c r="H1011" s="48">
        <f t="shared" si="241"/>
        <v>0</v>
      </c>
      <c r="I1011" s="48">
        <f t="shared" si="241"/>
        <v>0</v>
      </c>
      <c r="J1011" s="48">
        <f t="shared" si="241"/>
        <v>0</v>
      </c>
      <c r="K1011" s="48">
        <f t="shared" si="241"/>
        <v>0</v>
      </c>
      <c r="L1011" s="42">
        <f t="shared" si="241"/>
        <v>0</v>
      </c>
      <c r="M1011" s="42"/>
      <c r="N1011" s="42"/>
      <c r="O1011" s="42">
        <f t="shared" si="241"/>
        <v>0</v>
      </c>
      <c r="P1011" s="42">
        <f t="shared" si="241"/>
        <v>0</v>
      </c>
      <c r="Q1011" s="42">
        <f t="shared" si="241"/>
        <v>0</v>
      </c>
    </row>
    <row r="1012" ht="15.75">
      <c r="O1012" s="42"/>
    </row>
    <row r="1017" ht="15.75">
      <c r="M1017" s="42"/>
    </row>
    <row r="1022" ht="15.75">
      <c r="M1022" s="42"/>
    </row>
  </sheetData>
  <sheetProtection/>
  <mergeCells count="2">
    <mergeCell ref="A12:Q12"/>
    <mergeCell ref="B403:I403"/>
  </mergeCells>
  <printOptions/>
  <pageMargins left="0.5118110236220472" right="0.15748031496062992" top="0.5905511811023623" bottom="0.31496062992125984" header="0.6299212598425197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2015-09-28T06:21:08Z</cp:lastPrinted>
  <dcterms:created xsi:type="dcterms:W3CDTF">2002-05-10T11:07:04Z</dcterms:created>
  <dcterms:modified xsi:type="dcterms:W3CDTF">2015-09-29T11:54:45Z</dcterms:modified>
  <cp:category/>
  <cp:version/>
  <cp:contentType/>
  <cp:contentStatus/>
</cp:coreProperties>
</file>