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Б21000" localSheetId="1">#REF!</definedName>
    <definedName name="_Б21000">#REF!</definedName>
    <definedName name="_Б22000" localSheetId="1">#REF!</definedName>
    <definedName name="_Б22000">#REF!</definedName>
    <definedName name="_Б22100" localSheetId="1">#REF!</definedName>
    <definedName name="_Б22100">#REF!</definedName>
    <definedName name="_Б22110" localSheetId="1">#REF!</definedName>
    <definedName name="_Б22110">#REF!</definedName>
    <definedName name="_Б22111" localSheetId="1">#REF!</definedName>
    <definedName name="_Б22111">#REF!</definedName>
    <definedName name="_Б22112" localSheetId="1">#REF!</definedName>
    <definedName name="_Б22112">#REF!</definedName>
    <definedName name="_Б22200" localSheetId="1">#REF!</definedName>
    <definedName name="_Б22200">#REF!</definedName>
    <definedName name="_Б23000" localSheetId="1">#REF!</definedName>
    <definedName name="_Б23000">#REF!</definedName>
    <definedName name="_Б24000" localSheetId="1">#REF!</definedName>
    <definedName name="_Б24000">#REF!</definedName>
    <definedName name="_Б25000" localSheetId="1">#REF!</definedName>
    <definedName name="_Б25000">#REF!</definedName>
    <definedName name="_Б41000" localSheetId="1">#REF!</definedName>
    <definedName name="_Б41000">#REF!</definedName>
    <definedName name="_Б42000" localSheetId="1">#REF!</definedName>
    <definedName name="_Б42000">#REF!</definedName>
    <definedName name="_Б43000" localSheetId="1">#REF!</definedName>
    <definedName name="_Б43000">#REF!</definedName>
    <definedName name="_Б44000" localSheetId="1">#REF!</definedName>
    <definedName name="_Б44000">#REF!</definedName>
    <definedName name="_Б45000" localSheetId="1">#REF!</definedName>
    <definedName name="_Б45000">#REF!</definedName>
    <definedName name="_Б46000" localSheetId="1">#REF!</definedName>
    <definedName name="_Б46000">#REF!</definedName>
    <definedName name="_В010100" localSheetId="1">#REF!</definedName>
    <definedName name="_В010100">#REF!</definedName>
    <definedName name="_В010200" localSheetId="1">#REF!</definedName>
    <definedName name="_В010200">#REF!</definedName>
    <definedName name="_В040000" localSheetId="1">#REF!</definedName>
    <definedName name="_В040000">#REF!</definedName>
    <definedName name="_В050000" localSheetId="1">#REF!</definedName>
    <definedName name="_В050000">#REF!</definedName>
    <definedName name="_В060000" localSheetId="1">#REF!</definedName>
    <definedName name="_В060000">#REF!</definedName>
    <definedName name="_В070000" localSheetId="1">#REF!</definedName>
    <definedName name="_В070000">#REF!</definedName>
    <definedName name="_В080000" localSheetId="1">#REF!</definedName>
    <definedName name="_В080000">#REF!</definedName>
    <definedName name="_В090000" localSheetId="1">#REF!</definedName>
    <definedName name="_В090000">#REF!</definedName>
    <definedName name="_В090200" localSheetId="1">#REF!</definedName>
    <definedName name="_В090200">#REF!</definedName>
    <definedName name="_В090201" localSheetId="1">#REF!</definedName>
    <definedName name="_В090201">#REF!</definedName>
    <definedName name="_В090202" localSheetId="1">#REF!</definedName>
    <definedName name="_В090202">#REF!</definedName>
    <definedName name="_В090203" localSheetId="1">#REF!</definedName>
    <definedName name="_В090203">#REF!</definedName>
    <definedName name="_В090300" localSheetId="1">#REF!</definedName>
    <definedName name="_В090300">#REF!</definedName>
    <definedName name="_В090301" localSheetId="1">#REF!</definedName>
    <definedName name="_В090301">#REF!</definedName>
    <definedName name="_В090302" localSheetId="1">#REF!</definedName>
    <definedName name="_В090302">#REF!</definedName>
    <definedName name="_В090303" localSheetId="1">#REF!</definedName>
    <definedName name="_В090303">#REF!</definedName>
    <definedName name="_В090304" localSheetId="1">#REF!</definedName>
    <definedName name="_В090304">#REF!</definedName>
    <definedName name="_В090305" localSheetId="1">#REF!</definedName>
    <definedName name="_В090305">#REF!</definedName>
    <definedName name="_В090306" localSheetId="1">#REF!</definedName>
    <definedName name="_В090306">#REF!</definedName>
    <definedName name="_В090307" localSheetId="1">#REF!</definedName>
    <definedName name="_В090307">#REF!</definedName>
    <definedName name="_В090400" localSheetId="1">#REF!</definedName>
    <definedName name="_В090400">#REF!</definedName>
    <definedName name="_В090405" localSheetId="1">#REF!</definedName>
    <definedName name="_В090405">#REF!</definedName>
    <definedName name="_В090412" localSheetId="1">#REF!</definedName>
    <definedName name="_В090412">#REF!</definedName>
    <definedName name="_В090601" localSheetId="1">#REF!</definedName>
    <definedName name="_В090601">#REF!</definedName>
    <definedName name="_В090700" localSheetId="1">#REF!</definedName>
    <definedName name="_В090700">#REF!</definedName>
    <definedName name="_В090900" localSheetId="1">#REF!</definedName>
    <definedName name="_В090900">#REF!</definedName>
    <definedName name="_В091100" localSheetId="1">#REF!</definedName>
    <definedName name="_В091100">#REF!</definedName>
    <definedName name="_В091200" localSheetId="1">#REF!</definedName>
    <definedName name="_В091200">#REF!</definedName>
    <definedName name="_В100000" localSheetId="1">#REF!</definedName>
    <definedName name="_В100000">#REF!</definedName>
    <definedName name="_В100100" localSheetId="1">#REF!</definedName>
    <definedName name="_В100100">#REF!</definedName>
    <definedName name="_В100103" localSheetId="1">#REF!</definedName>
    <definedName name="_В100103">#REF!</definedName>
    <definedName name="_В100200" localSheetId="1">#REF!</definedName>
    <definedName name="_В100200">#REF!</definedName>
    <definedName name="_В100203" localSheetId="1">#REF!</definedName>
    <definedName name="_В100203">#REF!</definedName>
    <definedName name="_В100204" localSheetId="1">#REF!</definedName>
    <definedName name="_В100204">#REF!</definedName>
    <definedName name="_В110000" localSheetId="1">#REF!</definedName>
    <definedName name="_В110000">#REF!</definedName>
    <definedName name="_В120000" localSheetId="1">#REF!</definedName>
    <definedName name="_В120000">#REF!</definedName>
    <definedName name="_В130000" localSheetId="1">#REF!</definedName>
    <definedName name="_В130000">#REF!</definedName>
    <definedName name="_В140000" localSheetId="1">#REF!</definedName>
    <definedName name="_В140000">#REF!</definedName>
    <definedName name="_В140102" localSheetId="1">#REF!</definedName>
    <definedName name="_В140102">#REF!</definedName>
    <definedName name="_В150000" localSheetId="1">#REF!</definedName>
    <definedName name="_В150000">#REF!</definedName>
    <definedName name="_В150101" localSheetId="1">#REF!</definedName>
    <definedName name="_В150101">#REF!</definedName>
    <definedName name="_В160000" localSheetId="1">#REF!</definedName>
    <definedName name="_В160000">#REF!</definedName>
    <definedName name="_В160100" localSheetId="1">#REF!</definedName>
    <definedName name="_В160100">#REF!</definedName>
    <definedName name="_В160103" localSheetId="1">#REF!</definedName>
    <definedName name="_В160103">#REF!</definedName>
    <definedName name="_В160200" localSheetId="1">#REF!</definedName>
    <definedName name="_В160200">#REF!</definedName>
    <definedName name="_В160300" localSheetId="1">#REF!</definedName>
    <definedName name="_В160300">#REF!</definedName>
    <definedName name="_В160304" localSheetId="1">#REF!</definedName>
    <definedName name="_В160304">#REF!</definedName>
    <definedName name="_В170000" localSheetId="1">#REF!</definedName>
    <definedName name="_В170000">#REF!</definedName>
    <definedName name="_В170100" localSheetId="1">#REF!</definedName>
    <definedName name="_В170100">#REF!</definedName>
    <definedName name="_В170101" localSheetId="1">#REF!</definedName>
    <definedName name="_В170101">#REF!</definedName>
    <definedName name="_В170300" localSheetId="1">#REF!</definedName>
    <definedName name="_В170300">#REF!</definedName>
    <definedName name="_В170303" localSheetId="1">#REF!</definedName>
    <definedName name="_В170303">#REF!</definedName>
    <definedName name="_В170600" localSheetId="1">#REF!</definedName>
    <definedName name="_В170600">#REF!</definedName>
    <definedName name="_В170601" localSheetId="1">#REF!</definedName>
    <definedName name="_В170601">#REF!</definedName>
    <definedName name="_В170700" localSheetId="1">#REF!</definedName>
    <definedName name="_В170700">#REF!</definedName>
    <definedName name="_В170703" localSheetId="1">#REF!</definedName>
    <definedName name="_В170703">#REF!</definedName>
    <definedName name="_В200000" localSheetId="1">#REF!</definedName>
    <definedName name="_В200000">#REF!</definedName>
    <definedName name="_В210000" localSheetId="1">#REF!</definedName>
    <definedName name="_В210000">#REF!</definedName>
    <definedName name="_В210200" localSheetId="1">#REF!</definedName>
    <definedName name="_В210200">#REF!</definedName>
    <definedName name="_В240000" localSheetId="1">#REF!</definedName>
    <definedName name="_В240000">#REF!</definedName>
    <definedName name="_В240600" localSheetId="1">#REF!</definedName>
    <definedName name="_В240600">#REF!</definedName>
    <definedName name="_В250000" localSheetId="1">#REF!</definedName>
    <definedName name="_В250000">#REF!</definedName>
    <definedName name="_В250102" localSheetId="1">#REF!</definedName>
    <definedName name="_В250102">#REF!</definedName>
    <definedName name="_В250200" localSheetId="1">#REF!</definedName>
    <definedName name="_В250200">#REF!</definedName>
    <definedName name="_В250301" localSheetId="1">#REF!</definedName>
    <definedName name="_В250301">#REF!</definedName>
    <definedName name="_В250307" localSheetId="1">#REF!</definedName>
    <definedName name="_В250307">#REF!</definedName>
    <definedName name="_В250500" localSheetId="1">#REF!</definedName>
    <definedName name="_В250500">#REF!</definedName>
    <definedName name="_В250501" localSheetId="1">#REF!</definedName>
    <definedName name="_В250501">#REF!</definedName>
    <definedName name="_В250502" localSheetId="1">#REF!</definedName>
    <definedName name="_В250502">#REF!</definedName>
    <definedName name="_Д100000" localSheetId="1">#REF!</definedName>
    <definedName name="_Д100000">#REF!</definedName>
    <definedName name="_Д110000" localSheetId="1">#REF!</definedName>
    <definedName name="_Д110000">#REF!</definedName>
    <definedName name="_Д110100" localSheetId="1">#REF!</definedName>
    <definedName name="_Д110100">#REF!</definedName>
    <definedName name="_Д110200" localSheetId="1">#REF!</definedName>
    <definedName name="_Д110200">#REF!</definedName>
    <definedName name="_Д120000" localSheetId="1">#REF!</definedName>
    <definedName name="_Д120000">#REF!</definedName>
    <definedName name="_Д120200" localSheetId="1">#REF!</definedName>
    <definedName name="_Д120200">#REF!</definedName>
    <definedName name="_Д130000" localSheetId="1">#REF!</definedName>
    <definedName name="_Д130000">#REF!</definedName>
    <definedName name="_Д130100" localSheetId="1">#REF!</definedName>
    <definedName name="_Д130100">#REF!</definedName>
    <definedName name="_Д130200" localSheetId="1">#REF!</definedName>
    <definedName name="_Д130200">#REF!</definedName>
    <definedName name="_Д130300" localSheetId="1">#REF!</definedName>
    <definedName name="_Д130300">#REF!</definedName>
    <definedName name="_Д130500" localSheetId="1">#REF!</definedName>
    <definedName name="_Д130500">#REF!</definedName>
    <definedName name="_Д140000" localSheetId="1">#REF!</definedName>
    <definedName name="_Д140000">#REF!</definedName>
    <definedName name="_Д140601" localSheetId="1">#REF!</definedName>
    <definedName name="_Д140601">#REF!</definedName>
    <definedName name="_Д140602" localSheetId="1">#REF!</definedName>
    <definedName name="_Д140602">#REF!</definedName>
    <definedName name="_Д140603" localSheetId="1">#REF!</definedName>
    <definedName name="_Д140603">#REF!</definedName>
    <definedName name="_Д140700" localSheetId="1">#REF!</definedName>
    <definedName name="_Д140700">#REF!</definedName>
    <definedName name="_Д160000" localSheetId="1">#REF!</definedName>
    <definedName name="_Д160000">#REF!</definedName>
    <definedName name="_Д160100" localSheetId="1">#REF!</definedName>
    <definedName name="_Д160100">#REF!</definedName>
    <definedName name="_Д160200" localSheetId="1">#REF!</definedName>
    <definedName name="_Д160200">#REF!</definedName>
    <definedName name="_Д160300" localSheetId="1">#REF!</definedName>
    <definedName name="_Д160300">#REF!</definedName>
    <definedName name="_Д200000" localSheetId="1">#REF!</definedName>
    <definedName name="_Д200000">#REF!</definedName>
    <definedName name="_Д210000" localSheetId="1">#REF!</definedName>
    <definedName name="_Д210000">#REF!</definedName>
    <definedName name="_Д210700" localSheetId="1">#REF!</definedName>
    <definedName name="_Д210700">#REF!</definedName>
    <definedName name="_Д220000" localSheetId="1">#REF!</definedName>
    <definedName name="_Д220000">#REF!</definedName>
    <definedName name="_Д220800" localSheetId="1">#REF!</definedName>
    <definedName name="_Д220800">#REF!</definedName>
    <definedName name="_Д220900" localSheetId="1">#REF!</definedName>
    <definedName name="_Д220900">#REF!</definedName>
    <definedName name="_Д230000" localSheetId="1">#REF!</definedName>
    <definedName name="_Д230000">#REF!</definedName>
    <definedName name="_Д240000" localSheetId="1">#REF!</definedName>
    <definedName name="_Д240000">#REF!</definedName>
    <definedName name="_Д240800" localSheetId="1">#REF!</definedName>
    <definedName name="_Д240800">#REF!</definedName>
    <definedName name="_Д400000" localSheetId="1">#REF!</definedName>
    <definedName name="_Д400000">#REF!</definedName>
    <definedName name="_Д410100" localSheetId="1">#REF!</definedName>
    <definedName name="_Д410100">#REF!</definedName>
    <definedName name="_Д410400" localSheetId="1">#REF!</definedName>
    <definedName name="_Д410400">#REF!</definedName>
    <definedName name="_Д500000" localSheetId="1">#REF!</definedName>
    <definedName name="_Д500000">#REF!</definedName>
    <definedName name="_Д500800" localSheetId="1">#REF!</definedName>
    <definedName name="_Д500800">#REF!</definedName>
    <definedName name="_Д500900" localSheetId="1">#REF!</definedName>
    <definedName name="_Д500900">#REF!</definedName>
    <definedName name="_Е1000" localSheetId="1">#REF!</definedName>
    <definedName name="_Е1000">#REF!</definedName>
    <definedName name="_Е1100" localSheetId="1">#REF!</definedName>
    <definedName name="_Е1100">#REF!</definedName>
    <definedName name="_Е1110" localSheetId="1">#REF!</definedName>
    <definedName name="_Е1110">#REF!</definedName>
    <definedName name="_Е1120" localSheetId="1">#REF!</definedName>
    <definedName name="_Е1120">#REF!</definedName>
    <definedName name="_Е1130" localSheetId="1">#REF!</definedName>
    <definedName name="_Е1130">#REF!</definedName>
    <definedName name="_Е1140" localSheetId="1">#REF!</definedName>
    <definedName name="_Е1140">#REF!</definedName>
    <definedName name="_Е1150" localSheetId="1">#REF!</definedName>
    <definedName name="_Е1150">#REF!</definedName>
    <definedName name="_Е1160" localSheetId="1">#REF!</definedName>
    <definedName name="_Е1160">#REF!</definedName>
    <definedName name="_Е1161" localSheetId="1">#REF!</definedName>
    <definedName name="_Е1161">#REF!</definedName>
    <definedName name="_Е1162" localSheetId="1">#REF!</definedName>
    <definedName name="_Е1162">#REF!</definedName>
    <definedName name="_Е1163" localSheetId="1">#REF!</definedName>
    <definedName name="_Е1163">#REF!</definedName>
    <definedName name="_Е1164" localSheetId="1">#REF!</definedName>
    <definedName name="_Е1164">#REF!</definedName>
    <definedName name="_Е1170" localSheetId="1">#REF!</definedName>
    <definedName name="_Е1170">#REF!</definedName>
    <definedName name="_Е1200" localSheetId="1">#REF!</definedName>
    <definedName name="_Е1200">#REF!</definedName>
    <definedName name="_Е1300" localSheetId="1">#REF!</definedName>
    <definedName name="_Е1300">#REF!</definedName>
    <definedName name="_Е1340" localSheetId="1">#REF!</definedName>
    <definedName name="_Е1340">#REF!</definedName>
    <definedName name="_Е2000" localSheetId="1">#REF!</definedName>
    <definedName name="_Е2000">#REF!</definedName>
    <definedName name="_Е2100" localSheetId="1">#REF!</definedName>
    <definedName name="_Е2100">#REF!</definedName>
    <definedName name="_Е2110" localSheetId="1">#REF!</definedName>
    <definedName name="_Е2110">#REF!</definedName>
    <definedName name="_Е2120" localSheetId="1">#REF!</definedName>
    <definedName name="_Е2120">#REF!</definedName>
    <definedName name="_Е2130" localSheetId="1">#REF!</definedName>
    <definedName name="_Е2130">#REF!</definedName>
    <definedName name="_Е2200" localSheetId="1">#REF!</definedName>
    <definedName name="_Е2200">#REF!</definedName>
    <definedName name="_Е2300" localSheetId="1">#REF!</definedName>
    <definedName name="_Е2300">#REF!</definedName>
    <definedName name="_Е3000" localSheetId="1">#REF!</definedName>
    <definedName name="_Е3000">#REF!</definedName>
    <definedName name="_Е4000" localSheetId="1">#REF!</definedName>
    <definedName name="_Е4000">#REF!</definedName>
    <definedName name="_ІБ900501" localSheetId="1">#REF!</definedName>
    <definedName name="_ІБ900501">#REF!</definedName>
    <definedName name="_ІБ900502" localSheetId="1">#REF!</definedName>
    <definedName name="_ІБ900502">#REF!</definedName>
    <definedName name="_ІВ900201" localSheetId="1">#REF!</definedName>
    <definedName name="_ІВ900201">#REF!</definedName>
    <definedName name="_ІВ900202" localSheetId="1">#REF!</definedName>
    <definedName name="_ІВ900202">#REF!</definedName>
    <definedName name="_ІД900101" localSheetId="1">#REF!</definedName>
    <definedName name="_ІД900101">#REF!</definedName>
    <definedName name="_ІД900102" localSheetId="1">#REF!</definedName>
    <definedName name="_ІД900102">#REF!</definedName>
    <definedName name="_ІЕ900203" localSheetId="1">#REF!</definedName>
    <definedName name="_ІЕ900203">#REF!</definedName>
    <definedName name="_ІЕ900300" localSheetId="1">#REF!</definedName>
    <definedName name="_ІЕ900300">#REF!</definedName>
    <definedName name="_ІФ900400" localSheetId="1">#REF!</definedName>
    <definedName name="_ІФ900400">#REF!</definedName>
    <definedName name="_Ф100000" localSheetId="1">#REF!</definedName>
    <definedName name="_Ф100000">#REF!</definedName>
    <definedName name="_Ф101000" localSheetId="1">#REF!</definedName>
    <definedName name="_Ф101000">#REF!</definedName>
    <definedName name="_Ф102000" localSheetId="1">#REF!</definedName>
    <definedName name="_Ф102000">#REF!</definedName>
    <definedName name="_Ф201000" localSheetId="1">#REF!</definedName>
    <definedName name="_Ф201000">#REF!</definedName>
    <definedName name="_Ф201010" localSheetId="1">#REF!</definedName>
    <definedName name="_Ф201010">#REF!</definedName>
    <definedName name="_Ф201011" localSheetId="1">#REF!</definedName>
    <definedName name="_Ф201011">#REF!</definedName>
    <definedName name="_Ф201012" localSheetId="1">#REF!</definedName>
    <definedName name="_Ф201012">#REF!</definedName>
    <definedName name="_Ф201020" localSheetId="1">#REF!</definedName>
    <definedName name="_Ф201020">#REF!</definedName>
    <definedName name="_Ф201021" localSheetId="1">#REF!</definedName>
    <definedName name="_Ф201021">#REF!</definedName>
    <definedName name="_Ф201022" localSheetId="1">#REF!</definedName>
    <definedName name="_Ф201022">#REF!</definedName>
    <definedName name="_Ф201030" localSheetId="1">#REF!</definedName>
    <definedName name="_Ф201030">#REF!</definedName>
    <definedName name="_Ф201031" localSheetId="1">#REF!</definedName>
    <definedName name="_Ф201031">#REF!</definedName>
    <definedName name="_Ф201032" localSheetId="1">#REF!</definedName>
    <definedName name="_Ф201032">#REF!</definedName>
    <definedName name="_Ф202000" localSheetId="1">#REF!</definedName>
    <definedName name="_Ф202000">#REF!</definedName>
    <definedName name="_Ф202010" localSheetId="1">#REF!</definedName>
    <definedName name="_Ф202010">#REF!</definedName>
    <definedName name="_Ф202011" localSheetId="1">#REF!</definedName>
    <definedName name="_Ф202011">#REF!</definedName>
    <definedName name="_Ф202012" localSheetId="1">#REF!</definedName>
    <definedName name="_Ф202012">#REF!</definedName>
    <definedName name="_Ф203000" localSheetId="1">#REF!</definedName>
    <definedName name="_Ф203000">#REF!</definedName>
    <definedName name="_Ф203010" localSheetId="1">#REF!</definedName>
    <definedName name="_Ф203010">#REF!</definedName>
    <definedName name="_Ф203011" localSheetId="1">#REF!</definedName>
    <definedName name="_Ф203011">#REF!</definedName>
    <definedName name="_Ф203012" localSheetId="1">#REF!</definedName>
    <definedName name="_Ф203012">#REF!</definedName>
    <definedName name="_Ф204000" localSheetId="1">#REF!</definedName>
    <definedName name="_Ф204000">#REF!</definedName>
    <definedName name="_Ф205000" localSheetId="1">#REF!</definedName>
    <definedName name="_Ф205000">#REF!</definedName>
    <definedName name="_Ф206000" localSheetId="1">#REF!</definedName>
    <definedName name="_Ф206000">#REF!</definedName>
    <definedName name="_Ф206001" localSheetId="1">#REF!</definedName>
    <definedName name="_Ф206001">#REF!</definedName>
    <definedName name="_Ф206002" localSheetId="1">#REF!</definedName>
    <definedName name="_Ф206002">#REF!</definedName>
    <definedName name="В68" localSheetId="1">#REF!</definedName>
    <definedName name="В68">#REF!</definedName>
    <definedName name="вс" localSheetId="1">#REF!</definedName>
    <definedName name="вс">#REF!</definedName>
  </definedNames>
  <calcPr fullCalcOnLoad="1"/>
</workbook>
</file>

<file path=xl/sharedStrings.xml><?xml version="1.0" encoding="utf-8"?>
<sst xmlns="http://schemas.openxmlformats.org/spreadsheetml/2006/main" count="112" uniqueCount="78">
  <si>
    <t>до рішення виконавчого комітету</t>
  </si>
  <si>
    <t>Індикативні прогнозні показники міського бюджету на 2016-2017 роки за фінансуванням</t>
  </si>
  <si>
    <t>Код</t>
  </si>
  <si>
    <t>Найменування коду бюджетної класифікації</t>
  </si>
  <si>
    <t>Обсяг, тис.грн</t>
  </si>
  <si>
    <t>2016 рік (прогноз)</t>
  </si>
  <si>
    <t>2017 рік (прогноз)</t>
  </si>
  <si>
    <t>Загальне фінансування - всього, у тому числі:</t>
  </si>
  <si>
    <t>Загальний фонд – всього</t>
  </si>
  <si>
    <t>у тому числі:</t>
  </si>
  <si>
    <t>Фінансування за активними операціями</t>
  </si>
  <si>
    <t xml:space="preserve">
Зміни обсягів бюджетних коштів </t>
  </si>
  <si>
    <t>602400 </t>
  </si>
  <si>
    <t>Кошти, що передаються із загального фонду бюджету до бюджету розвитку (спеціального фонду) </t>
  </si>
  <si>
    <t>Спеціальний фонд – всього</t>
  </si>
  <si>
    <t>Фінансування за борговими операціями</t>
  </si>
  <si>
    <t>Погашення</t>
  </si>
  <si>
    <t>Зовнішні зобов'язання</t>
  </si>
  <si>
    <t>I сценарій</t>
  </si>
  <si>
    <t>II сценарій</t>
  </si>
  <si>
    <t>Довгострокові зобов'язаннання</t>
  </si>
  <si>
    <t>Індикативні прогнозні показники міського бюджету на 2016-2017 роки за видатками</t>
  </si>
  <si>
    <t>Органи місцевого самоврядування</t>
  </si>
  <si>
    <t>Освіта</t>
  </si>
  <si>
    <t>Охорона здоров’я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</si>
  <si>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</si>
  <si>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</si>
  <si>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</si>
  <si>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</si>
  <si>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</si>
  <si>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Загальний фонд</t>
  </si>
  <si>
    <t>I. Видатки - разом у т.ч.</t>
  </si>
  <si>
    <t xml:space="preserve">Спеціальний фонд </t>
  </si>
  <si>
    <t>I. Видатки  та надання кредитів- разом, з них:</t>
  </si>
  <si>
    <t>Бюджет розвитку, в т.ч.</t>
  </si>
  <si>
    <t>за рахунок передачі із загального фонду до бюджету розвитку (спеціального фонду)</t>
  </si>
  <si>
    <t>Разом</t>
  </si>
  <si>
    <t>Сільське і лісове господарство, рибне господарство та мисливство</t>
  </si>
  <si>
    <t>Транспорт, дорожнє господарство, зв'язок, телекомунікації та інформатика</t>
  </si>
  <si>
    <t>Видатки, не віднесені до основних груп</t>
  </si>
  <si>
    <t>Додаток 4</t>
  </si>
  <si>
    <t>Індикативні прогнозні показники місцевого боргу та гарантованого територіальною громадою міста боргу на 2016-2017 роки</t>
  </si>
  <si>
    <t>Обсяг, тис.грн.</t>
  </si>
  <si>
    <t>Місцевий борг - разом</t>
  </si>
  <si>
    <t>Внутрішній борг</t>
  </si>
  <si>
    <t>Зовнішній борг</t>
  </si>
  <si>
    <t>1. Заборгованість за позиками, наданими міжнародними фінансовими організаціями</t>
  </si>
  <si>
    <t>Північна Екологічна Фінансова Корпорація (НЕФКО)</t>
  </si>
  <si>
    <t>Гарантований територіальною громадою міста  борг - разом</t>
  </si>
  <si>
    <t>Зменшили за рахунок погашення  (-532,9)(фінансування за борговими операціями)</t>
  </si>
  <si>
    <t>Керуючий справами виконкому</t>
  </si>
  <si>
    <t>Л.Ф.Єфименко</t>
  </si>
  <si>
    <t xml:space="preserve">                                                                                                           Додаток 2</t>
  </si>
  <si>
    <t xml:space="preserve">                                                                                                            Додаток 3</t>
  </si>
  <si>
    <t>Додаток 1</t>
  </si>
  <si>
    <t>до рішення виконкому</t>
  </si>
  <si>
    <t xml:space="preserve">Індикативні прогнозні показники міського бюджету на 2016-2017 роки за доходами               </t>
  </si>
  <si>
    <t xml:space="preserve">  </t>
  </si>
  <si>
    <t>2016 рік (прогноз )</t>
  </si>
  <si>
    <t>І сценарій</t>
  </si>
  <si>
    <t>ІІ сценарій</t>
  </si>
  <si>
    <t>Доходи загального фонду - всього, в тому числі:</t>
  </si>
  <si>
    <t>Податкові надходження, з них:</t>
  </si>
  <si>
    <t xml:space="preserve">податок на доходи фізичних осіб </t>
  </si>
  <si>
    <t>податок на майно</t>
  </si>
  <si>
    <t>Неподаткові надходження</t>
  </si>
  <si>
    <t>Субвенції з державного бюджету до загального фонду міського бюджету, в тому числі: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</si>
  <si>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</si>
  <si>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</si>
  <si>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Доходи спеціального фонду - всього, в тому числі:</t>
  </si>
  <si>
    <t>Доходи бюджету розвитку - разом, з них:</t>
  </si>
  <si>
    <t>кошти від відчуження майна, що належить Автономній Республиці Крим та майна, що перебуває у комунальній власності</t>
  </si>
  <si>
    <t>Всього доходів бюджету:</t>
  </si>
  <si>
    <t xml:space="preserve">Керуючий справами виконкому </t>
  </si>
  <si>
    <t>від   08.09.2015 року №433</t>
  </si>
  <si>
    <t xml:space="preserve">                                                                                                                                   від 08.09.2015 року за №433 </t>
  </si>
  <si>
    <t xml:space="preserve">                                                                                                                                     від  08.09.2015 року за №433          </t>
  </si>
  <si>
    <t xml:space="preserve">від 08.09.2015 року за  №433 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</si>
</sst>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"/>
    <numFmt numFmtId="165" formatCode="_-* #,##0_р_._-;\-* #,##0_р_._-;_-* &quot;-&quot;_р_._-;_-@_-"/>
    <numFmt numFmtId="166" formatCode="_-* #,##0.00_р_._-;\-* #,##0.00_р_._-;_-* &quot;-&quot;??_р_._-;_-@_-"/>
    <numFmt numFmtId="167" formatCode="0.0"/>
    <numFmt numFmtId="168" formatCode="#,##0.000"/>
  </numFmts>
  <fonts count="66">
    <font>
      <sz val="10"/>
      <name val="Arial Cyr"/>
      <family val="0"/>
    </font>
    <font>
      <sz val="10"/>
      <color indexed="8"/>
      <name val="Arial Cyr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sz val="14"/>
      <color indexed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60"/>
      <name val="Times New Roman"/>
      <family val="2"/>
    </font>
    <font>
      <sz val="10"/>
      <name val="Times New Roman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0"/>
    </font>
    <font>
      <b/>
      <sz val="14"/>
      <color indexed="8"/>
      <name val="Times New Roman Cyr"/>
      <family val="0"/>
    </font>
    <font>
      <sz val="10"/>
      <color indexed="10"/>
      <name val="Arial Cyr"/>
      <family val="0"/>
    </font>
    <font>
      <strike/>
      <sz val="14"/>
      <color indexed="10"/>
      <name val="Times New Roman"/>
      <family val="1"/>
    </font>
    <font>
      <b/>
      <strike/>
      <sz val="14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trike/>
      <sz val="14"/>
      <color rgb="FFFF0000"/>
      <name val="Times New Roman"/>
      <family val="1"/>
    </font>
    <font>
      <b/>
      <strike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7" fillId="16" borderId="0" applyNumberFormat="0" applyBorder="0" applyAlignment="0" applyProtection="0"/>
    <xf numFmtId="0" fontId="11" fillId="17" borderId="0" applyNumberFormat="0" applyBorder="0" applyAlignment="0" applyProtection="0"/>
    <xf numFmtId="0" fontId="47" fillId="1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11" fillId="21" borderId="0" applyNumberFormat="0" applyBorder="0" applyAlignment="0" applyProtection="0"/>
    <xf numFmtId="0" fontId="47" fillId="22" borderId="0" applyNumberFormat="0" applyBorder="0" applyAlignment="0" applyProtection="0"/>
    <xf numFmtId="0" fontId="11" fillId="13" borderId="0" applyNumberFormat="0" applyBorder="0" applyAlignment="0" applyProtection="0"/>
    <xf numFmtId="0" fontId="47" fillId="23" borderId="0" applyNumberFormat="0" applyBorder="0" applyAlignment="0" applyProtection="0"/>
    <xf numFmtId="0" fontId="11" fillId="14" borderId="0" applyNumberFormat="0" applyBorder="0" applyAlignment="0" applyProtection="0"/>
    <xf numFmtId="0" fontId="47" fillId="24" borderId="0" applyNumberFormat="0" applyBorder="0" applyAlignment="0" applyProtection="0"/>
    <xf numFmtId="0" fontId="11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12" fillId="28" borderId="3" applyNumberFormat="0" applyAlignment="0" applyProtection="0"/>
    <xf numFmtId="0" fontId="50" fillId="27" borderId="1" applyNumberFormat="0" applyAlignment="0" applyProtection="0"/>
    <xf numFmtId="0" fontId="13" fillId="2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14" fillId="0" borderId="6" applyNumberFormat="0" applyFill="0" applyAlignment="0" applyProtection="0"/>
    <xf numFmtId="0" fontId="52" fillId="0" borderId="7" applyNumberFormat="0" applyFill="0" applyAlignment="0" applyProtection="0"/>
    <xf numFmtId="0" fontId="15" fillId="0" borderId="8" applyNumberFormat="0" applyFill="0" applyAlignment="0" applyProtection="0"/>
    <xf numFmtId="0" fontId="53" fillId="0" borderId="9" applyNumberFormat="0" applyFill="0" applyAlignment="0" applyProtection="0"/>
    <xf numFmtId="0" fontId="16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17" fillId="0" borderId="12" applyNumberFormat="0" applyFill="0" applyAlignment="0" applyProtection="0"/>
    <xf numFmtId="0" fontId="55" fillId="29" borderId="13" applyNumberFormat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0" borderId="0">
      <alignment/>
      <protection/>
    </xf>
    <xf numFmtId="0" fontId="58" fillId="32" borderId="0" applyNumberFormat="0" applyBorder="0" applyAlignment="0" applyProtection="0"/>
    <xf numFmtId="0" fontId="20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33" borderId="14" applyNumberFormat="0" applyFont="0" applyAlignment="0" applyProtection="0"/>
    <xf numFmtId="0" fontId="0" fillId="34" borderId="15" applyNumberFormat="0" applyFont="0" applyAlignment="0" applyProtection="0"/>
    <xf numFmtId="9" fontId="0" fillId="0" borderId="0" applyFont="0" applyFill="0" applyBorder="0" applyAlignment="0" applyProtection="0"/>
    <xf numFmtId="0" fontId="60" fillId="0" borderId="16" applyNumberFormat="0" applyFill="0" applyAlignment="0" applyProtection="0"/>
    <xf numFmtId="0" fontId="6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5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/>
    </xf>
    <xf numFmtId="0" fontId="4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6" fillId="0" borderId="17" xfId="0" applyFont="1" applyBorder="1" applyAlignment="1">
      <alignment horizontal="center" vertical="top"/>
    </xf>
    <xf numFmtId="0" fontId="6" fillId="0" borderId="17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7" xfId="0" applyFont="1" applyBorder="1" applyAlignment="1">
      <alignment horizontal="center" vertical="top"/>
    </xf>
    <xf numFmtId="0" fontId="8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left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167" fontId="2" fillId="0" borderId="17" xfId="0" applyNumberFormat="1" applyFont="1" applyBorder="1" applyAlignment="1">
      <alignment horizontal="center" vertical="center" wrapText="1"/>
    </xf>
    <xf numFmtId="167" fontId="2" fillId="0" borderId="17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167" fontId="4" fillId="0" borderId="17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37" borderId="17" xfId="0" applyFont="1" applyFill="1" applyBorder="1" applyAlignment="1">
      <alignment horizontal="left" vertical="center" wrapText="1"/>
    </xf>
    <xf numFmtId="167" fontId="23" fillId="37" borderId="17" xfId="0" applyNumberFormat="1" applyFont="1" applyFill="1" applyBorder="1" applyAlignment="1">
      <alignment horizontal="right" vertical="center" wrapText="1"/>
    </xf>
    <xf numFmtId="0" fontId="23" fillId="0" borderId="17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right" vertical="center" wrapText="1"/>
    </xf>
    <xf numFmtId="0" fontId="22" fillId="0" borderId="17" xfId="0" applyFont="1" applyBorder="1" applyAlignment="1">
      <alignment horizontal="left" vertical="center" wrapText="1"/>
    </xf>
    <xf numFmtId="167" fontId="23" fillId="0" borderId="17" xfId="0" applyNumberFormat="1" applyFont="1" applyBorder="1" applyAlignment="1">
      <alignment horizontal="right" vertical="center" wrapText="1"/>
    </xf>
    <xf numFmtId="167" fontId="22" fillId="0" borderId="17" xfId="0" applyNumberFormat="1" applyFont="1" applyBorder="1" applyAlignment="1">
      <alignment horizontal="right" vertical="center" wrapText="1"/>
    </xf>
    <xf numFmtId="0" fontId="22" fillId="0" borderId="17" xfId="0" applyFont="1" applyBorder="1" applyAlignment="1">
      <alignment horizontal="left" vertical="center" wrapText="1" indent="3"/>
    </xf>
    <xf numFmtId="0" fontId="22" fillId="0" borderId="17" xfId="0" applyFont="1" applyFill="1" applyBorder="1" applyAlignment="1">
      <alignment horizontal="left" vertical="center" wrapText="1" indent="2"/>
    </xf>
    <xf numFmtId="0" fontId="61" fillId="0" borderId="0" xfId="0" applyFont="1" applyAlignment="1">
      <alignment/>
    </xf>
    <xf numFmtId="0" fontId="63" fillId="0" borderId="17" xfId="0" applyFont="1" applyBorder="1" applyAlignment="1">
      <alignment horizontal="center" vertical="center" wrapText="1"/>
    </xf>
    <xf numFmtId="167" fontId="64" fillId="0" borderId="17" xfId="0" applyNumberFormat="1" applyFont="1" applyBorder="1" applyAlignment="1">
      <alignment horizontal="center" vertical="center" wrapText="1"/>
    </xf>
    <xf numFmtId="0" fontId="23" fillId="37" borderId="17" xfId="0" applyFont="1" applyFill="1" applyBorder="1" applyAlignment="1">
      <alignment horizontal="right" vertical="center" wrapText="1"/>
    </xf>
    <xf numFmtId="168" fontId="23" fillId="0" borderId="17" xfId="0" applyNumberFormat="1" applyFont="1" applyBorder="1" applyAlignment="1">
      <alignment horizontal="right" vertical="center" wrapText="1"/>
    </xf>
    <xf numFmtId="164" fontId="23" fillId="0" borderId="17" xfId="0" applyNumberFormat="1" applyFont="1" applyBorder="1" applyAlignment="1">
      <alignment horizontal="right" vertical="center" wrapText="1"/>
    </xf>
    <xf numFmtId="164" fontId="22" fillId="0" borderId="17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164" fontId="25" fillId="0" borderId="17" xfId="0" applyNumberFormat="1" applyFont="1" applyFill="1" applyBorder="1" applyAlignment="1">
      <alignment horizontal="center" vertical="center" wrapText="1"/>
    </xf>
    <xf numFmtId="164" fontId="25" fillId="0" borderId="17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164" fontId="28" fillId="0" borderId="17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vertical="center" wrapText="1"/>
    </xf>
    <xf numFmtId="167" fontId="25" fillId="0" borderId="0" xfId="0" applyNumberFormat="1" applyFont="1" applyFill="1" applyAlignment="1">
      <alignment vertical="center" wrapText="1"/>
    </xf>
    <xf numFmtId="167" fontId="25" fillId="0" borderId="0" xfId="0" applyNumberFormat="1" applyFont="1" applyFill="1" applyBorder="1" applyAlignment="1">
      <alignment horizontal="left" vertical="center" wrapText="1"/>
    </xf>
    <xf numFmtId="167" fontId="25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5" fillId="0" borderId="18" xfId="0" applyFont="1" applyBorder="1" applyAlignment="1">
      <alignment vertical="center" wrapText="1"/>
    </xf>
    <xf numFmtId="0" fontId="61" fillId="0" borderId="0" xfId="0" applyFont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right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ывод" xfId="46"/>
    <cellStyle name="Вывод 2" xfId="47"/>
    <cellStyle name="Вычисление" xfId="48"/>
    <cellStyle name="Вычисление 2" xfId="49"/>
    <cellStyle name="Currency" xfId="50"/>
    <cellStyle name="Currency [0]" xfId="51"/>
    <cellStyle name="Заголовок 1" xfId="52"/>
    <cellStyle name="Заголовок 1 2" xfId="53"/>
    <cellStyle name="Заголовок 2" xfId="54"/>
    <cellStyle name="Заголовок 2 2" xfId="55"/>
    <cellStyle name="Заголовок 3" xfId="56"/>
    <cellStyle name="Заголовок 3 2" xfId="57"/>
    <cellStyle name="Заголовок 4" xfId="58"/>
    <cellStyle name="Заголовок 4 2" xfId="59"/>
    <cellStyle name="Итог" xfId="60"/>
    <cellStyle name="Итог 2" xfId="61"/>
    <cellStyle name="Контрольная ячейка" xfId="62"/>
    <cellStyle name="Название" xfId="63"/>
    <cellStyle name="Нейтральный" xfId="64"/>
    <cellStyle name="Нейтральный 2" xfId="65"/>
    <cellStyle name="Обычный 2" xfId="66"/>
    <cellStyle name="Плохой" xfId="67"/>
    <cellStyle name="Плохой 2" xfId="68"/>
    <cellStyle name="Пояснение" xfId="69"/>
    <cellStyle name="Пояснение 2" xfId="70"/>
    <cellStyle name="Примечание" xfId="71"/>
    <cellStyle name="Примечание 2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7">
      <selection activeCell="D4" sqref="D4"/>
    </sheetView>
  </sheetViews>
  <sheetFormatPr defaultColWidth="9.00390625" defaultRowHeight="12.75"/>
  <cols>
    <col min="1" max="1" width="38.875" style="0" customWidth="1"/>
    <col min="2" max="2" width="14.00390625" style="0" customWidth="1"/>
    <col min="3" max="3" width="12.375" style="0" customWidth="1"/>
    <col min="4" max="4" width="16.25390625" style="0" customWidth="1"/>
    <col min="5" max="5" width="16.00390625" style="0" customWidth="1"/>
  </cols>
  <sheetData>
    <row r="1" spans="1:5" ht="18.75">
      <c r="A1" s="64"/>
      <c r="B1" s="65"/>
      <c r="C1" s="66"/>
      <c r="D1" s="65" t="s">
        <v>54</v>
      </c>
      <c r="E1" s="67"/>
    </row>
    <row r="2" spans="1:5" ht="15.75" customHeight="1">
      <c r="A2" s="64"/>
      <c r="B2" s="65"/>
      <c r="C2" s="66"/>
      <c r="D2" s="84" t="s">
        <v>55</v>
      </c>
      <c r="E2" s="84"/>
    </row>
    <row r="3" spans="1:5" ht="24" customHeight="1">
      <c r="A3" s="64"/>
      <c r="B3" s="65"/>
      <c r="C3" s="66"/>
      <c r="D3" s="84" t="s">
        <v>74</v>
      </c>
      <c r="E3" s="84"/>
    </row>
    <row r="4" spans="1:5" ht="18.75">
      <c r="A4" s="64"/>
      <c r="B4" s="68"/>
      <c r="C4" s="68"/>
      <c r="D4" s="67"/>
      <c r="E4" s="67"/>
    </row>
    <row r="5" spans="1:5" ht="18.75">
      <c r="A5" s="86" t="s">
        <v>56</v>
      </c>
      <c r="B5" s="86"/>
      <c r="C5" s="86"/>
      <c r="D5" s="86"/>
      <c r="E5" s="86"/>
    </row>
    <row r="6" spans="1:5" ht="18.75">
      <c r="A6" s="64" t="s">
        <v>57</v>
      </c>
      <c r="B6" s="68"/>
      <c r="C6" s="68"/>
      <c r="D6" s="68"/>
      <c r="E6" s="68"/>
    </row>
    <row r="7" spans="1:5" ht="18.75">
      <c r="A7" s="87"/>
      <c r="B7" s="87" t="s">
        <v>4</v>
      </c>
      <c r="C7" s="87"/>
      <c r="D7" s="87"/>
      <c r="E7" s="87"/>
    </row>
    <row r="8" spans="1:5" ht="18.75">
      <c r="A8" s="87"/>
      <c r="B8" s="87" t="s">
        <v>58</v>
      </c>
      <c r="C8" s="87"/>
      <c r="D8" s="87" t="s">
        <v>6</v>
      </c>
      <c r="E8" s="87"/>
    </row>
    <row r="9" spans="1:5" ht="37.5">
      <c r="A9" s="69"/>
      <c r="B9" s="69" t="s">
        <v>59</v>
      </c>
      <c r="C9" s="69" t="s">
        <v>60</v>
      </c>
      <c r="D9" s="69" t="s">
        <v>59</v>
      </c>
      <c r="E9" s="69" t="s">
        <v>60</v>
      </c>
    </row>
    <row r="10" spans="1:5" ht="44.25" customHeight="1">
      <c r="A10" s="70" t="s">
        <v>61</v>
      </c>
      <c r="B10" s="71">
        <f>+B11+B14</f>
        <v>196561.37050999998</v>
      </c>
      <c r="C10" s="71">
        <f>+C11+C14</f>
        <v>199249.08296</v>
      </c>
      <c r="D10" s="71">
        <f>+D11+D14</f>
        <v>207568.7328</v>
      </c>
      <c r="E10" s="71">
        <f>+E11+E14</f>
        <v>211602.5442</v>
      </c>
    </row>
    <row r="11" spans="1:5" ht="41.25" customHeight="1">
      <c r="A11" s="72" t="s">
        <v>62</v>
      </c>
      <c r="B11" s="73">
        <f>176989*1.097</f>
        <v>194156.933</v>
      </c>
      <c r="C11" s="73">
        <f>176989*1.112</f>
        <v>196811.768</v>
      </c>
      <c r="D11" s="73">
        <f>194156.9*1.056</f>
        <v>205029.6864</v>
      </c>
      <c r="E11" s="73">
        <f>196811.8*1.062</f>
        <v>209014.1316</v>
      </c>
    </row>
    <row r="12" spans="1:5" ht="36" customHeight="1">
      <c r="A12" s="37" t="s">
        <v>63</v>
      </c>
      <c r="B12" s="74">
        <f>119600*1.097</f>
        <v>131201.19999999998</v>
      </c>
      <c r="C12" s="74">
        <f>119600*1.112</f>
        <v>132995.2</v>
      </c>
      <c r="D12" s="74">
        <f>131201.2*1.056</f>
        <v>138548.4672</v>
      </c>
      <c r="E12" s="74">
        <f>132995.2*1.062</f>
        <v>141240.90240000002</v>
      </c>
    </row>
    <row r="13" spans="1:5" ht="26.25" customHeight="1">
      <c r="A13" s="72" t="s">
        <v>64</v>
      </c>
      <c r="B13" s="74">
        <f>35465*1.097</f>
        <v>38905.104999999996</v>
      </c>
      <c r="C13" s="74">
        <f>35465*1.112</f>
        <v>39437.08</v>
      </c>
      <c r="D13" s="74">
        <f>38905.1*1.056</f>
        <v>41083.7856</v>
      </c>
      <c r="E13" s="74">
        <f>39437.1*1.062</f>
        <v>41882.2002</v>
      </c>
    </row>
    <row r="14" spans="1:5" ht="29.25" customHeight="1">
      <c r="A14" s="72" t="s">
        <v>65</v>
      </c>
      <c r="B14" s="74">
        <f>2191.83*1.097</f>
        <v>2404.4375099999997</v>
      </c>
      <c r="C14" s="74">
        <f>2191.83*1.112</f>
        <v>2437.31496</v>
      </c>
      <c r="D14" s="74">
        <f>2404.4*1.056</f>
        <v>2539.0464</v>
      </c>
      <c r="E14" s="74">
        <f>2437.3*1.062</f>
        <v>2588.4126</v>
      </c>
    </row>
    <row r="15" spans="1:5" ht="75" customHeight="1">
      <c r="A15" s="70" t="s">
        <v>66</v>
      </c>
      <c r="B15" s="74">
        <f>408224.6*1.097</f>
        <v>447822.38619999995</v>
      </c>
      <c r="C15" s="74">
        <f>408224.6*1.112</f>
        <v>453945.7552</v>
      </c>
      <c r="D15" s="74">
        <f>447822.4*1.056</f>
        <v>472900.45440000005</v>
      </c>
      <c r="E15" s="74">
        <f>453945.8*1.062</f>
        <v>482090.43960000004</v>
      </c>
    </row>
    <row r="16" spans="1:5" ht="41.25" customHeight="1">
      <c r="A16" s="75" t="s">
        <v>67</v>
      </c>
      <c r="B16" s="71">
        <f>69253.4*1.097</f>
        <v>75970.97979999999</v>
      </c>
      <c r="C16" s="71">
        <f>69253.4*1.112</f>
        <v>77009.7808</v>
      </c>
      <c r="D16" s="71">
        <f>75971*1.056</f>
        <v>80225.376</v>
      </c>
      <c r="E16" s="71">
        <f>77009.8*1.062</f>
        <v>81784.4076</v>
      </c>
    </row>
    <row r="17" spans="1:5" ht="62.25" customHeight="1">
      <c r="A17" s="72" t="s">
        <v>68</v>
      </c>
      <c r="B17" s="76">
        <f>79704.8*1.097</f>
        <v>87436.16560000001</v>
      </c>
      <c r="C17" s="76">
        <f>79704.8*1.112</f>
        <v>88631.73760000001</v>
      </c>
      <c r="D17" s="76">
        <f>87436.2*1.056</f>
        <v>92332.6272</v>
      </c>
      <c r="E17" s="76">
        <f>88631.7*1.062</f>
        <v>94126.8654</v>
      </c>
    </row>
    <row r="18" spans="1:5" ht="35.25" customHeight="1">
      <c r="A18" s="70" t="s">
        <v>69</v>
      </c>
      <c r="B18" s="77">
        <f>11834.006*1.097+600</f>
        <v>13581.904582</v>
      </c>
      <c r="C18" s="77">
        <f>11834.006*1.112+600</f>
        <v>13759.414672</v>
      </c>
      <c r="D18" s="77">
        <f>12981.9*1.056+500</f>
        <v>14208.8864</v>
      </c>
      <c r="E18" s="77">
        <f>13159.4*1.062+500</f>
        <v>14475.2828</v>
      </c>
    </row>
    <row r="19" spans="1:5" ht="40.5" customHeight="1">
      <c r="A19" s="78" t="s">
        <v>70</v>
      </c>
      <c r="B19" s="73">
        <f>500+100</f>
        <v>600</v>
      </c>
      <c r="C19" s="73">
        <f>500+100</f>
        <v>600</v>
      </c>
      <c r="D19" s="73">
        <v>500</v>
      </c>
      <c r="E19" s="73">
        <v>500</v>
      </c>
    </row>
    <row r="20" spans="1:5" ht="95.25" customHeight="1">
      <c r="A20" s="37" t="s">
        <v>71</v>
      </c>
      <c r="B20" s="74">
        <v>500</v>
      </c>
      <c r="C20" s="74">
        <v>500</v>
      </c>
      <c r="D20" s="74">
        <v>400</v>
      </c>
      <c r="E20" s="74">
        <v>400</v>
      </c>
    </row>
    <row r="21" spans="1:5" ht="30.75" customHeight="1">
      <c r="A21" s="79" t="s">
        <v>72</v>
      </c>
      <c r="B21" s="71">
        <f>+B18+B15+B10</f>
        <v>657965.661292</v>
      </c>
      <c r="C21" s="71">
        <f>+C18+C15+C10</f>
        <v>666954.252832</v>
      </c>
      <c r="D21" s="71">
        <f>+D18+D15+D10</f>
        <v>694678.0736</v>
      </c>
      <c r="E21" s="71">
        <f>+E18+E15+E10</f>
        <v>708168.2666</v>
      </c>
    </row>
    <row r="22" spans="1:5" ht="18.75">
      <c r="A22" s="33"/>
      <c r="B22" s="80"/>
      <c r="C22" s="80"/>
      <c r="D22" s="80"/>
      <c r="E22" s="80"/>
    </row>
    <row r="23" spans="1:5" ht="18.75">
      <c r="A23" s="81"/>
      <c r="B23" s="82"/>
      <c r="C23" s="82"/>
      <c r="D23" s="83"/>
      <c r="E23" s="83"/>
    </row>
    <row r="24" spans="1:5" ht="18.75">
      <c r="A24" s="75"/>
      <c r="B24" s="82"/>
      <c r="C24" s="82"/>
      <c r="D24" s="82"/>
      <c r="E24" s="82"/>
    </row>
    <row r="25" spans="1:5" ht="32.25" customHeight="1">
      <c r="A25" s="85" t="s">
        <v>73</v>
      </c>
      <c r="B25" s="85"/>
      <c r="C25" s="75"/>
      <c r="D25" s="85" t="s">
        <v>51</v>
      </c>
      <c r="E25" s="85"/>
    </row>
    <row r="26" spans="1:5" ht="15.75">
      <c r="A26" s="60"/>
      <c r="B26" s="61"/>
      <c r="C26" s="61"/>
      <c r="D26" s="62"/>
      <c r="E26" s="62"/>
    </row>
    <row r="27" spans="1:5" ht="15.75">
      <c r="A27" s="63"/>
      <c r="B27" s="61"/>
      <c r="C27" s="61"/>
      <c r="D27" s="61"/>
      <c r="E27" s="61"/>
    </row>
  </sheetData>
  <sheetProtection/>
  <mergeCells count="9">
    <mergeCell ref="D2:E2"/>
    <mergeCell ref="D3:E3"/>
    <mergeCell ref="A25:B25"/>
    <mergeCell ref="D25:E25"/>
    <mergeCell ref="A5:E5"/>
    <mergeCell ref="A7:A8"/>
    <mergeCell ref="B7:E7"/>
    <mergeCell ref="B8:C8"/>
    <mergeCell ref="D8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1.125" style="1" customWidth="1"/>
    <col min="2" max="2" width="58.375" style="2" customWidth="1"/>
    <col min="3" max="5" width="18.25390625" style="2" customWidth="1"/>
    <col min="6" max="6" width="17.125" style="2" customWidth="1"/>
    <col min="7" max="7" width="9.125" style="2" customWidth="1"/>
    <col min="8" max="8" width="22.25390625" style="2" customWidth="1"/>
    <col min="9" max="16384" width="9.125" style="2" customWidth="1"/>
  </cols>
  <sheetData>
    <row r="1" spans="2:6" ht="18.75">
      <c r="B1" s="88" t="s">
        <v>52</v>
      </c>
      <c r="C1" s="88"/>
      <c r="D1" s="88"/>
      <c r="E1" s="88"/>
      <c r="F1" s="88"/>
    </row>
    <row r="2" spans="2:6" ht="18.75">
      <c r="B2" s="89" t="s">
        <v>0</v>
      </c>
      <c r="C2" s="89"/>
      <c r="D2" s="89"/>
      <c r="E2" s="89"/>
      <c r="F2" s="89"/>
    </row>
    <row r="3" spans="2:6" ht="18.75">
      <c r="B3" s="88" t="s">
        <v>75</v>
      </c>
      <c r="C3" s="88"/>
      <c r="D3" s="88"/>
      <c r="E3" s="88"/>
      <c r="F3" s="88"/>
    </row>
    <row r="4" spans="3:6" ht="18.75" customHeight="1">
      <c r="C4" s="90"/>
      <c r="D4" s="90"/>
      <c r="E4" s="90"/>
      <c r="F4" s="90"/>
    </row>
    <row r="5" spans="1:11" ht="52.5" customHeight="1">
      <c r="A5" s="91" t="s">
        <v>21</v>
      </c>
      <c r="B5" s="91"/>
      <c r="C5" s="91"/>
      <c r="D5" s="91"/>
      <c r="E5" s="91"/>
      <c r="F5" s="91"/>
      <c r="J5" s="88"/>
      <c r="K5" s="88"/>
    </row>
    <row r="6" spans="2:11" ht="23.25" customHeight="1">
      <c r="B6" s="4"/>
      <c r="C6" s="40"/>
      <c r="D6" s="40"/>
      <c r="E6" s="40"/>
      <c r="F6" s="40"/>
      <c r="J6" s="90"/>
      <c r="K6" s="90"/>
    </row>
    <row r="7" spans="1:11" ht="18" customHeight="1">
      <c r="A7" s="95" t="s">
        <v>2</v>
      </c>
      <c r="B7" s="95" t="s">
        <v>3</v>
      </c>
      <c r="C7" s="95" t="s">
        <v>4</v>
      </c>
      <c r="D7" s="95"/>
      <c r="E7" s="95"/>
      <c r="F7" s="95"/>
      <c r="J7" s="90"/>
      <c r="K7" s="90"/>
    </row>
    <row r="8" spans="1:6" ht="18.75">
      <c r="A8" s="96"/>
      <c r="B8" s="95"/>
      <c r="C8" s="97" t="s">
        <v>5</v>
      </c>
      <c r="D8" s="98"/>
      <c r="E8" s="97" t="s">
        <v>6</v>
      </c>
      <c r="F8" s="98"/>
    </row>
    <row r="9" spans="1:8" ht="13.5" customHeight="1">
      <c r="A9" s="6"/>
      <c r="B9" s="6"/>
      <c r="C9" s="6" t="s">
        <v>18</v>
      </c>
      <c r="D9" s="6" t="s">
        <v>19</v>
      </c>
      <c r="E9" s="6" t="s">
        <v>18</v>
      </c>
      <c r="F9" s="6" t="s">
        <v>19</v>
      </c>
      <c r="H9" s="59"/>
    </row>
    <row r="10" spans="1:6" ht="18.75">
      <c r="A10" s="9"/>
      <c r="B10" s="36" t="s">
        <v>30</v>
      </c>
      <c r="C10" s="8"/>
      <c r="D10" s="8"/>
      <c r="E10" s="8"/>
      <c r="F10" s="8"/>
    </row>
    <row r="11" spans="1:6" ht="18.75">
      <c r="A11" s="9"/>
      <c r="B11" s="5" t="s">
        <v>31</v>
      </c>
      <c r="C11" s="41">
        <v>634532.9</v>
      </c>
      <c r="D11" s="41">
        <v>643344</v>
      </c>
      <c r="E11" s="41">
        <v>674163.1</v>
      </c>
      <c r="F11" s="41">
        <v>687386.9</v>
      </c>
    </row>
    <row r="12" spans="1:6" ht="18.75">
      <c r="A12" s="13">
        <v>10116</v>
      </c>
      <c r="B12" s="14" t="s">
        <v>22</v>
      </c>
      <c r="C12" s="38">
        <v>32430.6</v>
      </c>
      <c r="D12" s="38">
        <v>32874</v>
      </c>
      <c r="E12" s="38">
        <v>34246.7</v>
      </c>
      <c r="F12" s="38">
        <v>34912.2</v>
      </c>
    </row>
    <row r="13" spans="1:6" s="17" customFormat="1" ht="18.75">
      <c r="A13" s="13">
        <v>70000</v>
      </c>
      <c r="B13" s="14" t="s">
        <v>23</v>
      </c>
      <c r="C13" s="38">
        <v>147334.5</v>
      </c>
      <c r="D13" s="38">
        <v>149349.1</v>
      </c>
      <c r="E13" s="38">
        <v>155585.2</v>
      </c>
      <c r="F13" s="38">
        <v>158608.8</v>
      </c>
    </row>
    <row r="14" spans="1:6" s="20" customFormat="1" ht="18.75">
      <c r="A14" s="13">
        <v>80000</v>
      </c>
      <c r="B14" s="14" t="s">
        <v>24</v>
      </c>
      <c r="C14" s="38">
        <v>114654</v>
      </c>
      <c r="D14" s="38">
        <v>116221.8</v>
      </c>
      <c r="E14" s="38">
        <v>121074.7</v>
      </c>
      <c r="F14" s="38">
        <v>123427.5</v>
      </c>
    </row>
    <row r="15" spans="1:6" ht="18.75">
      <c r="A15" s="13">
        <v>90000</v>
      </c>
      <c r="B15" s="14" t="s">
        <v>25</v>
      </c>
      <c r="C15" s="38">
        <v>231568.1</v>
      </c>
      <c r="D15" s="38">
        <v>234734.5</v>
      </c>
      <c r="E15" s="38">
        <v>244536</v>
      </c>
      <c r="F15" s="38">
        <v>249288.1</v>
      </c>
    </row>
    <row r="16" spans="1:6" ht="18.75">
      <c r="A16" s="13">
        <v>100000</v>
      </c>
      <c r="B16" s="14" t="s">
        <v>26</v>
      </c>
      <c r="C16" s="38">
        <v>9978</v>
      </c>
      <c r="D16" s="38">
        <v>10114.5</v>
      </c>
      <c r="E16" s="38">
        <v>10536.8</v>
      </c>
      <c r="F16" s="38">
        <v>10741.6</v>
      </c>
    </row>
    <row r="17" spans="1:6" ht="18.75">
      <c r="A17" s="13">
        <v>110000</v>
      </c>
      <c r="B17" s="14" t="s">
        <v>27</v>
      </c>
      <c r="C17" s="38">
        <v>16247.9</v>
      </c>
      <c r="D17" s="38">
        <v>16470.1</v>
      </c>
      <c r="E17" s="38">
        <v>17157.8</v>
      </c>
      <c r="F17" s="38">
        <v>17491.2</v>
      </c>
    </row>
    <row r="18" spans="1:6" ht="18.75">
      <c r="A18" s="13">
        <v>120000</v>
      </c>
      <c r="B18" s="14" t="s">
        <v>28</v>
      </c>
      <c r="C18" s="38">
        <v>399</v>
      </c>
      <c r="D18" s="38">
        <v>404.5</v>
      </c>
      <c r="E18" s="38">
        <v>421.3</v>
      </c>
      <c r="F18" s="38">
        <v>429.5</v>
      </c>
    </row>
    <row r="19" spans="1:6" ht="18.75">
      <c r="A19" s="13">
        <v>130000</v>
      </c>
      <c r="B19" s="14" t="s">
        <v>29</v>
      </c>
      <c r="C19" s="38">
        <v>15774.5</v>
      </c>
      <c r="D19" s="38">
        <v>15990.2</v>
      </c>
      <c r="E19" s="38">
        <v>16657.9</v>
      </c>
      <c r="F19" s="38">
        <v>16981.6</v>
      </c>
    </row>
    <row r="20" spans="1:6" ht="37.5">
      <c r="A20" s="13">
        <v>160000</v>
      </c>
      <c r="B20" s="14" t="s">
        <v>37</v>
      </c>
      <c r="C20" s="38">
        <v>27.4</v>
      </c>
      <c r="D20" s="38">
        <v>27.8</v>
      </c>
      <c r="E20" s="38">
        <v>29</v>
      </c>
      <c r="F20" s="38">
        <v>29.5</v>
      </c>
    </row>
    <row r="21" spans="1:6" ht="37.5">
      <c r="A21" s="13">
        <v>170000</v>
      </c>
      <c r="B21" s="14" t="s">
        <v>38</v>
      </c>
      <c r="C21" s="38">
        <v>59344.2</v>
      </c>
      <c r="D21" s="38">
        <v>60155.6</v>
      </c>
      <c r="E21" s="38">
        <v>62667.4</v>
      </c>
      <c r="F21" s="38">
        <v>63885.3</v>
      </c>
    </row>
    <row r="22" spans="1:6" ht="18.75">
      <c r="A22" s="13">
        <v>250000</v>
      </c>
      <c r="B22" s="14" t="s">
        <v>39</v>
      </c>
      <c r="C22" s="38">
        <v>6774.5</v>
      </c>
      <c r="D22" s="38">
        <v>7001.9</v>
      </c>
      <c r="E22" s="38">
        <v>11250.3</v>
      </c>
      <c r="F22" s="38">
        <v>11591.6</v>
      </c>
    </row>
    <row r="23" spans="1:6" ht="18.75">
      <c r="A23" s="13"/>
      <c r="B23" s="14"/>
      <c r="C23" s="38"/>
      <c r="D23" s="38"/>
      <c r="E23" s="38"/>
      <c r="F23" s="38"/>
    </row>
    <row r="24" spans="1:6" ht="18.75">
      <c r="A24" s="9"/>
      <c r="B24" s="10" t="s">
        <v>32</v>
      </c>
      <c r="C24" s="38"/>
      <c r="D24" s="38"/>
      <c r="E24" s="38"/>
      <c r="F24" s="38"/>
    </row>
    <row r="25" spans="1:12" ht="46.5" customHeight="1" hidden="1">
      <c r="A25" s="9"/>
      <c r="B25" s="53" t="s">
        <v>33</v>
      </c>
      <c r="C25" s="54">
        <v>23432.8</v>
      </c>
      <c r="D25" s="54">
        <v>23610.3</v>
      </c>
      <c r="E25" s="54">
        <v>20515</v>
      </c>
      <c r="F25" s="54">
        <v>20781.4</v>
      </c>
      <c r="G25" s="93" t="s">
        <v>49</v>
      </c>
      <c r="H25" s="94"/>
      <c r="I25" s="94"/>
      <c r="J25" s="94"/>
      <c r="K25" s="94"/>
      <c r="L25" s="94"/>
    </row>
    <row r="26" spans="1:6" ht="18.75">
      <c r="A26" s="9"/>
      <c r="B26" s="5" t="s">
        <v>33</v>
      </c>
      <c r="C26" s="41">
        <v>22899.9</v>
      </c>
      <c r="D26" s="41">
        <v>23077.4</v>
      </c>
      <c r="E26" s="41">
        <v>19982.1</v>
      </c>
      <c r="F26" s="41">
        <v>20248.5</v>
      </c>
    </row>
    <row r="27" spans="1:6" ht="18.75">
      <c r="A27" s="21"/>
      <c r="B27" s="14" t="s">
        <v>34</v>
      </c>
      <c r="C27" s="38">
        <v>10450.9</v>
      </c>
      <c r="D27" s="38">
        <v>10450.9</v>
      </c>
      <c r="E27" s="38">
        <v>6806.1</v>
      </c>
      <c r="F27" s="38">
        <v>6806.1</v>
      </c>
    </row>
    <row r="28" spans="1:6" s="27" customFormat="1" ht="37.5">
      <c r="A28" s="24"/>
      <c r="B28" s="37" t="s">
        <v>35</v>
      </c>
      <c r="C28" s="39">
        <v>9850.9</v>
      </c>
      <c r="D28" s="39">
        <v>9850.9</v>
      </c>
      <c r="E28" s="38">
        <v>6306.1</v>
      </c>
      <c r="F28" s="38">
        <v>6306.1</v>
      </c>
    </row>
    <row r="29" spans="1:6" ht="18.75">
      <c r="A29" s="21"/>
      <c r="B29" s="10" t="s">
        <v>36</v>
      </c>
      <c r="C29" s="41">
        <f>C11+C26</f>
        <v>657432.8</v>
      </c>
      <c r="D29" s="41">
        <f>D11+D26</f>
        <v>666421.4</v>
      </c>
      <c r="E29" s="41">
        <f>E11+E26</f>
        <v>694145.2</v>
      </c>
      <c r="F29" s="41">
        <f>F11+F26</f>
        <v>707635.4</v>
      </c>
    </row>
    <row r="30" spans="1:6" ht="18.75">
      <c r="A30" s="29"/>
      <c r="B30" s="30"/>
      <c r="C30" s="31"/>
      <c r="D30" s="31"/>
      <c r="E30" s="31"/>
      <c r="F30" s="31"/>
    </row>
    <row r="32" spans="2:6" ht="18.75">
      <c r="B32" s="32"/>
      <c r="C32" s="27"/>
      <c r="D32" s="27"/>
      <c r="E32" s="27"/>
      <c r="F32" s="34"/>
    </row>
    <row r="33" spans="2:5" ht="18.75">
      <c r="B33" s="27" t="s">
        <v>50</v>
      </c>
      <c r="C33" s="33"/>
      <c r="E33" s="34" t="s">
        <v>51</v>
      </c>
    </row>
    <row r="34" spans="2:7" ht="58.5" customHeight="1">
      <c r="B34" s="92"/>
      <c r="C34" s="92"/>
      <c r="D34" s="92"/>
      <c r="E34" s="92"/>
      <c r="F34" s="92"/>
      <c r="G34" s="35"/>
    </row>
    <row r="35" spans="2:7" ht="18.75">
      <c r="B35" s="35"/>
      <c r="C35" s="35"/>
      <c r="D35" s="35"/>
      <c r="E35" s="35"/>
      <c r="F35" s="35"/>
      <c r="G35" s="35"/>
    </row>
    <row r="36" spans="2:7" ht="18.75">
      <c r="B36" s="35"/>
      <c r="C36" s="35"/>
      <c r="D36" s="35"/>
      <c r="E36" s="35"/>
      <c r="F36" s="35"/>
      <c r="G36" s="35"/>
    </row>
    <row r="37" spans="2:7" ht="18.75">
      <c r="B37" s="35"/>
      <c r="C37" s="35"/>
      <c r="D37" s="35"/>
      <c r="E37" s="35"/>
      <c r="F37" s="35"/>
      <c r="G37" s="35"/>
    </row>
    <row r="38" spans="2:7" ht="15.75" customHeight="1">
      <c r="B38" s="35"/>
      <c r="C38" s="35"/>
      <c r="D38" s="35"/>
      <c r="E38" s="35"/>
      <c r="F38" s="35"/>
      <c r="G38" s="35"/>
    </row>
    <row r="39" spans="2:7" ht="18.75" customHeight="1" hidden="1">
      <c r="B39" s="35"/>
      <c r="C39" s="35"/>
      <c r="D39" s="35"/>
      <c r="E39" s="35"/>
      <c r="F39" s="35"/>
      <c r="G39" s="35"/>
    </row>
    <row r="40" spans="2:7" ht="18.75" customHeight="1" hidden="1">
      <c r="B40" s="35"/>
      <c r="C40" s="35"/>
      <c r="D40" s="35"/>
      <c r="E40" s="35"/>
      <c r="F40" s="35"/>
      <c r="G40" s="35"/>
    </row>
    <row r="41" spans="2:7" ht="18.75" customHeight="1" hidden="1">
      <c r="B41" s="35"/>
      <c r="C41" s="35"/>
      <c r="D41" s="35"/>
      <c r="E41" s="35"/>
      <c r="F41" s="35"/>
      <c r="G41" s="35"/>
    </row>
  </sheetData>
  <sheetProtection/>
  <mergeCells count="15">
    <mergeCell ref="B34:F34"/>
    <mergeCell ref="G25:L25"/>
    <mergeCell ref="J6:K6"/>
    <mergeCell ref="A7:A8"/>
    <mergeCell ref="B7:B8"/>
    <mergeCell ref="C7:F7"/>
    <mergeCell ref="J7:K7"/>
    <mergeCell ref="C8:D8"/>
    <mergeCell ref="E8:F8"/>
    <mergeCell ref="J5:K5"/>
    <mergeCell ref="B1:F1"/>
    <mergeCell ref="B2:F2"/>
    <mergeCell ref="B3:F3"/>
    <mergeCell ref="C4:F4"/>
    <mergeCell ref="A5:F5"/>
  </mergeCells>
  <printOptions/>
  <pageMargins left="0.5511811023622047" right="0.2755905511811024" top="0.6299212598425197" bottom="0.2362204724409449" header="0.31496062992125984" footer="0.2362204724409449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3">
      <selection activeCell="B4" sqref="B4"/>
    </sheetView>
  </sheetViews>
  <sheetFormatPr defaultColWidth="9.00390625" defaultRowHeight="12.75"/>
  <cols>
    <col min="1" max="1" width="11.125" style="1" customWidth="1"/>
    <col min="2" max="2" width="58.375" style="2" customWidth="1"/>
    <col min="3" max="5" width="18.25390625" style="2" customWidth="1"/>
    <col min="6" max="6" width="17.125" style="2" customWidth="1"/>
    <col min="7" max="7" width="9.125" style="2" customWidth="1"/>
    <col min="8" max="8" width="22.25390625" style="2" customWidth="1"/>
    <col min="9" max="16384" width="9.125" style="2" customWidth="1"/>
  </cols>
  <sheetData>
    <row r="1" spans="2:6" ht="18.75">
      <c r="B1" s="88" t="s">
        <v>53</v>
      </c>
      <c r="C1" s="88"/>
      <c r="D1" s="88"/>
      <c r="E1" s="88"/>
      <c r="F1" s="88"/>
    </row>
    <row r="2" spans="2:6" ht="18.75">
      <c r="B2" s="89" t="s">
        <v>0</v>
      </c>
      <c r="C2" s="89"/>
      <c r="D2" s="89"/>
      <c r="E2" s="89"/>
      <c r="F2" s="89"/>
    </row>
    <row r="3" spans="2:6" ht="18.75">
      <c r="B3" s="88" t="s">
        <v>76</v>
      </c>
      <c r="C3" s="88"/>
      <c r="D3" s="88"/>
      <c r="E3" s="88"/>
      <c r="F3" s="88"/>
    </row>
    <row r="4" spans="3:6" ht="18.75" customHeight="1">
      <c r="C4" s="90"/>
      <c r="D4" s="90"/>
      <c r="E4" s="90"/>
      <c r="F4" s="90"/>
    </row>
    <row r="5" spans="3:6" ht="39.75" customHeight="1">
      <c r="C5" s="3"/>
      <c r="D5" s="3"/>
      <c r="E5" s="3"/>
      <c r="F5" s="3"/>
    </row>
    <row r="6" spans="1:11" ht="52.5" customHeight="1">
      <c r="A6" s="91" t="s">
        <v>1</v>
      </c>
      <c r="B6" s="91"/>
      <c r="C6" s="91"/>
      <c r="D6" s="91"/>
      <c r="E6" s="91"/>
      <c r="F6" s="91"/>
      <c r="J6" s="88"/>
      <c r="K6" s="88"/>
    </row>
    <row r="7" spans="2:11" ht="23.25" customHeight="1">
      <c r="B7" s="4"/>
      <c r="C7" s="4"/>
      <c r="D7" s="4"/>
      <c r="E7" s="4"/>
      <c r="F7" s="4"/>
      <c r="J7" s="90"/>
      <c r="K7" s="90"/>
    </row>
    <row r="8" spans="1:11" ht="18" customHeight="1">
      <c r="A8" s="95" t="s">
        <v>2</v>
      </c>
      <c r="B8" s="95" t="s">
        <v>3</v>
      </c>
      <c r="C8" s="95" t="s">
        <v>4</v>
      </c>
      <c r="D8" s="95"/>
      <c r="E8" s="95"/>
      <c r="F8" s="95"/>
      <c r="J8" s="90"/>
      <c r="K8" s="90"/>
    </row>
    <row r="9" spans="1:6" ht="18.75">
      <c r="A9" s="96"/>
      <c r="B9" s="95"/>
      <c r="C9" s="97" t="s">
        <v>5</v>
      </c>
      <c r="D9" s="98"/>
      <c r="E9" s="97" t="s">
        <v>6</v>
      </c>
      <c r="F9" s="98"/>
    </row>
    <row r="10" spans="1:8" ht="13.5" customHeight="1">
      <c r="A10" s="6"/>
      <c r="B10" s="6"/>
      <c r="C10" s="6" t="s">
        <v>18</v>
      </c>
      <c r="D10" s="6" t="s">
        <v>19</v>
      </c>
      <c r="E10" s="6" t="s">
        <v>18</v>
      </c>
      <c r="F10" s="6" t="s">
        <v>19</v>
      </c>
      <c r="H10" s="59"/>
    </row>
    <row r="11" spans="1:6" ht="37.5">
      <c r="A11" s="7"/>
      <c r="B11" s="7" t="s">
        <v>7</v>
      </c>
      <c r="C11" s="8">
        <f>C12+C18</f>
        <v>-532.8999999999996</v>
      </c>
      <c r="D11" s="8">
        <f>D12+D18</f>
        <v>-532.8999999999996</v>
      </c>
      <c r="E11" s="8">
        <f>E12+E18</f>
        <v>-532.8999999999996</v>
      </c>
      <c r="F11" s="8">
        <f>F12+F18</f>
        <v>-532.8999999999996</v>
      </c>
    </row>
    <row r="12" spans="1:6" ht="18.75">
      <c r="A12" s="9"/>
      <c r="B12" s="10" t="s">
        <v>8</v>
      </c>
      <c r="C12" s="8">
        <v>-9850.9</v>
      </c>
      <c r="D12" s="8">
        <v>-9850.9</v>
      </c>
      <c r="E12" s="8">
        <v>-6306.1</v>
      </c>
      <c r="F12" s="8">
        <v>-6306.1</v>
      </c>
    </row>
    <row r="13" spans="1:6" ht="18.75">
      <c r="A13" s="9"/>
      <c r="B13" s="11" t="s">
        <v>9</v>
      </c>
      <c r="C13" s="12"/>
      <c r="D13" s="12"/>
      <c r="E13" s="12"/>
      <c r="F13" s="12"/>
    </row>
    <row r="14" spans="1:6" ht="18.75">
      <c r="A14" s="13">
        <v>600000</v>
      </c>
      <c r="B14" s="14" t="s">
        <v>10</v>
      </c>
      <c r="C14" s="8">
        <v>-9850.9</v>
      </c>
      <c r="D14" s="8">
        <v>-9850.9</v>
      </c>
      <c r="E14" s="8">
        <v>-6306.1</v>
      </c>
      <c r="F14" s="8">
        <v>-6306.1</v>
      </c>
    </row>
    <row r="15" spans="1:6" s="17" customFormat="1" ht="18.75">
      <c r="A15" s="15">
        <v>602000</v>
      </c>
      <c r="B15" s="16" t="s">
        <v>11</v>
      </c>
      <c r="C15" s="8">
        <v>-9850.9</v>
      </c>
      <c r="D15" s="8">
        <v>-9850.9</v>
      </c>
      <c r="E15" s="8">
        <v>-6306.1</v>
      </c>
      <c r="F15" s="8">
        <v>-6306.1</v>
      </c>
    </row>
    <row r="16" spans="1:6" s="20" customFormat="1" ht="56.25">
      <c r="A16" s="18" t="s">
        <v>12</v>
      </c>
      <c r="B16" s="19" t="s">
        <v>13</v>
      </c>
      <c r="C16" s="8">
        <v>-9850.9</v>
      </c>
      <c r="D16" s="8">
        <v>-9850.9</v>
      </c>
      <c r="E16" s="8">
        <v>-6306.1</v>
      </c>
      <c r="F16" s="8">
        <v>-6306.1</v>
      </c>
    </row>
    <row r="17" spans="1:6" ht="18.75">
      <c r="A17" s="9"/>
      <c r="B17" s="5"/>
      <c r="C17" s="8"/>
      <c r="D17" s="8"/>
      <c r="E17" s="8"/>
      <c r="F17" s="8"/>
    </row>
    <row r="18" spans="1:6" ht="18.75">
      <c r="A18" s="9"/>
      <c r="B18" s="10" t="s">
        <v>14</v>
      </c>
      <c r="C18" s="8">
        <f>C20+C24</f>
        <v>9318</v>
      </c>
      <c r="D18" s="8">
        <f>D20+D24</f>
        <v>9318</v>
      </c>
      <c r="E18" s="8">
        <f>E26+E20</f>
        <v>5773.200000000001</v>
      </c>
      <c r="F18" s="8">
        <f>F26+F20</f>
        <v>5773.200000000001</v>
      </c>
    </row>
    <row r="19" spans="1:6" ht="18.75">
      <c r="A19" s="9"/>
      <c r="B19" s="11" t="s">
        <v>9</v>
      </c>
      <c r="C19" s="8"/>
      <c r="D19" s="8"/>
      <c r="E19" s="8"/>
      <c r="F19" s="8"/>
    </row>
    <row r="20" spans="1:6" ht="19.5">
      <c r="A20" s="21">
        <v>400000</v>
      </c>
      <c r="B20" s="22" t="s">
        <v>15</v>
      </c>
      <c r="C20" s="8">
        <f>C21</f>
        <v>-532.9</v>
      </c>
      <c r="D20" s="8">
        <f>D21</f>
        <v>-532.9</v>
      </c>
      <c r="E20" s="8">
        <f>E21</f>
        <v>-532.9</v>
      </c>
      <c r="F20" s="8">
        <f>F21</f>
        <v>-532.9</v>
      </c>
    </row>
    <row r="21" spans="1:6" s="27" customFormat="1" ht="18.75">
      <c r="A21" s="24">
        <v>402000</v>
      </c>
      <c r="B21" s="25" t="s">
        <v>16</v>
      </c>
      <c r="C21" s="26">
        <v>-532.9</v>
      </c>
      <c r="D21" s="26">
        <v>-532.9</v>
      </c>
      <c r="E21" s="26">
        <v>-532.9</v>
      </c>
      <c r="F21" s="26">
        <v>-532.9</v>
      </c>
    </row>
    <row r="22" spans="1:6" ht="18.75">
      <c r="A22" s="13">
        <v>402200</v>
      </c>
      <c r="B22" s="23" t="s">
        <v>17</v>
      </c>
      <c r="C22" s="8">
        <v>-532.9</v>
      </c>
      <c r="D22" s="8">
        <v>-532.9</v>
      </c>
      <c r="E22" s="8">
        <v>-532.9</v>
      </c>
      <c r="F22" s="8">
        <v>-532.9</v>
      </c>
    </row>
    <row r="23" spans="1:6" ht="18.75">
      <c r="A23" s="13">
        <v>402201</v>
      </c>
      <c r="B23" s="14" t="s">
        <v>20</v>
      </c>
      <c r="C23" s="8">
        <v>-532.9</v>
      </c>
      <c r="D23" s="8">
        <v>-532.9</v>
      </c>
      <c r="E23" s="8">
        <v>-532.9</v>
      </c>
      <c r="F23" s="8">
        <v>-532.9</v>
      </c>
    </row>
    <row r="24" spans="1:6" ht="19.5">
      <c r="A24" s="21">
        <v>600000</v>
      </c>
      <c r="B24" s="22" t="s">
        <v>10</v>
      </c>
      <c r="C24" s="8">
        <f>9850.9</f>
        <v>9850.9</v>
      </c>
      <c r="D24" s="8">
        <v>9850.9</v>
      </c>
      <c r="E24" s="8">
        <v>6306.1</v>
      </c>
      <c r="F24" s="8">
        <v>6306.1</v>
      </c>
    </row>
    <row r="25" spans="1:6" s="17" customFormat="1" ht="18.75">
      <c r="A25" s="28">
        <v>602000</v>
      </c>
      <c r="B25" s="16" t="s">
        <v>11</v>
      </c>
      <c r="C25" s="8">
        <v>9850.9</v>
      </c>
      <c r="D25" s="8">
        <v>9850.9</v>
      </c>
      <c r="E25" s="8">
        <v>6306.1</v>
      </c>
      <c r="F25" s="8">
        <v>6306.1</v>
      </c>
    </row>
    <row r="26" spans="1:6" ht="56.25">
      <c r="A26" s="13" t="s">
        <v>12</v>
      </c>
      <c r="B26" s="14" t="s">
        <v>13</v>
      </c>
      <c r="C26" s="8">
        <v>9850.9</v>
      </c>
      <c r="D26" s="8">
        <v>9850.9</v>
      </c>
      <c r="E26" s="8">
        <v>6306.1</v>
      </c>
      <c r="F26" s="8">
        <v>6306.1</v>
      </c>
    </row>
    <row r="27" spans="1:6" ht="18.75">
      <c r="A27" s="29"/>
      <c r="B27" s="30"/>
      <c r="C27" s="31"/>
      <c r="D27" s="31"/>
      <c r="E27" s="31"/>
      <c r="F27" s="31"/>
    </row>
    <row r="29" spans="2:6" ht="18.75">
      <c r="B29" s="32"/>
      <c r="C29" s="27"/>
      <c r="D29" s="27"/>
      <c r="E29" s="27"/>
      <c r="F29" s="34"/>
    </row>
    <row r="30" spans="2:5" ht="18.75">
      <c r="B30" s="27" t="s">
        <v>50</v>
      </c>
      <c r="C30" s="33"/>
      <c r="E30" s="34" t="s">
        <v>51</v>
      </c>
    </row>
    <row r="31" spans="2:7" ht="58.5" customHeight="1">
      <c r="B31" s="92"/>
      <c r="C31" s="92"/>
      <c r="D31" s="92"/>
      <c r="E31" s="92"/>
      <c r="F31" s="92"/>
      <c r="G31" s="35"/>
    </row>
    <row r="32" spans="2:7" ht="18.75">
      <c r="B32" s="35"/>
      <c r="C32" s="35"/>
      <c r="D32" s="35"/>
      <c r="E32" s="35"/>
      <c r="F32" s="35"/>
      <c r="G32" s="35"/>
    </row>
    <row r="33" spans="2:7" ht="18.75">
      <c r="B33" s="35"/>
      <c r="C33" s="35"/>
      <c r="D33" s="35"/>
      <c r="E33" s="35"/>
      <c r="F33" s="35"/>
      <c r="G33" s="35"/>
    </row>
    <row r="34" spans="2:7" ht="18.75">
      <c r="B34" s="35"/>
      <c r="C34" s="35"/>
      <c r="D34" s="35"/>
      <c r="E34" s="35"/>
      <c r="F34" s="35"/>
      <c r="G34" s="35"/>
    </row>
    <row r="35" spans="2:7" ht="15.75" customHeight="1">
      <c r="B35" s="35"/>
      <c r="C35" s="35"/>
      <c r="D35" s="35"/>
      <c r="E35" s="35"/>
      <c r="F35" s="35"/>
      <c r="G35" s="35"/>
    </row>
    <row r="36" spans="2:7" ht="18.75" customHeight="1" hidden="1">
      <c r="B36" s="35"/>
      <c r="C36" s="35"/>
      <c r="D36" s="35"/>
      <c r="E36" s="35"/>
      <c r="F36" s="35"/>
      <c r="G36" s="35"/>
    </row>
    <row r="37" spans="2:7" ht="18.75" customHeight="1" hidden="1">
      <c r="B37" s="35"/>
      <c r="C37" s="35"/>
      <c r="D37" s="35"/>
      <c r="E37" s="35"/>
      <c r="F37" s="35"/>
      <c r="G37" s="35"/>
    </row>
    <row r="38" spans="2:7" ht="18.75" customHeight="1" hidden="1">
      <c r="B38" s="35"/>
      <c r="C38" s="35"/>
      <c r="D38" s="35"/>
      <c r="E38" s="35"/>
      <c r="F38" s="35"/>
      <c r="G38" s="35"/>
    </row>
  </sheetData>
  <sheetProtection/>
  <mergeCells count="14">
    <mergeCell ref="B31:F31"/>
    <mergeCell ref="C9:D9"/>
    <mergeCell ref="E9:F9"/>
    <mergeCell ref="J7:K7"/>
    <mergeCell ref="A8:A9"/>
    <mergeCell ref="B8:B9"/>
    <mergeCell ref="C8:F8"/>
    <mergeCell ref="J8:K8"/>
    <mergeCell ref="J6:K6"/>
    <mergeCell ref="B1:F1"/>
    <mergeCell ref="B2:F2"/>
    <mergeCell ref="B3:F3"/>
    <mergeCell ref="C4:F4"/>
    <mergeCell ref="A6:F6"/>
  </mergeCells>
  <printOptions/>
  <pageMargins left="0.5511811023622047" right="0.2755905511811024" top="0.6299212598425197" bottom="0.2362204724409449" header="0.31496062992125984" footer="0.2362204724409449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tabSelected="1" zoomScalePageLayoutView="0" workbookViewId="0" topLeftCell="A7">
      <selection activeCell="B5" sqref="B5"/>
    </sheetView>
  </sheetViews>
  <sheetFormatPr defaultColWidth="9.00390625" defaultRowHeight="12.75"/>
  <cols>
    <col min="1" max="1" width="47.875" style="0" customWidth="1"/>
    <col min="2" max="2" width="20.00390625" style="0" customWidth="1"/>
    <col min="3" max="3" width="24.75390625" style="0" customWidth="1"/>
  </cols>
  <sheetData>
    <row r="2" ht="12.75">
      <c r="B2" t="s">
        <v>40</v>
      </c>
    </row>
    <row r="3" ht="12.75">
      <c r="B3" t="s">
        <v>0</v>
      </c>
    </row>
    <row r="4" ht="12.75">
      <c r="B4" t="s">
        <v>77</v>
      </c>
    </row>
    <row r="7" spans="1:3" ht="41.25" customHeight="1">
      <c r="A7" s="99" t="s">
        <v>41</v>
      </c>
      <c r="B7" s="99"/>
      <c r="C7" s="99"/>
    </row>
    <row r="8" spans="1:3" ht="18.75">
      <c r="A8" s="4"/>
      <c r="B8" s="4"/>
      <c r="C8" s="4"/>
    </row>
    <row r="9" spans="1:3" ht="15.75">
      <c r="A9" s="100"/>
      <c r="B9" s="101" t="s">
        <v>42</v>
      </c>
      <c r="C9" s="102"/>
    </row>
    <row r="10" spans="1:3" ht="51" customHeight="1">
      <c r="A10" s="100"/>
      <c r="B10" s="42" t="s">
        <v>5</v>
      </c>
      <c r="C10" s="42" t="s">
        <v>6</v>
      </c>
    </row>
    <row r="11" spans="1:3" ht="15.75">
      <c r="A11" s="43" t="s">
        <v>43</v>
      </c>
      <c r="B11" s="44">
        <v>0</v>
      </c>
      <c r="C11" s="44">
        <v>0</v>
      </c>
    </row>
    <row r="12" spans="1:3" ht="15.75">
      <c r="A12" s="45" t="s">
        <v>44</v>
      </c>
      <c r="B12" s="46"/>
      <c r="C12" s="46"/>
    </row>
    <row r="13" spans="1:3" ht="15.75">
      <c r="A13" s="45" t="s">
        <v>45</v>
      </c>
      <c r="B13" s="48">
        <v>0</v>
      </c>
      <c r="C13" s="48">
        <v>0</v>
      </c>
    </row>
    <row r="14" spans="1:3" ht="70.5" customHeight="1">
      <c r="A14" s="47" t="s">
        <v>46</v>
      </c>
      <c r="B14" s="49">
        <v>0</v>
      </c>
      <c r="C14" s="49">
        <v>0</v>
      </c>
    </row>
    <row r="15" spans="1:3" ht="62.25" customHeight="1">
      <c r="A15" s="50" t="s">
        <v>47</v>
      </c>
      <c r="B15" s="49">
        <v>0</v>
      </c>
      <c r="C15" s="49">
        <v>0</v>
      </c>
    </row>
    <row r="16" spans="1:12" ht="31.5">
      <c r="A16" s="43" t="s">
        <v>48</v>
      </c>
      <c r="B16" s="55">
        <v>93852.3</v>
      </c>
      <c r="C16" s="55">
        <v>93319.4</v>
      </c>
      <c r="D16" s="52"/>
      <c r="E16" s="52"/>
      <c r="F16" s="52"/>
      <c r="G16" s="52"/>
      <c r="H16" s="52"/>
      <c r="I16" s="52"/>
      <c r="J16" s="52"/>
      <c r="K16" s="52"/>
      <c r="L16" s="52"/>
    </row>
    <row r="17" spans="1:3" ht="15.75">
      <c r="A17" s="45" t="s">
        <v>44</v>
      </c>
      <c r="B17" s="56"/>
      <c r="C17" s="56"/>
    </row>
    <row r="18" spans="1:3" ht="15.75">
      <c r="A18" s="45" t="s">
        <v>45</v>
      </c>
      <c r="B18" s="57">
        <v>93852.3</v>
      </c>
      <c r="C18" s="57">
        <v>93319.4</v>
      </c>
    </row>
    <row r="19" spans="1:3" ht="78" customHeight="1">
      <c r="A19" s="51" t="s">
        <v>46</v>
      </c>
      <c r="B19" s="58">
        <v>93852.3</v>
      </c>
      <c r="C19" s="58">
        <v>93319.4</v>
      </c>
    </row>
    <row r="20" spans="1:3" ht="31.5">
      <c r="A20" s="51" t="s">
        <v>47</v>
      </c>
      <c r="B20" s="58">
        <v>93852.3</v>
      </c>
      <c r="C20" s="58">
        <v>93319.4</v>
      </c>
    </row>
    <row r="23" spans="1:3" s="33" customFormat="1" ht="18.75">
      <c r="A23" s="27" t="s">
        <v>50</v>
      </c>
      <c r="C23" s="34" t="s">
        <v>51</v>
      </c>
    </row>
  </sheetData>
  <sheetProtection/>
  <mergeCells count="3">
    <mergeCell ref="A7:C7"/>
    <mergeCell ref="A9:A10"/>
    <mergeCell ref="B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Maryna Shapoval</dc:creator>
  <cp:keywords/>
  <dc:description/>
  <cp:lastModifiedBy>Пользователь</cp:lastModifiedBy>
  <cp:lastPrinted>2015-09-10T12:03:23Z</cp:lastPrinted>
  <dcterms:created xsi:type="dcterms:W3CDTF">2015-08-26T10:58:48Z</dcterms:created>
  <dcterms:modified xsi:type="dcterms:W3CDTF">2015-09-10T12:14:11Z</dcterms:modified>
  <cp:category/>
  <cp:version/>
  <cp:contentType/>
  <cp:contentStatus/>
</cp:coreProperties>
</file>