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5450" windowHeight="8460" tabRatio="601" activeTab="0"/>
  </bookViews>
  <sheets>
    <sheet name="Свод" sheetId="1" r:id="rId1"/>
  </sheets>
  <definedNames>
    <definedName name="_xlnm.Print_Titles" localSheetId="0">'Свод'!$3:$5</definedName>
    <definedName name="_xlnm.Print_Area" localSheetId="0">'Свод'!$A$1:$F$232</definedName>
  </definedNames>
  <calcPr fullCalcOnLoad="1"/>
</workbook>
</file>

<file path=xl/sharedStrings.xml><?xml version="1.0" encoding="utf-8"?>
<sst xmlns="http://schemas.openxmlformats.org/spreadsheetml/2006/main" count="519" uniqueCount="268">
  <si>
    <t>4.</t>
  </si>
  <si>
    <t>4.1</t>
  </si>
  <si>
    <t>4.2</t>
  </si>
  <si>
    <t>4.3</t>
  </si>
  <si>
    <t>%</t>
  </si>
  <si>
    <t>5.</t>
  </si>
  <si>
    <t>6.2</t>
  </si>
  <si>
    <t>6.3</t>
  </si>
  <si>
    <t>7.</t>
  </si>
  <si>
    <t>7.4</t>
  </si>
  <si>
    <t>7.5</t>
  </si>
  <si>
    <t>8.</t>
  </si>
  <si>
    <t>1.1</t>
  </si>
  <si>
    <t>1.3</t>
  </si>
  <si>
    <t>2.</t>
  </si>
  <si>
    <t>3.</t>
  </si>
  <si>
    <t>3.1</t>
  </si>
  <si>
    <t>3.2</t>
  </si>
  <si>
    <t>6.</t>
  </si>
  <si>
    <t>6.1</t>
  </si>
  <si>
    <t>7.1</t>
  </si>
  <si>
    <t>7.2</t>
  </si>
  <si>
    <t>1.</t>
  </si>
  <si>
    <t>2.1</t>
  </si>
  <si>
    <t>7.3</t>
  </si>
  <si>
    <t>млн грн</t>
  </si>
  <si>
    <t>грн</t>
  </si>
  <si>
    <t>млн тонн</t>
  </si>
  <si>
    <t>млн пас.</t>
  </si>
  <si>
    <t>3.3</t>
  </si>
  <si>
    <t>7.2.1</t>
  </si>
  <si>
    <t>7.2.3</t>
  </si>
  <si>
    <t>млн дол. США</t>
  </si>
  <si>
    <t>1.2</t>
  </si>
  <si>
    <t>Од. виміру</t>
  </si>
  <si>
    <t>ФІНАНСОВІ РЕСУРСИ</t>
  </si>
  <si>
    <t>Ресурси бюджетів - усього</t>
  </si>
  <si>
    <t>Фінансування заходів</t>
  </si>
  <si>
    <t>Видатки місцевих бюджетів</t>
  </si>
  <si>
    <t>у т.ч.</t>
  </si>
  <si>
    <t>загальний фонд</t>
  </si>
  <si>
    <t>спеціальний фонд</t>
  </si>
  <si>
    <t>Фінанси суб'єктів господарювання</t>
  </si>
  <si>
    <t>Охорона здоров'я</t>
  </si>
  <si>
    <t xml:space="preserve">Смертність дітей до 1 року життя </t>
  </si>
  <si>
    <t xml:space="preserve">Місткість амбулаторно-поліклінічних закладів </t>
  </si>
  <si>
    <t>тис. відвідувань за зміну</t>
  </si>
  <si>
    <t>Кількість лікарняних закладів</t>
  </si>
  <si>
    <t>Кількість лікарняних ліжок</t>
  </si>
  <si>
    <t>Загальна чисельність лікарів в закладах охорони здоров’я усіх форм підпорядкування</t>
  </si>
  <si>
    <t>Загальна чисельність середніх медпрацівників в закладах охорони здоров’я усіх форм підпорядкування</t>
  </si>
  <si>
    <t>Динаміка захворювань за основними видами захворювань:</t>
  </si>
  <si>
    <t>усі захворювання</t>
  </si>
  <si>
    <t>хвороби системи кровообігу</t>
  </si>
  <si>
    <t>злоякісні новоутворення</t>
  </si>
  <si>
    <t>активний туберкульоз</t>
  </si>
  <si>
    <t>хвороби органів дихання</t>
  </si>
  <si>
    <t>хвороби органів травлення</t>
  </si>
  <si>
    <t>Кількість ВІЛ-інфікованих, що перебувають на обліку у медичних закладах на кінець року, осіб</t>
  </si>
  <si>
    <t>Кількість хворих на СНІД, що перебувають на обліку у медичних закладах на кінець року, осіб</t>
  </si>
  <si>
    <t>осіб</t>
  </si>
  <si>
    <t>Освіта</t>
  </si>
  <si>
    <t>Видатки на утримання установ  освіти</t>
  </si>
  <si>
    <t>Дошкільна освіта</t>
  </si>
  <si>
    <t>Кількість дошкільних навчальних закладів</t>
  </si>
  <si>
    <t>од.</t>
  </si>
  <si>
    <t xml:space="preserve">Кількість відкритих дитячих дошкільних закладів </t>
  </si>
  <si>
    <t>Кількість місць у постійних дошкільних закладах</t>
  </si>
  <si>
    <t>у міських поселеннях</t>
  </si>
  <si>
    <t>у сільській місцевості</t>
  </si>
  <si>
    <t>Кількість дітей у дошкільних  навчальних закладах</t>
  </si>
  <si>
    <t>Кількість педагогічних працівників</t>
  </si>
  <si>
    <t>Кількість загальноосвітніх навчальних  закладів</t>
  </si>
  <si>
    <t>у тому числі:</t>
  </si>
  <si>
    <t>денних</t>
  </si>
  <si>
    <t>вечірніх</t>
  </si>
  <si>
    <t>Кількість учнів</t>
  </si>
  <si>
    <t xml:space="preserve">у денних загальноосвітніх навчальних закладах </t>
  </si>
  <si>
    <t xml:space="preserve">у вечірніх загальноосвітніх навчальних закладах </t>
  </si>
  <si>
    <t xml:space="preserve">Середня наповнюваність класів денних загальноосвітніх закладів </t>
  </si>
  <si>
    <t xml:space="preserve"> у % до загальної кількості випускників 9 класів</t>
  </si>
  <si>
    <t xml:space="preserve">з них: </t>
  </si>
  <si>
    <t>Професійно-технічна освіта</t>
  </si>
  <si>
    <t>Кількість закладів</t>
  </si>
  <si>
    <t>Кількість учнів, слухачів</t>
  </si>
  <si>
    <t>Прийнято учнів, слухачів</t>
  </si>
  <si>
    <t>в тому числі за рахунок державного замовлення</t>
  </si>
  <si>
    <t>Підготовлено (випущено) кваліфікованих робітників</t>
  </si>
  <si>
    <t>Вищі навчальні заклади</t>
  </si>
  <si>
    <t>у тому числі державних закладів</t>
  </si>
  <si>
    <t>у тому числі у державних закладах</t>
  </si>
  <si>
    <t>у тому числі до державних закладів</t>
  </si>
  <si>
    <t>у тому числі державними закладами</t>
  </si>
  <si>
    <t>Кількість студентів в закладах</t>
  </si>
  <si>
    <t>Прийнято студентів</t>
  </si>
  <si>
    <t>Випущено фахівців</t>
  </si>
  <si>
    <t>Культура та мистецтво</t>
  </si>
  <si>
    <t>Масові та універсальні бібліотеки</t>
  </si>
  <si>
    <t>одиниць</t>
  </si>
  <si>
    <t>Заклади клубного типу</t>
  </si>
  <si>
    <t>Кіноустановки з платним показом</t>
  </si>
  <si>
    <t>Музеї</t>
  </si>
  <si>
    <t>Театри</t>
  </si>
  <si>
    <t>Школи естетичного виховання (дитячі музичні школи, мистецтв, художні, хореографічні)</t>
  </si>
  <si>
    <t>Заклади фізичної культури та спорту</t>
  </si>
  <si>
    <t>Видатки на утримання закладів фізичної культури та спорту</t>
  </si>
  <si>
    <t>Стадіони</t>
  </si>
  <si>
    <t>Плавальні басейни</t>
  </si>
  <si>
    <t>Спортивні майданчики</t>
  </si>
  <si>
    <t>Кількість підприємств, установ, організацій, де проводиться фізкультурно-оздоровча робота, одиниць (без урахування кількості загальноосвітніх, професійно-технічних та вищих навчальних закладів)</t>
  </si>
  <si>
    <t>Кількість дитячо-підліткових фізкультурно-спортивних клубів за місцем проживання населення</t>
  </si>
  <si>
    <t>Кількість дитячо-юнацьких спортивних шкіл, спеціалізованих дитячо-юнацьких спортивних шкіл, шкіл вищої спортивної майстерності</t>
  </si>
  <si>
    <t>Сім’я, діти та молодь</t>
  </si>
  <si>
    <t>Кількість дитячих будинків сімейного типу</t>
  </si>
  <si>
    <t>Кількість створених дитячих будинків сімейного типу</t>
  </si>
  <si>
    <t>Кількість прийомних сімей</t>
  </si>
  <si>
    <t>Кількість притулків для неповнолітніх</t>
  </si>
  <si>
    <t>Кількість центрів соціально-психологічної реабілітації дітей</t>
  </si>
  <si>
    <t>Центри соціальних служб для сім’ї, дітей та молоді, в тому числі сільські та селищні, одиниць</t>
  </si>
  <si>
    <t>Центри соціально-психологічної допомоги, одиниць</t>
  </si>
  <si>
    <t>Центри матері та дитини, одиниць</t>
  </si>
  <si>
    <t>Соціальні гуртожитки, одиниць</t>
  </si>
  <si>
    <t xml:space="preserve">ПРИРОДОКОРИСТУВАННЯ ТА БЕЗПЕКА ЖИТТЄДІЯЛЬНОСТІ ЛЮДИНИ </t>
  </si>
  <si>
    <t>Охорона навколишнього природного середовища</t>
  </si>
  <si>
    <t>Загальна кількість викидів забруднюючих речовин в атмосферне повітря</t>
  </si>
  <si>
    <t>на 1000 народжених живими</t>
  </si>
  <si>
    <t>тис. од.</t>
  </si>
  <si>
    <t>тис. осіб</t>
  </si>
  <si>
    <t xml:space="preserve"> випадків на 100 тис. населення</t>
  </si>
  <si>
    <t>тис.од.</t>
  </si>
  <si>
    <t>тис. тонн</t>
  </si>
  <si>
    <t>Прибуток від звичайної діяльності до оподаткування</t>
  </si>
  <si>
    <t>Питома вага прибуткових підприємств в загальній кількості підприємств</t>
  </si>
  <si>
    <t>Збитки від звичайної діяльності до оподаткування</t>
  </si>
  <si>
    <t>Питома вага збиткових підприємств в загальній кількості підприємств</t>
  </si>
  <si>
    <t>Сальдо фінансових результатів</t>
  </si>
  <si>
    <t>РИНКОВІ ПЕРЕТВОРЕННЯ</t>
  </si>
  <si>
    <t xml:space="preserve">Кількість діючих малих підприємств </t>
  </si>
  <si>
    <t>Кількість малих підприємств на 10 тис. населення</t>
  </si>
  <si>
    <t xml:space="preserve">Кількість діючих середніх підприємств </t>
  </si>
  <si>
    <t>Кількість середніх підприємств на 10 тис. населення</t>
  </si>
  <si>
    <t>МЕХАНІЗМИ РЕГУЛЮВАННЯ</t>
  </si>
  <si>
    <t>Управління об' єктами загальної власності териториальных громад, сіл, селищ, міст області</t>
  </si>
  <si>
    <t>Собівартість реалізованої продукції</t>
  </si>
  <si>
    <t>Фінансовий результат від звичайної діяльності до оподаткування (сальдо)</t>
  </si>
  <si>
    <t>Чистий прибуток (збитки) сальдо</t>
  </si>
  <si>
    <t xml:space="preserve">Інвестиційна діяльність </t>
  </si>
  <si>
    <t>Обсяг капітальних інвестицій</t>
  </si>
  <si>
    <t>житлове будівництво</t>
  </si>
  <si>
    <t>освіта</t>
  </si>
  <si>
    <t>охорона здоров'я і надання соціальної допомоги</t>
  </si>
  <si>
    <t xml:space="preserve">Іноземні інвестиції </t>
  </si>
  <si>
    <t>Прямі іноземні інвестиції (приріст капіталу)</t>
  </si>
  <si>
    <t>РЕАЛЬНИЙ СЕКТОР ЕКОНОМІКИ</t>
  </si>
  <si>
    <t>Основні показники ефективності регіональної промислової політики</t>
  </si>
  <si>
    <t>Темпи росту обсягів промислового виробництва - усього</t>
  </si>
  <si>
    <t>Добувна промисловість</t>
  </si>
  <si>
    <t>Переробна промисловість - усього</t>
  </si>
  <si>
    <t>харчова промисловість</t>
  </si>
  <si>
    <t>легка промисловість</t>
  </si>
  <si>
    <t>целюлозно-паперова промисловість, поліграфічна промисловість, видавнича справа</t>
  </si>
  <si>
    <t>Виробництво і розподіл електроенергії, газу і води</t>
  </si>
  <si>
    <t>Транспорт і зв'язок</t>
  </si>
  <si>
    <t>Перевезення вантажів - усього</t>
  </si>
  <si>
    <t>у тому числі залізничним транспортом</t>
  </si>
  <si>
    <t>автомобільним транспортом загального користування</t>
  </si>
  <si>
    <t>Перевезення пасажирів, усього</t>
  </si>
  <si>
    <t>Споживчий ринок</t>
  </si>
  <si>
    <t>ЗОВНІШНЬОЕКОНОМІЧНА ДІЯЛЬНІСТЬ</t>
  </si>
  <si>
    <t>Темп росту (зниження) зовнішньоекономічного обороту</t>
  </si>
  <si>
    <t>Темпи росту об' єму експорту товарів</t>
  </si>
  <si>
    <t xml:space="preserve">Темпи росту об' єму імпорту товарів </t>
  </si>
  <si>
    <t>Сальдо зовнішньої торгівлі</t>
  </si>
  <si>
    <t>СОЦІАЛЬНА СФЕРА</t>
  </si>
  <si>
    <t>Демографічна ситуація</t>
  </si>
  <si>
    <t>Чисельність наявного населення</t>
  </si>
  <si>
    <t>Кількість народжених</t>
  </si>
  <si>
    <t>Кількість померлих</t>
  </si>
  <si>
    <t>Природний приріст (зменшення) населення</t>
  </si>
  <si>
    <t>Кількість прибулих</t>
  </si>
  <si>
    <t>Ринок праці і зайнятість</t>
  </si>
  <si>
    <t>Грошові доходи населення</t>
  </si>
  <si>
    <t>Фонд оплати праці усіх працівників, зайнятих у галузях економіки (без малих підприємств)</t>
  </si>
  <si>
    <t>Середньомісячна заробітна плата</t>
  </si>
  <si>
    <t>Середній розмір пенсії</t>
  </si>
  <si>
    <t>Житлово-комунальне господарство</t>
  </si>
  <si>
    <r>
      <t>тис. м</t>
    </r>
    <r>
      <rPr>
        <vertAlign val="superscript"/>
        <sz val="12"/>
        <rFont val="Times New Roman"/>
        <family val="1"/>
      </rPr>
      <t>2</t>
    </r>
  </si>
  <si>
    <t>рівень оплати за послуги ЖКГ:</t>
  </si>
  <si>
    <t xml:space="preserve"> - теплопостачання</t>
  </si>
  <si>
    <t xml:space="preserve"> - водопостачання і водовідведення</t>
  </si>
  <si>
    <t xml:space="preserve"> - утримання будинків, споруд і прилеглої території</t>
  </si>
  <si>
    <t>Обсяг реалізованої промислової продукції</t>
  </si>
  <si>
    <t xml:space="preserve">Питома вага обсягів реалізованої продукції (товарів, послуг) малими підприємствами від загальної обсягу реалізованої продукції (товарів, послуг) </t>
  </si>
  <si>
    <t xml:space="preserve">Питома вага обсягів реалізованої продукції (товарів, послуг) середніми підприємствами від загальної обсягу реалізованої продукції (товарів, послуг) </t>
  </si>
  <si>
    <t>Чисельність штатних працівників</t>
  </si>
  <si>
    <t>Кількість створених робочих місць</t>
  </si>
  <si>
    <t>Кількість ліквідованих робочих місць</t>
  </si>
  <si>
    <t>Кількість зайнятих працівників на малих підприємствах</t>
  </si>
  <si>
    <t>Кількість зайнятих працівників на середніх підприємствах</t>
  </si>
  <si>
    <t>Доходи населення всього</t>
  </si>
  <si>
    <t>Співвідношення заробітної плати до доходів населення</t>
  </si>
  <si>
    <t>Питома вага теплових мереж, які знаходяться в аварійному стані</t>
  </si>
  <si>
    <t xml:space="preserve">Питома вага водопровідних мереж, які знаходяться в аварійному стані </t>
  </si>
  <si>
    <t>Питома вага каналізаційних мереж, які знаходяться в аварійному стані</t>
  </si>
  <si>
    <t>Чисельність дітей віком від 3 до 6 років</t>
  </si>
  <si>
    <t xml:space="preserve"> - в них дітей</t>
  </si>
  <si>
    <t xml:space="preserve"> - в них місць</t>
  </si>
  <si>
    <t>4.4</t>
  </si>
  <si>
    <t>Будівництво</t>
  </si>
  <si>
    <t>Індекс обсягу виконаних будівельних робіт</t>
  </si>
  <si>
    <t>Кількість фізичних осіб-підприємців, що сплачують податки</t>
  </si>
  <si>
    <t>Питома вага фізичних осіб-підприємців, що сплачують податки, в загальній кількості зареєстрованих</t>
  </si>
  <si>
    <t>Кількість працівників, найманих фізичними особами-підприємцями</t>
  </si>
  <si>
    <t xml:space="preserve">у 11 класах загальноосвітних шкіл  </t>
  </si>
  <si>
    <t>Рівень травматизму неселення</t>
  </si>
  <si>
    <t>Обсяг прямих іноземних інвестицій з початку інвестування</t>
  </si>
  <si>
    <t>Обсяг експорту товарів</t>
  </si>
  <si>
    <t>Обсяг імпорту товарів</t>
  </si>
  <si>
    <t>промисловість</t>
  </si>
  <si>
    <t>6.4</t>
  </si>
  <si>
    <t>7.2.2</t>
  </si>
  <si>
    <t>сільське господарство</t>
  </si>
  <si>
    <t>*дані не заповнюються, оскільки Програмою зайнятості на період до 2017 року не передбачено прогнозування ліквідації робочих місць</t>
  </si>
  <si>
    <t>№ з/п</t>
  </si>
  <si>
    <t>Розвиток малого і середнього бізнесу</t>
  </si>
  <si>
    <t>Кількість зареєстрованих  фізичних осіб-підприємців</t>
  </si>
  <si>
    <t>Кількість вибулих</t>
  </si>
  <si>
    <t>Чисельність працівників у віці 15-70 років, зайнятих економічною діяльністю (у середньому за рік)</t>
  </si>
  <si>
    <t>Чисельність безробітних за методологією МОП (у середньому за рік)</t>
  </si>
  <si>
    <t>Рівень безробіття за методологією МОП, в % серед  економічно активного населення у віці 15-70 років</t>
  </si>
  <si>
    <t>Зовнішньоторговельний оборот товарів</t>
  </si>
  <si>
    <t>ГУМАНІТАРНА СФЕРА</t>
  </si>
  <si>
    <t>Видатки на утримання установ  охорони здоров'я</t>
  </si>
  <si>
    <t xml:space="preserve">Отримання базової та повної загальної освіти </t>
  </si>
  <si>
    <t>Видатки на утримання культури та мистецтва</t>
  </si>
  <si>
    <t>Спортивні зали площею не менш як 162 кв. метри</t>
  </si>
  <si>
    <t>чисельність дітей-сиріт</t>
  </si>
  <si>
    <t>в них дітей</t>
  </si>
  <si>
    <t>Кількість дітей, влаштованих у притулки для неповнолітніх</t>
  </si>
  <si>
    <t>Центри для ВІЛ-інфікованих дітей та молоді, одиниць</t>
  </si>
  <si>
    <t>Чистий дохід (виручка) від реалізації продукції (робіт, послуг)</t>
  </si>
  <si>
    <t>в т.ч. заробітна плата</t>
  </si>
  <si>
    <t>Фонд оплати праці</t>
  </si>
  <si>
    <t>Обсяг виконаних будівельних робіт (у фактичних цінах без ПДВ)</t>
  </si>
  <si>
    <t xml:space="preserve">
За 2014 рік, очікуване
</t>
  </si>
  <si>
    <t>Прогноз 
на 2015 рік</t>
  </si>
  <si>
    <t>Темп росту (зниження) 2015 рік до 2014 року %</t>
  </si>
  <si>
    <t>х</t>
  </si>
  <si>
    <t>-</t>
  </si>
  <si>
    <t>x</t>
  </si>
  <si>
    <t>електротранспортом</t>
  </si>
  <si>
    <t>кількість створених ОСМД (за накопиченням)</t>
  </si>
  <si>
    <t>Обсяг обороту роздрібної торгівлі (без урахування обороту фізичних осіб-підприємців)</t>
  </si>
  <si>
    <t>Темпи росту роздрібної торгівлі (без урахування обороту фізичних осіб-підприємців) у фактичних цінах</t>
  </si>
  <si>
    <t>ДОДАТОК 1</t>
  </si>
  <si>
    <t>Основні показники економічного і соціального розвитку м.СЄВЄРОДОНЕЦЬКА на 2015 рік</t>
  </si>
  <si>
    <t xml:space="preserve">Обсяг реалізованих послуг </t>
  </si>
  <si>
    <t xml:space="preserve">Темпи росту обсягів реалізованих послуг </t>
  </si>
  <si>
    <t>Міграційний приріст (скорочення) населення</t>
  </si>
  <si>
    <t>хімічна і нафтохімічна промисловість</t>
  </si>
  <si>
    <t>виробництво інших неметалічних мінеральних виробів (промбудматеріали і виробництво скловиробів)</t>
  </si>
  <si>
    <t>металургія і обробка металів</t>
  </si>
  <si>
    <t>машинобудування</t>
  </si>
  <si>
    <t>Введення в експлуатацію житла</t>
  </si>
  <si>
    <t>Індекси середньомісячної заробітної плати у % до  попереднього року</t>
  </si>
  <si>
    <t>Надходження податків і платежів до бюджетів всіх рівнів</t>
  </si>
  <si>
    <t>у тому числі доходи місцевих бюджетів</t>
  </si>
  <si>
    <t>Доходи місцевих бюджетів (з урахуванням трансфертів з держбюджету)</t>
  </si>
</sst>
</file>

<file path=xl/styles.xml><?xml version="1.0" encoding="utf-8"?>
<styleSheet xmlns="http://schemas.openxmlformats.org/spreadsheetml/2006/main">
  <numFmts count="40">
    <numFmt numFmtId="5" formatCode="#,##0&quot;гр.&quot;;\-#,##0&quot;гр.&quot;"/>
    <numFmt numFmtId="6" formatCode="#,##0&quot;гр.&quot;;[Red]\-#,##0&quot;гр.&quot;"/>
    <numFmt numFmtId="7" formatCode="#,##0.00&quot;гр.&quot;;\-#,##0.00&quot;гр.&quot;"/>
    <numFmt numFmtId="8" formatCode="#,##0.00&quot;гр.&quot;;[Red]\-#,##0.00&quot;гр.&quot;"/>
    <numFmt numFmtId="42" formatCode="_-* #,##0&quot;гр.&quot;_-;\-* #,##0&quot;гр.&quot;_-;_-* &quot;-&quot;&quot;гр.&quot;_-;_-@_-"/>
    <numFmt numFmtId="41" formatCode="_-* #,##0_г_р_._-;\-* #,##0_г_р_._-;_-* &quot;-&quot;_г_р_._-;_-@_-"/>
    <numFmt numFmtId="44" formatCode="_-* #,##0.00&quot;гр.&quot;_-;\-* #,##0.00&quot;гр.&quot;_-;_-* &quot;-&quot;??&quot;гр.&quot;_-;_-@_-"/>
    <numFmt numFmtId="43" formatCode="_-* #,##0.00_г_р_._-;\-* #,##0.00_г_р_._-;_-* &quot;-&quot;??_г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0.0"/>
    <numFmt numFmtId="189" formatCode="0.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_-* #,##0.000_р_._-;\-* #,##0.000_р_._-;_-* &quot;-&quot;??_р_._-;_-@_-"/>
    <numFmt numFmtId="195" formatCode="_-* #,##0.0_р_._-;\-* #,##0.0_р_._-;_-* &quot;-&quot;??_р_._-;_-@_-"/>
  </numFmts>
  <fonts count="34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sz val="8"/>
      <name val="Times New Roman"/>
      <family val="1"/>
    </font>
    <font>
      <sz val="14"/>
      <color indexed="8"/>
      <name val="Times New Roman"/>
      <family val="1"/>
    </font>
    <font>
      <sz val="14"/>
      <color indexed="10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84">
    <xf numFmtId="0" fontId="0" fillId="0" borderId="0" xfId="0" applyAlignment="1">
      <alignment/>
    </xf>
    <xf numFmtId="0" fontId="9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 horizontal="center"/>
    </xf>
    <xf numFmtId="49" fontId="9" fillId="0" borderId="10" xfId="0" applyNumberFormat="1" applyFont="1" applyFill="1" applyBorder="1" applyAlignment="1">
      <alignment horizontal="center"/>
    </xf>
    <xf numFmtId="0" fontId="5" fillId="0" borderId="10" xfId="0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188" fontId="0" fillId="0" borderId="0" xfId="0" applyNumberFormat="1" applyFill="1" applyAlignment="1">
      <alignment horizontal="center"/>
    </xf>
    <xf numFmtId="0" fontId="4" fillId="0" borderId="0" xfId="0" applyFont="1" applyFill="1" applyBorder="1" applyAlignment="1">
      <alignment/>
    </xf>
    <xf numFmtId="188" fontId="11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 vertical="top"/>
    </xf>
    <xf numFmtId="0" fontId="0" fillId="0" borderId="0" xfId="0" applyFill="1" applyBorder="1" applyAlignment="1">
      <alignment horizontal="center"/>
    </xf>
    <xf numFmtId="0" fontId="11" fillId="0" borderId="0" xfId="0" applyFont="1" applyFill="1" applyAlignment="1">
      <alignment/>
    </xf>
    <xf numFmtId="0" fontId="9" fillId="0" borderId="10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2" fontId="9" fillId="0" borderId="10" xfId="0" applyNumberFormat="1" applyFont="1" applyFill="1" applyBorder="1" applyAlignment="1">
      <alignment horizontal="center"/>
    </xf>
    <xf numFmtId="0" fontId="17" fillId="0" borderId="0" xfId="0" applyFont="1" applyFill="1" applyAlignment="1">
      <alignment/>
    </xf>
    <xf numFmtId="0" fontId="17" fillId="0" borderId="0" xfId="0" applyFont="1" applyFill="1" applyBorder="1" applyAlignment="1">
      <alignment/>
    </xf>
    <xf numFmtId="0" fontId="2" fillId="0" borderId="0" xfId="0" applyFont="1" applyFill="1" applyAlignment="1">
      <alignment horizontal="right" vertical="justify"/>
    </xf>
    <xf numFmtId="0" fontId="0" fillId="0" borderId="0" xfId="0" applyFont="1" applyFill="1" applyBorder="1" applyAlignment="1">
      <alignment/>
    </xf>
    <xf numFmtId="188" fontId="7" fillId="0" borderId="0" xfId="0" applyNumberFormat="1" applyFont="1" applyFill="1" applyBorder="1" applyAlignment="1">
      <alignment horizontal="left"/>
    </xf>
    <xf numFmtId="0" fontId="6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justify" wrapText="1"/>
    </xf>
    <xf numFmtId="0" fontId="5" fillId="0" borderId="11" xfId="0" applyFont="1" applyFill="1" applyBorder="1" applyAlignment="1">
      <alignment wrapText="1"/>
    </xf>
    <xf numFmtId="0" fontId="15" fillId="0" borderId="10" xfId="0" applyFont="1" applyFill="1" applyBorder="1" applyAlignment="1">
      <alignment wrapText="1"/>
    </xf>
    <xf numFmtId="0" fontId="15" fillId="0" borderId="12" xfId="0" applyFont="1" applyFill="1" applyBorder="1" applyAlignment="1">
      <alignment wrapText="1"/>
    </xf>
    <xf numFmtId="188" fontId="0" fillId="0" borderId="0" xfId="0" applyNumberFormat="1" applyFill="1" applyBorder="1" applyAlignment="1">
      <alignment/>
    </xf>
    <xf numFmtId="0" fontId="5" fillId="0" borderId="10" xfId="0" applyFont="1" applyFill="1" applyBorder="1" applyAlignment="1">
      <alignment vertical="center" wrapText="1"/>
    </xf>
    <xf numFmtId="188" fontId="7" fillId="0" borderId="0" xfId="0" applyNumberFormat="1" applyFont="1" applyFill="1" applyBorder="1" applyAlignment="1">
      <alignment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11" fillId="0" borderId="0" xfId="0" applyFont="1" applyFill="1" applyBorder="1" applyAlignment="1">
      <alignment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88" fontId="11" fillId="0" borderId="10" xfId="0" applyNumberFormat="1" applyFont="1" applyFill="1" applyBorder="1" applyAlignment="1">
      <alignment horizontal="center" vertical="center" wrapText="1"/>
    </xf>
    <xf numFmtId="188" fontId="11" fillId="0" borderId="11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1" fontId="11" fillId="0" borderId="10" xfId="0" applyNumberFormat="1" applyFont="1" applyFill="1" applyBorder="1" applyAlignment="1">
      <alignment horizontal="center" vertical="center" wrapText="1"/>
    </xf>
    <xf numFmtId="1" fontId="11" fillId="0" borderId="11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2" fontId="11" fillId="0" borderId="11" xfId="0" applyNumberFormat="1" applyFont="1" applyFill="1" applyBorder="1" applyAlignment="1">
      <alignment horizontal="center" vertical="center" wrapText="1"/>
    </xf>
    <xf numFmtId="189" fontId="11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189" fontId="11" fillId="0" borderId="11" xfId="0" applyNumberFormat="1" applyFont="1" applyFill="1" applyBorder="1" applyAlignment="1">
      <alignment horizontal="center" vertical="center" wrapText="1"/>
    </xf>
    <xf numFmtId="0" fontId="11" fillId="24" borderId="10" xfId="0" applyFont="1" applyFill="1" applyBorder="1" applyAlignment="1">
      <alignment horizontal="center" vertical="center" wrapText="1"/>
    </xf>
    <xf numFmtId="189" fontId="13" fillId="0" borderId="10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1" fontId="11" fillId="24" borderId="10" xfId="0" applyNumberFormat="1" applyFont="1" applyFill="1" applyBorder="1" applyAlignment="1">
      <alignment horizontal="center" vertical="center" wrapText="1"/>
    </xf>
    <xf numFmtId="195" fontId="11" fillId="0" borderId="11" xfId="58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justify" wrapText="1"/>
    </xf>
    <xf numFmtId="0" fontId="6" fillId="24" borderId="10" xfId="0" applyFont="1" applyFill="1" applyBorder="1" applyAlignment="1">
      <alignment/>
    </xf>
    <xf numFmtId="0" fontId="5" fillId="24" borderId="10" xfId="0" applyFont="1" applyFill="1" applyBorder="1" applyAlignment="1">
      <alignment horizontal="center" vertical="center" wrapText="1"/>
    </xf>
    <xf numFmtId="188" fontId="11" fillId="24" borderId="10" xfId="0" applyNumberFormat="1" applyFont="1" applyFill="1" applyBorder="1" applyAlignment="1">
      <alignment horizontal="center" vertical="center" wrapText="1"/>
    </xf>
    <xf numFmtId="188" fontId="11" fillId="24" borderId="11" xfId="0" applyNumberFormat="1" applyFont="1" applyFill="1" applyBorder="1" applyAlignment="1">
      <alignment horizontal="center" vertical="center" wrapText="1"/>
    </xf>
    <xf numFmtId="0" fontId="5" fillId="24" borderId="10" xfId="0" applyFont="1" applyFill="1" applyBorder="1" applyAlignment="1">
      <alignment wrapText="1"/>
    </xf>
    <xf numFmtId="0" fontId="6" fillId="24" borderId="10" xfId="0" applyFont="1" applyFill="1" applyBorder="1" applyAlignment="1">
      <alignment wrapText="1"/>
    </xf>
    <xf numFmtId="188" fontId="11" fillId="24" borderId="10" xfId="0" applyNumberFormat="1" applyFont="1" applyFill="1" applyBorder="1" applyAlignment="1">
      <alignment horizontal="center" vertical="center" wrapText="1" shrinkToFit="1"/>
    </xf>
    <xf numFmtId="0" fontId="9" fillId="24" borderId="10" xfId="0" applyFont="1" applyFill="1" applyBorder="1" applyAlignment="1">
      <alignment horizontal="center"/>
    </xf>
    <xf numFmtId="49" fontId="9" fillId="24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3"/>
    </xf>
    <xf numFmtId="0" fontId="11" fillId="0" borderId="10" xfId="0" applyFont="1" applyFill="1" applyBorder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left" vertical="top" wrapText="1"/>
    </xf>
    <xf numFmtId="0" fontId="8" fillId="0" borderId="13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188" fontId="9" fillId="0" borderId="15" xfId="0" applyNumberFormat="1" applyFont="1" applyFill="1" applyBorder="1" applyAlignment="1">
      <alignment horizontal="center" vertical="center" wrapText="1"/>
    </xf>
    <xf numFmtId="188" fontId="9" fillId="0" borderId="16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top"/>
    </xf>
    <xf numFmtId="0" fontId="8" fillId="0" borderId="0" xfId="0" applyFont="1" applyFill="1" applyAlignment="1">
      <alignment horizontal="right"/>
    </xf>
    <xf numFmtId="188" fontId="9" fillId="0" borderId="14" xfId="0" applyNumberFormat="1" applyFont="1" applyFill="1" applyBorder="1" applyAlignment="1">
      <alignment horizontal="center" vertical="center" wrapText="1"/>
    </xf>
    <xf numFmtId="188" fontId="9" fillId="0" borderId="12" xfId="0" applyNumberFormat="1" applyFont="1" applyFill="1" applyBorder="1" applyAlignment="1">
      <alignment horizontal="center" vertical="center" wrapText="1"/>
    </xf>
    <xf numFmtId="188" fontId="14" fillId="0" borderId="1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419100</xdr:colOff>
      <xdr:row>734</xdr:row>
      <xdr:rowOff>133350</xdr:rowOff>
    </xdr:from>
    <xdr:to>
      <xdr:col>22</xdr:col>
      <xdr:colOff>228600</xdr:colOff>
      <xdr:row>734</xdr:row>
      <xdr:rowOff>133350</xdr:rowOff>
    </xdr:to>
    <xdr:sp>
      <xdr:nvSpPr>
        <xdr:cNvPr id="1" name="Line 637"/>
        <xdr:cNvSpPr>
          <a:spLocks/>
        </xdr:cNvSpPr>
      </xdr:nvSpPr>
      <xdr:spPr>
        <a:xfrm flipV="1">
          <a:off x="20802600" y="1419320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736</xdr:row>
      <xdr:rowOff>142875</xdr:rowOff>
    </xdr:from>
    <xdr:to>
      <xdr:col>22</xdr:col>
      <xdr:colOff>228600</xdr:colOff>
      <xdr:row>736</xdr:row>
      <xdr:rowOff>142875</xdr:rowOff>
    </xdr:to>
    <xdr:sp>
      <xdr:nvSpPr>
        <xdr:cNvPr id="2" name="Line 639"/>
        <xdr:cNvSpPr>
          <a:spLocks/>
        </xdr:cNvSpPr>
      </xdr:nvSpPr>
      <xdr:spPr>
        <a:xfrm flipV="1">
          <a:off x="20802600" y="142265400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738</xdr:row>
      <xdr:rowOff>95250</xdr:rowOff>
    </xdr:from>
    <xdr:to>
      <xdr:col>22</xdr:col>
      <xdr:colOff>209550</xdr:colOff>
      <xdr:row>738</xdr:row>
      <xdr:rowOff>95250</xdr:rowOff>
    </xdr:to>
    <xdr:sp>
      <xdr:nvSpPr>
        <xdr:cNvPr id="3" name="Line 640"/>
        <xdr:cNvSpPr>
          <a:spLocks/>
        </xdr:cNvSpPr>
      </xdr:nvSpPr>
      <xdr:spPr>
        <a:xfrm flipV="1">
          <a:off x="20783550" y="142541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400050</xdr:colOff>
      <xdr:row>738</xdr:row>
      <xdr:rowOff>95250</xdr:rowOff>
    </xdr:from>
    <xdr:to>
      <xdr:col>22</xdr:col>
      <xdr:colOff>209550</xdr:colOff>
      <xdr:row>738</xdr:row>
      <xdr:rowOff>95250</xdr:rowOff>
    </xdr:to>
    <xdr:sp>
      <xdr:nvSpPr>
        <xdr:cNvPr id="4" name="Line 641"/>
        <xdr:cNvSpPr>
          <a:spLocks/>
        </xdr:cNvSpPr>
      </xdr:nvSpPr>
      <xdr:spPr>
        <a:xfrm flipV="1">
          <a:off x="20783550" y="1425416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419100</xdr:colOff>
      <xdr:row>734</xdr:row>
      <xdr:rowOff>133350</xdr:rowOff>
    </xdr:from>
    <xdr:to>
      <xdr:col>22</xdr:col>
      <xdr:colOff>228600</xdr:colOff>
      <xdr:row>734</xdr:row>
      <xdr:rowOff>133350</xdr:rowOff>
    </xdr:to>
    <xdr:sp>
      <xdr:nvSpPr>
        <xdr:cNvPr id="5" name="Line 642"/>
        <xdr:cNvSpPr>
          <a:spLocks/>
        </xdr:cNvSpPr>
      </xdr:nvSpPr>
      <xdr:spPr>
        <a:xfrm flipV="1">
          <a:off x="20802600" y="141932025"/>
          <a:ext cx="504825" cy="0"/>
        </a:xfrm>
        <a:prstGeom prst="line">
          <a:avLst/>
        </a:prstGeom>
        <a:noFill/>
        <a:ln w="9525" cmpd="sng">
          <a:solidFill>
            <a:srgbClr val="FF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123825</xdr:colOff>
      <xdr:row>668</xdr:row>
      <xdr:rowOff>142875</xdr:rowOff>
    </xdr:from>
    <xdr:to>
      <xdr:col>21</xdr:col>
      <xdr:colOff>619125</xdr:colOff>
      <xdr:row>668</xdr:row>
      <xdr:rowOff>142875</xdr:rowOff>
    </xdr:to>
    <xdr:sp>
      <xdr:nvSpPr>
        <xdr:cNvPr id="6" name="Line 638"/>
        <xdr:cNvSpPr>
          <a:spLocks/>
        </xdr:cNvSpPr>
      </xdr:nvSpPr>
      <xdr:spPr>
        <a:xfrm flipV="1">
          <a:off x="20507325" y="131254500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21</xdr:col>
      <xdr:colOff>619125</xdr:colOff>
      <xdr:row>571</xdr:row>
      <xdr:rowOff>9525</xdr:rowOff>
    </xdr:from>
    <xdr:to>
      <xdr:col>22</xdr:col>
      <xdr:colOff>419100</xdr:colOff>
      <xdr:row>571</xdr:row>
      <xdr:rowOff>9525</xdr:rowOff>
    </xdr:to>
    <xdr:sp>
      <xdr:nvSpPr>
        <xdr:cNvPr id="7" name="Line 638"/>
        <xdr:cNvSpPr>
          <a:spLocks/>
        </xdr:cNvSpPr>
      </xdr:nvSpPr>
      <xdr:spPr>
        <a:xfrm flipV="1">
          <a:off x="21002625" y="115414425"/>
          <a:ext cx="49530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608</xdr:row>
      <xdr:rowOff>9525</xdr:rowOff>
    </xdr:from>
    <xdr:to>
      <xdr:col>21</xdr:col>
      <xdr:colOff>276225</xdr:colOff>
      <xdr:row>608</xdr:row>
      <xdr:rowOff>9525</xdr:rowOff>
    </xdr:to>
    <xdr:sp>
      <xdr:nvSpPr>
        <xdr:cNvPr id="8" name="Line 638"/>
        <xdr:cNvSpPr>
          <a:spLocks/>
        </xdr:cNvSpPr>
      </xdr:nvSpPr>
      <xdr:spPr>
        <a:xfrm flipV="1">
          <a:off x="20154900" y="121405650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9" name="Line 638"/>
        <xdr:cNvSpPr>
          <a:spLocks/>
        </xdr:cNvSpPr>
      </xdr:nvSpPr>
      <xdr:spPr>
        <a:xfrm flipV="1">
          <a:off x="20154900" y="98078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0" name="Line 638"/>
        <xdr:cNvSpPr>
          <a:spLocks/>
        </xdr:cNvSpPr>
      </xdr:nvSpPr>
      <xdr:spPr>
        <a:xfrm flipV="1">
          <a:off x="20154900" y="98078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1" name="Line 638"/>
        <xdr:cNvSpPr>
          <a:spLocks/>
        </xdr:cNvSpPr>
      </xdr:nvSpPr>
      <xdr:spPr>
        <a:xfrm flipV="1">
          <a:off x="20154900" y="98078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2" name="Line 638"/>
        <xdr:cNvSpPr>
          <a:spLocks/>
        </xdr:cNvSpPr>
      </xdr:nvSpPr>
      <xdr:spPr>
        <a:xfrm flipV="1">
          <a:off x="20154900" y="98078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464</xdr:row>
      <xdr:rowOff>0</xdr:rowOff>
    </xdr:from>
    <xdr:to>
      <xdr:col>21</xdr:col>
      <xdr:colOff>276225</xdr:colOff>
      <xdr:row>464</xdr:row>
      <xdr:rowOff>0</xdr:rowOff>
    </xdr:to>
    <xdr:sp>
      <xdr:nvSpPr>
        <xdr:cNvPr id="13" name="Line 638"/>
        <xdr:cNvSpPr>
          <a:spLocks/>
        </xdr:cNvSpPr>
      </xdr:nvSpPr>
      <xdr:spPr>
        <a:xfrm flipV="1">
          <a:off x="20154900" y="980789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641</xdr:row>
      <xdr:rowOff>66675</xdr:rowOff>
    </xdr:from>
    <xdr:to>
      <xdr:col>21</xdr:col>
      <xdr:colOff>276225</xdr:colOff>
      <xdr:row>641</xdr:row>
      <xdr:rowOff>66675</xdr:rowOff>
    </xdr:to>
    <xdr:sp>
      <xdr:nvSpPr>
        <xdr:cNvPr id="14" name="Line 638"/>
        <xdr:cNvSpPr>
          <a:spLocks/>
        </xdr:cNvSpPr>
      </xdr:nvSpPr>
      <xdr:spPr>
        <a:xfrm flipV="1">
          <a:off x="20154900" y="1268063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670</xdr:row>
      <xdr:rowOff>95250</xdr:rowOff>
    </xdr:from>
    <xdr:to>
      <xdr:col>21</xdr:col>
      <xdr:colOff>276225</xdr:colOff>
      <xdr:row>670</xdr:row>
      <xdr:rowOff>95250</xdr:rowOff>
    </xdr:to>
    <xdr:sp>
      <xdr:nvSpPr>
        <xdr:cNvPr id="15" name="Line 638"/>
        <xdr:cNvSpPr>
          <a:spLocks/>
        </xdr:cNvSpPr>
      </xdr:nvSpPr>
      <xdr:spPr>
        <a:xfrm flipV="1">
          <a:off x="20154900" y="1315307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670</xdr:row>
      <xdr:rowOff>95250</xdr:rowOff>
    </xdr:from>
    <xdr:to>
      <xdr:col>21</xdr:col>
      <xdr:colOff>276225</xdr:colOff>
      <xdr:row>670</xdr:row>
      <xdr:rowOff>95250</xdr:rowOff>
    </xdr:to>
    <xdr:sp>
      <xdr:nvSpPr>
        <xdr:cNvPr id="16" name="Line 638"/>
        <xdr:cNvSpPr>
          <a:spLocks/>
        </xdr:cNvSpPr>
      </xdr:nvSpPr>
      <xdr:spPr>
        <a:xfrm flipV="1">
          <a:off x="20154900" y="13153072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20</xdr:col>
      <xdr:colOff>466725</xdr:colOff>
      <xdr:row>715</xdr:row>
      <xdr:rowOff>104775</xdr:rowOff>
    </xdr:from>
    <xdr:to>
      <xdr:col>21</xdr:col>
      <xdr:colOff>276225</xdr:colOff>
      <xdr:row>715</xdr:row>
      <xdr:rowOff>104775</xdr:rowOff>
    </xdr:to>
    <xdr:sp>
      <xdr:nvSpPr>
        <xdr:cNvPr id="17" name="Line 638"/>
        <xdr:cNvSpPr>
          <a:spLocks/>
        </xdr:cNvSpPr>
      </xdr:nvSpPr>
      <xdr:spPr>
        <a:xfrm flipV="1">
          <a:off x="20154900" y="138826875"/>
          <a:ext cx="5048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5"/>
  <sheetViews>
    <sheetView tabSelected="1" view="pageLayout" zoomScaleSheetLayoutView="100" workbookViewId="0" topLeftCell="A214">
      <selection activeCell="E206" sqref="E206"/>
    </sheetView>
  </sheetViews>
  <sheetFormatPr defaultColWidth="9.00390625" defaultRowHeight="12.75"/>
  <cols>
    <col min="1" max="1" width="4.125" style="9" customWidth="1"/>
    <col min="2" max="2" width="74.75390625" style="10" customWidth="1"/>
    <col min="3" max="3" width="14.75390625" style="11" customWidth="1"/>
    <col min="4" max="4" width="11.375" style="12" customWidth="1"/>
    <col min="5" max="5" width="12.00390625" style="12" customWidth="1"/>
    <col min="6" max="6" width="13.625" style="11" customWidth="1"/>
    <col min="7" max="16384" width="9.125" style="3" customWidth="1"/>
  </cols>
  <sheetData>
    <row r="1" spans="5:6" ht="18.75">
      <c r="E1" s="80" t="s">
        <v>254</v>
      </c>
      <c r="F1" s="80"/>
    </row>
    <row r="2" spans="1:6" ht="31.5" customHeight="1">
      <c r="A2" s="73" t="s">
        <v>255</v>
      </c>
      <c r="B2" s="73"/>
      <c r="C2" s="73"/>
      <c r="D2" s="73"/>
      <c r="E2" s="73"/>
      <c r="F2" s="73"/>
    </row>
    <row r="3" spans="1:7" ht="16.5" customHeight="1">
      <c r="A3" s="74" t="s">
        <v>223</v>
      </c>
      <c r="B3" s="74"/>
      <c r="C3" s="74" t="s">
        <v>34</v>
      </c>
      <c r="D3" s="81" t="s">
        <v>244</v>
      </c>
      <c r="E3" s="76" t="s">
        <v>245</v>
      </c>
      <c r="F3" s="74" t="s">
        <v>246</v>
      </c>
      <c r="G3" s="78"/>
    </row>
    <row r="4" spans="1:7" ht="36.75" customHeight="1">
      <c r="A4" s="75"/>
      <c r="B4" s="75"/>
      <c r="C4" s="75"/>
      <c r="D4" s="82"/>
      <c r="E4" s="77"/>
      <c r="F4" s="75"/>
      <c r="G4" s="78"/>
    </row>
    <row r="5" spans="1:6" s="13" customFormat="1" ht="13.5">
      <c r="A5" s="4">
        <v>1</v>
      </c>
      <c r="B5" s="4">
        <v>2</v>
      </c>
      <c r="C5" s="38">
        <v>3</v>
      </c>
      <c r="D5" s="38">
        <v>4</v>
      </c>
      <c r="E5" s="39">
        <v>5</v>
      </c>
      <c r="F5" s="38">
        <v>6</v>
      </c>
    </row>
    <row r="6" spans="1:6" ht="18.75">
      <c r="A6" s="67" t="s">
        <v>22</v>
      </c>
      <c r="B6" s="60" t="s">
        <v>35</v>
      </c>
      <c r="C6" s="61"/>
      <c r="D6" s="62"/>
      <c r="E6" s="63"/>
      <c r="F6" s="62"/>
    </row>
    <row r="7" spans="1:6" ht="18.75">
      <c r="A7" s="68" t="s">
        <v>12</v>
      </c>
      <c r="B7" s="60" t="s">
        <v>36</v>
      </c>
      <c r="C7" s="61" t="s">
        <v>25</v>
      </c>
      <c r="D7" s="41">
        <f>D8-D9+D10</f>
        <v>655.3</v>
      </c>
      <c r="E7" s="41">
        <f>E8-E9+E10</f>
        <v>730.0999999999999</v>
      </c>
      <c r="F7" s="41">
        <f>(E7/D7)*100</f>
        <v>111.41461925835495</v>
      </c>
    </row>
    <row r="8" spans="1:6" ht="18.75">
      <c r="A8" s="67"/>
      <c r="B8" s="64" t="s">
        <v>265</v>
      </c>
      <c r="C8" s="61" t="s">
        <v>25</v>
      </c>
      <c r="D8" s="62">
        <v>323.1</v>
      </c>
      <c r="E8" s="63">
        <v>323.7</v>
      </c>
      <c r="F8" s="62">
        <f>(E8/D8)*100</f>
        <v>100.1857010213556</v>
      </c>
    </row>
    <row r="9" spans="1:6" ht="18.75">
      <c r="A9" s="67"/>
      <c r="B9" s="69" t="s">
        <v>266</v>
      </c>
      <c r="C9" s="61" t="s">
        <v>25</v>
      </c>
      <c r="D9" s="70">
        <v>236.2</v>
      </c>
      <c r="E9" s="71">
        <v>193.5</v>
      </c>
      <c r="F9" s="62">
        <f>(E9/D9)*100</f>
        <v>81.922099915326</v>
      </c>
    </row>
    <row r="10" spans="1:6" ht="18.75">
      <c r="A10" s="67"/>
      <c r="B10" s="64" t="s">
        <v>267</v>
      </c>
      <c r="C10" s="61" t="s">
        <v>25</v>
      </c>
      <c r="D10" s="41">
        <v>568.4</v>
      </c>
      <c r="E10" s="42">
        <v>599.9</v>
      </c>
      <c r="F10" s="41">
        <f>(E10/D10)*100</f>
        <v>105.54187192118228</v>
      </c>
    </row>
    <row r="11" spans="1:6" ht="18.75">
      <c r="A11" s="67"/>
      <c r="B11" s="64"/>
      <c r="C11" s="61"/>
      <c r="D11" s="41"/>
      <c r="E11" s="42"/>
      <c r="F11" s="41"/>
    </row>
    <row r="12" spans="1:6" ht="18.75">
      <c r="A12" s="68" t="s">
        <v>33</v>
      </c>
      <c r="B12" s="65" t="s">
        <v>37</v>
      </c>
      <c r="C12" s="61"/>
      <c r="D12" s="83"/>
      <c r="E12" s="42"/>
      <c r="F12" s="41"/>
    </row>
    <row r="13" spans="1:7" ht="18.75">
      <c r="A13" s="67"/>
      <c r="B13" s="65" t="s">
        <v>38</v>
      </c>
      <c r="C13" s="61" t="s">
        <v>25</v>
      </c>
      <c r="D13" s="41">
        <v>565.4</v>
      </c>
      <c r="E13" s="42">
        <v>597.1</v>
      </c>
      <c r="F13" s="41">
        <f>(E13/D13)*100</f>
        <v>105.60665015917937</v>
      </c>
      <c r="G13" s="14"/>
    </row>
    <row r="14" spans="1:6" ht="15.75" customHeight="1">
      <c r="A14" s="67"/>
      <c r="B14" s="64" t="s">
        <v>39</v>
      </c>
      <c r="C14" s="61"/>
      <c r="D14" s="83"/>
      <c r="E14" s="42"/>
      <c r="F14" s="41"/>
    </row>
    <row r="15" spans="1:7" ht="18.75">
      <c r="A15" s="67"/>
      <c r="B15" s="64" t="s">
        <v>40</v>
      </c>
      <c r="C15" s="61" t="s">
        <v>25</v>
      </c>
      <c r="D15" s="41">
        <v>387</v>
      </c>
      <c r="E15" s="42">
        <v>584.5</v>
      </c>
      <c r="F15" s="41">
        <f>(E15/D15)*100</f>
        <v>151.03359173126617</v>
      </c>
      <c r="G15" s="14"/>
    </row>
    <row r="16" spans="1:7" ht="18.75">
      <c r="A16" s="67"/>
      <c r="B16" s="64" t="s">
        <v>41</v>
      </c>
      <c r="C16" s="61" t="s">
        <v>25</v>
      </c>
      <c r="D16" s="41">
        <v>178.4</v>
      </c>
      <c r="E16" s="42">
        <v>12.6</v>
      </c>
      <c r="F16" s="41">
        <f>(E16/D16)*100</f>
        <v>7.062780269058296</v>
      </c>
      <c r="G16" s="14"/>
    </row>
    <row r="17" spans="1:6" ht="18.75">
      <c r="A17" s="68" t="s">
        <v>13</v>
      </c>
      <c r="B17" s="65" t="s">
        <v>42</v>
      </c>
      <c r="C17" s="61"/>
      <c r="D17" s="66"/>
      <c r="E17" s="63"/>
      <c r="F17" s="62"/>
    </row>
    <row r="18" spans="1:6" ht="18.75">
      <c r="A18" s="67"/>
      <c r="B18" s="64" t="s">
        <v>131</v>
      </c>
      <c r="C18" s="61" t="s">
        <v>25</v>
      </c>
      <c r="D18" s="62">
        <v>119.4</v>
      </c>
      <c r="E18" s="62">
        <v>160</v>
      </c>
      <c r="F18" s="62">
        <f>(E18/D18)*100</f>
        <v>134.00335008375208</v>
      </c>
    </row>
    <row r="19" spans="1:6" ht="17.25" customHeight="1">
      <c r="A19" s="67"/>
      <c r="B19" s="64" t="s">
        <v>132</v>
      </c>
      <c r="C19" s="61" t="s">
        <v>4</v>
      </c>
      <c r="D19" s="62">
        <v>52.8</v>
      </c>
      <c r="E19" s="62">
        <v>55</v>
      </c>
      <c r="F19" s="62">
        <f>(E19/D19)*100</f>
        <v>104.16666666666667</v>
      </c>
    </row>
    <row r="20" spans="1:6" ht="18.75">
      <c r="A20" s="67"/>
      <c r="B20" s="64" t="s">
        <v>133</v>
      </c>
      <c r="C20" s="61" t="s">
        <v>25</v>
      </c>
      <c r="D20" s="62">
        <v>6738.4</v>
      </c>
      <c r="E20" s="62">
        <v>2508.9</v>
      </c>
      <c r="F20" s="62">
        <f>(E20/D20)*100</f>
        <v>37.23287427282441</v>
      </c>
    </row>
    <row r="21" spans="1:6" ht="16.5" customHeight="1">
      <c r="A21" s="67"/>
      <c r="B21" s="64" t="s">
        <v>134</v>
      </c>
      <c r="C21" s="61" t="s">
        <v>4</v>
      </c>
      <c r="D21" s="62">
        <v>47.2</v>
      </c>
      <c r="E21" s="62">
        <v>45</v>
      </c>
      <c r="F21" s="62">
        <f>(E21/D21)*100</f>
        <v>95.33898305084745</v>
      </c>
    </row>
    <row r="22" spans="1:6" ht="18.75">
      <c r="A22" s="67"/>
      <c r="B22" s="64" t="s">
        <v>135</v>
      </c>
      <c r="C22" s="61" t="s">
        <v>25</v>
      </c>
      <c r="D22" s="62">
        <f>D18-D20</f>
        <v>-6619</v>
      </c>
      <c r="E22" s="62">
        <f>E18-E20</f>
        <v>-2348.9</v>
      </c>
      <c r="F22" s="62">
        <f>(E22/D22)*100</f>
        <v>35.48723372110591</v>
      </c>
    </row>
    <row r="23" spans="1:6" ht="18.75">
      <c r="A23" s="1" t="s">
        <v>14</v>
      </c>
      <c r="B23" s="7" t="s">
        <v>136</v>
      </c>
      <c r="C23" s="40"/>
      <c r="D23" s="41"/>
      <c r="E23" s="42"/>
      <c r="F23" s="41"/>
    </row>
    <row r="24" spans="1:6" ht="18.75">
      <c r="A24" s="5" t="s">
        <v>23</v>
      </c>
      <c r="B24" s="7" t="s">
        <v>224</v>
      </c>
      <c r="C24" s="40"/>
      <c r="D24" s="41"/>
      <c r="E24" s="43"/>
      <c r="F24" s="41"/>
    </row>
    <row r="25" spans="1:6" ht="18.75">
      <c r="A25" s="1"/>
      <c r="B25" s="7" t="s">
        <v>137</v>
      </c>
      <c r="C25" s="40" t="s">
        <v>98</v>
      </c>
      <c r="D25" s="44">
        <v>790</v>
      </c>
      <c r="E25" s="45">
        <v>795</v>
      </c>
      <c r="F25" s="41">
        <f aca="true" t="shared" si="0" ref="F25:F31">(E25/D25)*100</f>
        <v>100.63291139240506</v>
      </c>
    </row>
    <row r="26" spans="1:6" ht="18.75">
      <c r="A26" s="1"/>
      <c r="B26" s="6" t="s">
        <v>138</v>
      </c>
      <c r="C26" s="40" t="s">
        <v>98</v>
      </c>
      <c r="D26" s="44">
        <v>67</v>
      </c>
      <c r="E26" s="45">
        <v>67</v>
      </c>
      <c r="F26" s="41">
        <f t="shared" si="0"/>
        <v>100</v>
      </c>
    </row>
    <row r="27" spans="1:6" ht="18.75">
      <c r="A27" s="1"/>
      <c r="B27" s="6" t="s">
        <v>197</v>
      </c>
      <c r="C27" s="40" t="s">
        <v>60</v>
      </c>
      <c r="D27" s="46">
        <v>4902</v>
      </c>
      <c r="E27" s="45">
        <v>5000</v>
      </c>
      <c r="F27" s="41">
        <f t="shared" si="0"/>
        <v>101.99918400652794</v>
      </c>
    </row>
    <row r="28" spans="1:6" ht="32.25" customHeight="1">
      <c r="A28" s="1"/>
      <c r="B28" s="6" t="s">
        <v>192</v>
      </c>
      <c r="C28" s="40" t="s">
        <v>4</v>
      </c>
      <c r="D28" s="41">
        <v>54.1</v>
      </c>
      <c r="E28" s="57">
        <v>47.9</v>
      </c>
      <c r="F28" s="41" t="s">
        <v>247</v>
      </c>
    </row>
    <row r="29" spans="1:6" ht="18.75">
      <c r="A29" s="1"/>
      <c r="B29" s="7" t="s">
        <v>139</v>
      </c>
      <c r="C29" s="40" t="s">
        <v>65</v>
      </c>
      <c r="D29" s="44">
        <v>57</v>
      </c>
      <c r="E29" s="45">
        <v>58</v>
      </c>
      <c r="F29" s="41">
        <f t="shared" si="0"/>
        <v>101.75438596491229</v>
      </c>
    </row>
    <row r="30" spans="1:6" ht="18.75">
      <c r="A30" s="1"/>
      <c r="B30" s="6" t="s">
        <v>140</v>
      </c>
      <c r="C30" s="47" t="s">
        <v>65</v>
      </c>
      <c r="D30" s="44">
        <v>5</v>
      </c>
      <c r="E30" s="45">
        <v>5</v>
      </c>
      <c r="F30" s="41">
        <f t="shared" si="0"/>
        <v>100</v>
      </c>
    </row>
    <row r="31" spans="1:6" ht="18.75">
      <c r="A31" s="1"/>
      <c r="B31" s="6" t="s">
        <v>198</v>
      </c>
      <c r="C31" s="47" t="s">
        <v>60</v>
      </c>
      <c r="D31" s="44">
        <v>8892</v>
      </c>
      <c r="E31" s="45">
        <v>9142</v>
      </c>
      <c r="F31" s="41">
        <f t="shared" si="0"/>
        <v>102.81151596941072</v>
      </c>
    </row>
    <row r="32" spans="1:6" ht="31.5" customHeight="1">
      <c r="A32" s="1"/>
      <c r="B32" s="6" t="s">
        <v>193</v>
      </c>
      <c r="C32" s="40" t="s">
        <v>4</v>
      </c>
      <c r="D32" s="41">
        <v>44.6</v>
      </c>
      <c r="E32" s="42">
        <v>39.9</v>
      </c>
      <c r="F32" s="41" t="s">
        <v>247</v>
      </c>
    </row>
    <row r="33" spans="1:6" ht="18.75">
      <c r="A33" s="1"/>
      <c r="B33" s="7" t="s">
        <v>225</v>
      </c>
      <c r="C33" s="40" t="s">
        <v>60</v>
      </c>
      <c r="D33" s="44">
        <v>5720</v>
      </c>
      <c r="E33" s="45">
        <v>6300</v>
      </c>
      <c r="F33" s="41">
        <v>102.7</v>
      </c>
    </row>
    <row r="34" spans="1:6" ht="18" customHeight="1">
      <c r="A34" s="1"/>
      <c r="B34" s="6" t="s">
        <v>210</v>
      </c>
      <c r="C34" s="40" t="s">
        <v>60</v>
      </c>
      <c r="D34" s="44">
        <v>5262</v>
      </c>
      <c r="E34" s="45">
        <v>5850</v>
      </c>
      <c r="F34" s="41">
        <f>(E34/D34)*100</f>
        <v>111.17445838084379</v>
      </c>
    </row>
    <row r="35" spans="1:6" ht="18" customHeight="1">
      <c r="A35" s="1"/>
      <c r="B35" s="6" t="s">
        <v>212</v>
      </c>
      <c r="C35" s="40" t="s">
        <v>60</v>
      </c>
      <c r="D35" s="44">
        <v>2209</v>
      </c>
      <c r="E35" s="44">
        <v>2250</v>
      </c>
      <c r="F35" s="41">
        <f>(E35/D35)*100</f>
        <v>101.85604345857855</v>
      </c>
    </row>
    <row r="36" spans="1:6" ht="31.5">
      <c r="A36" s="1"/>
      <c r="B36" s="6" t="s">
        <v>211</v>
      </c>
      <c r="C36" s="40" t="s">
        <v>4</v>
      </c>
      <c r="D36" s="41">
        <v>92</v>
      </c>
      <c r="E36" s="42">
        <v>92.9</v>
      </c>
      <c r="F36" s="41" t="s">
        <v>247</v>
      </c>
    </row>
    <row r="37" spans="1:6" ht="18.75">
      <c r="A37" s="1" t="s">
        <v>15</v>
      </c>
      <c r="B37" s="27" t="s">
        <v>141</v>
      </c>
      <c r="C37" s="40"/>
      <c r="D37" s="41"/>
      <c r="E37" s="42"/>
      <c r="F37" s="41"/>
    </row>
    <row r="38" spans="1:6" ht="34.5" customHeight="1">
      <c r="A38" s="5" t="s">
        <v>16</v>
      </c>
      <c r="B38" s="6" t="s">
        <v>142</v>
      </c>
      <c r="C38" s="40"/>
      <c r="D38" s="41"/>
      <c r="E38" s="42"/>
      <c r="F38" s="41"/>
    </row>
    <row r="39" spans="1:6" ht="17.25" customHeight="1">
      <c r="A39" s="1"/>
      <c r="B39" s="6" t="s">
        <v>240</v>
      </c>
      <c r="C39" s="40" t="s">
        <v>25</v>
      </c>
      <c r="D39" s="41">
        <v>97.5</v>
      </c>
      <c r="E39" s="42">
        <v>111.9</v>
      </c>
      <c r="F39" s="41">
        <f>(E39/D39)*100</f>
        <v>114.76923076923077</v>
      </c>
    </row>
    <row r="40" spans="1:6" ht="18.75">
      <c r="A40" s="1"/>
      <c r="B40" s="6" t="s">
        <v>143</v>
      </c>
      <c r="C40" s="40" t="s">
        <v>25</v>
      </c>
      <c r="D40" s="41">
        <v>106.4</v>
      </c>
      <c r="E40" s="42">
        <v>118.4</v>
      </c>
      <c r="F40" s="41">
        <f>(E40/D40)*100</f>
        <v>111.27819548872179</v>
      </c>
    </row>
    <row r="41" spans="1:6" ht="18.75">
      <c r="A41" s="1"/>
      <c r="B41" s="6" t="s">
        <v>144</v>
      </c>
      <c r="C41" s="40" t="s">
        <v>25</v>
      </c>
      <c r="D41" s="41">
        <v>0.9</v>
      </c>
      <c r="E41" s="42">
        <v>-7.9</v>
      </c>
      <c r="F41" s="41" t="s">
        <v>247</v>
      </c>
    </row>
    <row r="42" spans="1:6" ht="18.75">
      <c r="A42" s="1"/>
      <c r="B42" s="6" t="s">
        <v>145</v>
      </c>
      <c r="C42" s="40" t="s">
        <v>25</v>
      </c>
      <c r="D42" s="41">
        <v>1.3</v>
      </c>
      <c r="E42" s="42">
        <v>-8.5</v>
      </c>
      <c r="F42" s="41" t="s">
        <v>247</v>
      </c>
    </row>
    <row r="43" spans="1:6" ht="18.75">
      <c r="A43" s="1"/>
      <c r="B43" s="6" t="s">
        <v>242</v>
      </c>
      <c r="C43" s="40" t="s">
        <v>25</v>
      </c>
      <c r="D43" s="41">
        <v>45.5</v>
      </c>
      <c r="E43" s="42">
        <v>49.7</v>
      </c>
      <c r="F43" s="41">
        <f>(E43/D43)*100</f>
        <v>109.23076923076924</v>
      </c>
    </row>
    <row r="44" spans="1:6" ht="18.75">
      <c r="A44" s="5" t="s">
        <v>17</v>
      </c>
      <c r="B44" s="7" t="s">
        <v>146</v>
      </c>
      <c r="C44" s="40"/>
      <c r="D44" s="41"/>
      <c r="E44" s="42"/>
      <c r="F44" s="41"/>
    </row>
    <row r="45" spans="1:6" ht="18.75">
      <c r="A45" s="1"/>
      <c r="B45" s="6" t="s">
        <v>147</v>
      </c>
      <c r="C45" s="40" t="s">
        <v>25</v>
      </c>
      <c r="D45" s="41">
        <v>201.3</v>
      </c>
      <c r="E45" s="42">
        <v>221.4</v>
      </c>
      <c r="F45" s="41">
        <v>110</v>
      </c>
    </row>
    <row r="46" spans="1:6" ht="18.75">
      <c r="A46" s="1"/>
      <c r="B46" s="6" t="s">
        <v>73</v>
      </c>
      <c r="C46" s="40"/>
      <c r="D46" s="41"/>
      <c r="E46" s="42"/>
      <c r="F46" s="41"/>
    </row>
    <row r="47" spans="1:6" ht="18.75">
      <c r="A47" s="1"/>
      <c r="B47" s="6" t="s">
        <v>218</v>
      </c>
      <c r="C47" s="40" t="s">
        <v>25</v>
      </c>
      <c r="D47" s="41">
        <v>148</v>
      </c>
      <c r="E47" s="42">
        <v>150</v>
      </c>
      <c r="F47" s="41">
        <f>(E47/D47)*100</f>
        <v>101.35135135135135</v>
      </c>
    </row>
    <row r="48" spans="1:6" ht="18.75">
      <c r="A48" s="1"/>
      <c r="B48" s="6" t="s">
        <v>221</v>
      </c>
      <c r="C48" s="40" t="s">
        <v>25</v>
      </c>
      <c r="D48" s="41">
        <v>0</v>
      </c>
      <c r="E48" s="42">
        <v>0</v>
      </c>
      <c r="F48" s="41">
        <v>0</v>
      </c>
    </row>
    <row r="49" spans="1:6" ht="18.75">
      <c r="A49" s="1"/>
      <c r="B49" s="6" t="s">
        <v>148</v>
      </c>
      <c r="C49" s="40" t="s">
        <v>25</v>
      </c>
      <c r="D49" s="41">
        <v>10.4</v>
      </c>
      <c r="E49" s="42">
        <v>9.9</v>
      </c>
      <c r="F49" s="41">
        <f>(E49/D49)*100</f>
        <v>95.1923076923077</v>
      </c>
    </row>
    <row r="50" spans="1:6" ht="18.75">
      <c r="A50" s="1"/>
      <c r="B50" s="6" t="s">
        <v>149</v>
      </c>
      <c r="C50" s="40" t="s">
        <v>25</v>
      </c>
      <c r="D50" s="41">
        <v>1.4</v>
      </c>
      <c r="E50" s="42">
        <v>5</v>
      </c>
      <c r="F50" s="41">
        <f>(E50/D50)*100</f>
        <v>357.14285714285717</v>
      </c>
    </row>
    <row r="51" spans="1:6" ht="18.75">
      <c r="A51" s="1"/>
      <c r="B51" s="6" t="s">
        <v>150</v>
      </c>
      <c r="C51" s="40" t="s">
        <v>25</v>
      </c>
      <c r="D51" s="41">
        <v>0.4</v>
      </c>
      <c r="E51" s="42">
        <v>6</v>
      </c>
      <c r="F51" s="41">
        <f>(E51/D51)*100</f>
        <v>1500</v>
      </c>
    </row>
    <row r="52" spans="1:6" ht="18.75">
      <c r="A52" s="5" t="s">
        <v>29</v>
      </c>
      <c r="B52" s="7" t="s">
        <v>151</v>
      </c>
      <c r="C52" s="40"/>
      <c r="D52" s="41"/>
      <c r="E52" s="42"/>
      <c r="F52" s="41"/>
    </row>
    <row r="53" spans="1:6" ht="31.5">
      <c r="A53" s="5"/>
      <c r="B53" s="33" t="s">
        <v>152</v>
      </c>
      <c r="C53" s="40" t="s">
        <v>32</v>
      </c>
      <c r="D53" s="41">
        <v>0</v>
      </c>
      <c r="E53" s="42">
        <v>0.1</v>
      </c>
      <c r="F53" s="41">
        <v>0</v>
      </c>
    </row>
    <row r="54" spans="1:6" ht="31.5">
      <c r="A54" s="5"/>
      <c r="B54" s="33" t="s">
        <v>215</v>
      </c>
      <c r="C54" s="40" t="s">
        <v>32</v>
      </c>
      <c r="D54" s="41">
        <v>176.1</v>
      </c>
      <c r="E54" s="42">
        <v>176.2</v>
      </c>
      <c r="F54" s="41">
        <f>(E54/D54)*100</f>
        <v>100.05678591709255</v>
      </c>
    </row>
    <row r="55" spans="1:6" ht="18.75">
      <c r="A55" s="5" t="s">
        <v>0</v>
      </c>
      <c r="B55" s="7" t="s">
        <v>153</v>
      </c>
      <c r="C55" s="40"/>
      <c r="D55" s="41"/>
      <c r="E55" s="42"/>
      <c r="F55" s="41"/>
    </row>
    <row r="56" spans="1:6" ht="18.75">
      <c r="A56" s="5" t="s">
        <v>1</v>
      </c>
      <c r="B56" s="58" t="s">
        <v>154</v>
      </c>
      <c r="C56" s="40"/>
      <c r="D56" s="41"/>
      <c r="E56" s="42"/>
      <c r="F56" s="41"/>
    </row>
    <row r="57" spans="1:6" ht="18.75">
      <c r="A57" s="1"/>
      <c r="B57" s="58" t="s">
        <v>191</v>
      </c>
      <c r="C57" s="40" t="s">
        <v>25</v>
      </c>
      <c r="D57" s="41">
        <v>3300</v>
      </c>
      <c r="E57" s="42">
        <v>3950</v>
      </c>
      <c r="F57" s="41">
        <f>(E57/D57)*100</f>
        <v>119.6969696969697</v>
      </c>
    </row>
    <row r="58" spans="1:6" ht="18.75">
      <c r="A58" s="1"/>
      <c r="B58" s="58" t="s">
        <v>155</v>
      </c>
      <c r="C58" s="40" t="s">
        <v>4</v>
      </c>
      <c r="D58" s="41">
        <v>55.8</v>
      </c>
      <c r="E58" s="41">
        <v>119.7</v>
      </c>
      <c r="F58" s="41" t="s">
        <v>247</v>
      </c>
    </row>
    <row r="59" spans="1:6" ht="18.75">
      <c r="A59" s="1"/>
      <c r="B59" s="33" t="s">
        <v>73</v>
      </c>
      <c r="C59" s="40"/>
      <c r="D59" s="41"/>
      <c r="E59" s="41"/>
      <c r="F59" s="41"/>
    </row>
    <row r="60" spans="1:6" ht="18.75">
      <c r="A60" s="1"/>
      <c r="B60" s="33" t="s">
        <v>156</v>
      </c>
      <c r="C60" s="40" t="s">
        <v>4</v>
      </c>
      <c r="D60" s="41">
        <v>0</v>
      </c>
      <c r="E60" s="41">
        <v>0</v>
      </c>
      <c r="F60" s="41" t="s">
        <v>247</v>
      </c>
    </row>
    <row r="61" spans="1:6" ht="18.75">
      <c r="A61" s="1"/>
      <c r="B61" s="33" t="s">
        <v>157</v>
      </c>
      <c r="C61" s="40" t="s">
        <v>4</v>
      </c>
      <c r="D61" s="41">
        <v>55</v>
      </c>
      <c r="E61" s="41">
        <v>119.6</v>
      </c>
      <c r="F61" s="41" t="s">
        <v>247</v>
      </c>
    </row>
    <row r="62" spans="1:6" ht="18.75">
      <c r="A62" s="1"/>
      <c r="B62" s="33" t="s">
        <v>73</v>
      </c>
      <c r="C62" s="40"/>
      <c r="D62" s="41"/>
      <c r="E62" s="41"/>
      <c r="F62" s="41"/>
    </row>
    <row r="63" spans="1:6" ht="18.75">
      <c r="A63" s="1"/>
      <c r="B63" s="33" t="s">
        <v>158</v>
      </c>
      <c r="C63" s="40" t="s">
        <v>4</v>
      </c>
      <c r="D63" s="41">
        <v>87.6</v>
      </c>
      <c r="E63" s="41">
        <v>103.6</v>
      </c>
      <c r="F63" s="41" t="s">
        <v>247</v>
      </c>
    </row>
    <row r="64" spans="1:6" ht="18.75">
      <c r="A64" s="1"/>
      <c r="B64" s="33" t="s">
        <v>159</v>
      </c>
      <c r="C64" s="40" t="s">
        <v>4</v>
      </c>
      <c r="D64" s="41">
        <v>66.1</v>
      </c>
      <c r="E64" s="41">
        <v>105.8</v>
      </c>
      <c r="F64" s="41" t="s">
        <v>247</v>
      </c>
    </row>
    <row r="65" spans="1:11" ht="31.5">
      <c r="A65" s="5"/>
      <c r="B65" s="6" t="s">
        <v>160</v>
      </c>
      <c r="C65" s="40" t="s">
        <v>4</v>
      </c>
      <c r="D65" s="41">
        <v>61.8</v>
      </c>
      <c r="E65" s="41">
        <v>100</v>
      </c>
      <c r="F65" s="41" t="s">
        <v>247</v>
      </c>
      <c r="H65" s="79"/>
      <c r="I65" s="79"/>
      <c r="J65" s="79"/>
      <c r="K65" s="79"/>
    </row>
    <row r="66" spans="1:11" ht="18.75">
      <c r="A66" s="5"/>
      <c r="B66" s="6" t="s">
        <v>259</v>
      </c>
      <c r="C66" s="40" t="s">
        <v>4</v>
      </c>
      <c r="D66" s="41">
        <v>48.1</v>
      </c>
      <c r="E66" s="41">
        <v>120</v>
      </c>
      <c r="F66" s="41" t="s">
        <v>247</v>
      </c>
      <c r="H66" s="15"/>
      <c r="I66" s="15"/>
      <c r="J66" s="15"/>
      <c r="K66" s="15"/>
    </row>
    <row r="67" spans="1:11" ht="31.5">
      <c r="A67" s="5"/>
      <c r="B67" s="6" t="s">
        <v>260</v>
      </c>
      <c r="C67" s="40" t="s">
        <v>4</v>
      </c>
      <c r="D67" s="41">
        <v>74.9</v>
      </c>
      <c r="E67" s="41">
        <v>105.7</v>
      </c>
      <c r="F67" s="41" t="s">
        <v>247</v>
      </c>
      <c r="H67" s="15"/>
      <c r="I67" s="15"/>
      <c r="J67" s="15"/>
      <c r="K67" s="15"/>
    </row>
    <row r="68" spans="1:6" ht="18.75">
      <c r="A68" s="5"/>
      <c r="B68" s="6" t="s">
        <v>261</v>
      </c>
      <c r="C68" s="40" t="s">
        <v>4</v>
      </c>
      <c r="D68" s="41">
        <v>88.1</v>
      </c>
      <c r="E68" s="41">
        <v>110</v>
      </c>
      <c r="F68" s="41" t="s">
        <v>247</v>
      </c>
    </row>
    <row r="69" spans="1:6" ht="18.75">
      <c r="A69" s="5"/>
      <c r="B69" s="6" t="s">
        <v>262</v>
      </c>
      <c r="C69" s="40" t="s">
        <v>4</v>
      </c>
      <c r="D69" s="41">
        <v>82.6</v>
      </c>
      <c r="E69" s="41">
        <v>105.5</v>
      </c>
      <c r="F69" s="41" t="s">
        <v>247</v>
      </c>
    </row>
    <row r="70" spans="1:6" ht="18.75">
      <c r="A70" s="5"/>
      <c r="B70" s="6" t="s">
        <v>161</v>
      </c>
      <c r="C70" s="40" t="s">
        <v>4</v>
      </c>
      <c r="D70" s="41">
        <v>71.3</v>
      </c>
      <c r="E70" s="41">
        <v>120</v>
      </c>
      <c r="F70" s="41" t="s">
        <v>247</v>
      </c>
    </row>
    <row r="71" spans="1:6" ht="18.75">
      <c r="A71" s="5" t="s">
        <v>2</v>
      </c>
      <c r="B71" s="7" t="s">
        <v>162</v>
      </c>
      <c r="C71" s="40"/>
      <c r="D71" s="41"/>
      <c r="E71" s="42"/>
      <c r="F71" s="41"/>
    </row>
    <row r="72" spans="1:6" ht="18.75">
      <c r="A72" s="5"/>
      <c r="B72" s="6" t="s">
        <v>163</v>
      </c>
      <c r="C72" s="40" t="s">
        <v>27</v>
      </c>
      <c r="D72" s="50">
        <v>0.258</v>
      </c>
      <c r="E72" s="49">
        <f>E74</f>
        <v>0.28</v>
      </c>
      <c r="F72" s="41">
        <f>(E72/D72)*100</f>
        <v>108.52713178294576</v>
      </c>
    </row>
    <row r="73" spans="1:6" ht="18.75">
      <c r="A73" s="5"/>
      <c r="B73" s="6" t="s">
        <v>164</v>
      </c>
      <c r="C73" s="40" t="s">
        <v>27</v>
      </c>
      <c r="D73" s="41">
        <v>0</v>
      </c>
      <c r="E73" s="42">
        <v>0</v>
      </c>
      <c r="F73" s="41">
        <v>0</v>
      </c>
    </row>
    <row r="74" spans="1:6" ht="18.75">
      <c r="A74" s="5"/>
      <c r="B74" s="6" t="s">
        <v>165</v>
      </c>
      <c r="C74" s="40" t="s">
        <v>27</v>
      </c>
      <c r="D74" s="50">
        <v>0.258</v>
      </c>
      <c r="E74" s="49">
        <v>0.28</v>
      </c>
      <c r="F74" s="41">
        <f>(E74/D74)*100</f>
        <v>108.52713178294576</v>
      </c>
    </row>
    <row r="75" spans="1:6" ht="18.75">
      <c r="A75" s="5"/>
      <c r="B75" s="6" t="s">
        <v>166</v>
      </c>
      <c r="C75" s="40" t="s">
        <v>28</v>
      </c>
      <c r="D75" s="41">
        <f>SUM(D76:D78)</f>
        <v>28.848</v>
      </c>
      <c r="E75" s="41">
        <f>SUM(E76:E78)</f>
        <v>30.1</v>
      </c>
      <c r="F75" s="41">
        <f>(E75/D75)*100</f>
        <v>104.33998890737661</v>
      </c>
    </row>
    <row r="76" spans="1:6" ht="18.75" customHeight="1">
      <c r="A76" s="5"/>
      <c r="B76" s="6" t="s">
        <v>164</v>
      </c>
      <c r="C76" s="40" t="s">
        <v>28</v>
      </c>
      <c r="D76" s="41">
        <v>0</v>
      </c>
      <c r="E76" s="42">
        <v>0</v>
      </c>
      <c r="F76" s="41">
        <v>0</v>
      </c>
    </row>
    <row r="77" spans="1:6" ht="18.75">
      <c r="A77" s="5"/>
      <c r="B77" s="6" t="s">
        <v>165</v>
      </c>
      <c r="C77" s="40" t="s">
        <v>28</v>
      </c>
      <c r="D77" s="41">
        <v>2.048</v>
      </c>
      <c r="E77" s="42">
        <v>2.1</v>
      </c>
      <c r="F77" s="41">
        <f>(E77/D77)*100</f>
        <v>102.5390625</v>
      </c>
    </row>
    <row r="78" spans="1:6" ht="18.75">
      <c r="A78" s="5"/>
      <c r="B78" s="6" t="s">
        <v>250</v>
      </c>
      <c r="C78" s="40" t="s">
        <v>28</v>
      </c>
      <c r="D78" s="41">
        <v>26.8</v>
      </c>
      <c r="E78" s="42">
        <v>28</v>
      </c>
      <c r="F78" s="41">
        <f>(E78/D78)*100</f>
        <v>104.4776119402985</v>
      </c>
    </row>
    <row r="79" spans="1:6" ht="18.75">
      <c r="A79" s="5" t="s">
        <v>3</v>
      </c>
      <c r="B79" s="7" t="s">
        <v>208</v>
      </c>
      <c r="C79" s="40"/>
      <c r="D79" s="41"/>
      <c r="E79" s="42"/>
      <c r="F79" s="41"/>
    </row>
    <row r="80" spans="1:7" ht="18.75">
      <c r="A80" s="5"/>
      <c r="B80" s="6" t="s">
        <v>263</v>
      </c>
      <c r="C80" s="40" t="s">
        <v>186</v>
      </c>
      <c r="D80" s="50">
        <v>3.116</v>
      </c>
      <c r="E80" s="52">
        <v>4.079</v>
      </c>
      <c r="F80" s="41">
        <f>(E80/D80)*100</f>
        <v>130.90500641848521</v>
      </c>
      <c r="G80" s="14"/>
    </row>
    <row r="81" spans="1:6" ht="18.75">
      <c r="A81" s="5"/>
      <c r="B81" s="6" t="s">
        <v>243</v>
      </c>
      <c r="C81" s="40" t="s">
        <v>25</v>
      </c>
      <c r="D81" s="41">
        <v>145.2</v>
      </c>
      <c r="E81" s="41">
        <v>152.5</v>
      </c>
      <c r="F81" s="41">
        <f>(E81/D81)*100</f>
        <v>105.0275482093664</v>
      </c>
    </row>
    <row r="82" spans="1:6" ht="18.75">
      <c r="A82" s="5"/>
      <c r="B82" s="6" t="s">
        <v>209</v>
      </c>
      <c r="C82" s="40" t="s">
        <v>4</v>
      </c>
      <c r="D82" s="41">
        <v>107.4</v>
      </c>
      <c r="E82" s="42">
        <v>105</v>
      </c>
      <c r="F82" s="41" t="s">
        <v>247</v>
      </c>
    </row>
    <row r="83" spans="1:6" ht="18.75">
      <c r="A83" s="5" t="s">
        <v>207</v>
      </c>
      <c r="B83" s="7" t="s">
        <v>167</v>
      </c>
      <c r="C83" s="40"/>
      <c r="D83" s="41"/>
      <c r="E83" s="42"/>
      <c r="F83" s="41"/>
    </row>
    <row r="84" spans="1:6" ht="31.5">
      <c r="A84" s="5"/>
      <c r="B84" s="6" t="s">
        <v>252</v>
      </c>
      <c r="C84" s="40" t="s">
        <v>25</v>
      </c>
      <c r="D84" s="41">
        <v>584</v>
      </c>
      <c r="E84" s="42">
        <v>642.4</v>
      </c>
      <c r="F84" s="41">
        <f>(E84/D84)*100</f>
        <v>109.99999999999999</v>
      </c>
    </row>
    <row r="85" spans="1:6" ht="31.5">
      <c r="A85" s="5"/>
      <c r="B85" s="6" t="s">
        <v>253</v>
      </c>
      <c r="C85" s="40" t="s">
        <v>4</v>
      </c>
      <c r="D85" s="41">
        <v>48.5</v>
      </c>
      <c r="E85" s="42">
        <v>110</v>
      </c>
      <c r="F85" s="41" t="s">
        <v>247</v>
      </c>
    </row>
    <row r="86" spans="1:6" ht="18.75">
      <c r="A86" s="5"/>
      <c r="B86" s="6" t="s">
        <v>256</v>
      </c>
      <c r="C86" s="40" t="s">
        <v>25</v>
      </c>
      <c r="D86" s="41">
        <v>418.4</v>
      </c>
      <c r="E86" s="42">
        <v>460.2</v>
      </c>
      <c r="F86" s="41">
        <f>(E86/D86)*100</f>
        <v>109.99043977055449</v>
      </c>
    </row>
    <row r="87" spans="1:6" ht="18.75">
      <c r="A87" s="5"/>
      <c r="B87" s="6" t="s">
        <v>257</v>
      </c>
      <c r="C87" s="40" t="s">
        <v>4</v>
      </c>
      <c r="D87" s="41">
        <v>88.1</v>
      </c>
      <c r="E87" s="42">
        <v>110</v>
      </c>
      <c r="F87" s="41" t="s">
        <v>247</v>
      </c>
    </row>
    <row r="88" spans="1:6" ht="18.75">
      <c r="A88" s="5" t="s">
        <v>5</v>
      </c>
      <c r="B88" s="7" t="s">
        <v>168</v>
      </c>
      <c r="C88" s="40"/>
      <c r="D88" s="41"/>
      <c r="E88" s="42"/>
      <c r="F88" s="41"/>
    </row>
    <row r="89" spans="1:6" ht="31.5">
      <c r="A89" s="5"/>
      <c r="B89" s="33" t="s">
        <v>230</v>
      </c>
      <c r="C89" s="40" t="s">
        <v>32</v>
      </c>
      <c r="D89" s="41">
        <f>D91+D93</f>
        <v>1075.6</v>
      </c>
      <c r="E89" s="41">
        <f>E91+E93</f>
        <v>1138.3999999999999</v>
      </c>
      <c r="F89" s="41">
        <f>(E89/D89)*100</f>
        <v>105.83860171067312</v>
      </c>
    </row>
    <row r="90" spans="1:6" ht="18.75">
      <c r="A90" s="5"/>
      <c r="B90" s="33" t="s">
        <v>169</v>
      </c>
      <c r="C90" s="40" t="s">
        <v>4</v>
      </c>
      <c r="D90" s="41">
        <v>43.5</v>
      </c>
      <c r="E90" s="41">
        <f>E89/D89*100</f>
        <v>105.83860171067312</v>
      </c>
      <c r="F90" s="41" t="s">
        <v>247</v>
      </c>
    </row>
    <row r="91" spans="1:6" ht="31.5">
      <c r="A91" s="5"/>
      <c r="B91" s="33" t="s">
        <v>216</v>
      </c>
      <c r="C91" s="40" t="s">
        <v>32</v>
      </c>
      <c r="D91" s="41">
        <v>180.1</v>
      </c>
      <c r="E91" s="42">
        <v>198.1</v>
      </c>
      <c r="F91" s="41">
        <f>(E91/D91)*100</f>
        <v>109.99444752915046</v>
      </c>
    </row>
    <row r="92" spans="1:6" ht="18.75">
      <c r="A92" s="5"/>
      <c r="B92" s="33" t="s">
        <v>170</v>
      </c>
      <c r="C92" s="40" t="s">
        <v>4</v>
      </c>
      <c r="D92" s="41">
        <v>51</v>
      </c>
      <c r="E92" s="41">
        <f>E91/D91*100</f>
        <v>109.99444752915046</v>
      </c>
      <c r="F92" s="41" t="s">
        <v>247</v>
      </c>
    </row>
    <row r="93" spans="1:6" ht="31.5">
      <c r="A93" s="5"/>
      <c r="B93" s="33" t="s">
        <v>217</v>
      </c>
      <c r="C93" s="40" t="s">
        <v>32</v>
      </c>
      <c r="D93" s="41">
        <v>895.5</v>
      </c>
      <c r="E93" s="42">
        <v>940.3</v>
      </c>
      <c r="F93" s="41">
        <f>(E93/D93)*100</f>
        <v>105.00279173646008</v>
      </c>
    </row>
    <row r="94" spans="1:6" ht="18.75">
      <c r="A94" s="5"/>
      <c r="B94" s="33" t="s">
        <v>171</v>
      </c>
      <c r="C94" s="40" t="s">
        <v>4</v>
      </c>
      <c r="D94" s="41">
        <v>42</v>
      </c>
      <c r="E94" s="41">
        <f>E93/D93*100</f>
        <v>105.00279173646008</v>
      </c>
      <c r="F94" s="41" t="s">
        <v>247</v>
      </c>
    </row>
    <row r="95" spans="1:6" ht="31.5">
      <c r="A95" s="5"/>
      <c r="B95" s="33" t="s">
        <v>172</v>
      </c>
      <c r="C95" s="40" t="s">
        <v>32</v>
      </c>
      <c r="D95" s="41">
        <f>D91-D93</f>
        <v>-715.4</v>
      </c>
      <c r="E95" s="41">
        <f>E91-E93</f>
        <v>-742.1999999999999</v>
      </c>
      <c r="F95" s="41">
        <f>(E95/D95)*100</f>
        <v>103.74615599664523</v>
      </c>
    </row>
    <row r="96" spans="1:6" ht="18.75">
      <c r="A96" s="5" t="s">
        <v>18</v>
      </c>
      <c r="B96" s="7" t="s">
        <v>173</v>
      </c>
      <c r="C96" s="40"/>
      <c r="D96" s="41"/>
      <c r="E96" s="43"/>
      <c r="F96" s="41"/>
    </row>
    <row r="97" spans="1:6" ht="18.75">
      <c r="A97" s="5" t="s">
        <v>19</v>
      </c>
      <c r="B97" s="7" t="s">
        <v>174</v>
      </c>
      <c r="C97" s="40"/>
      <c r="D97" s="41"/>
      <c r="E97" s="43"/>
      <c r="F97" s="41"/>
    </row>
    <row r="98" spans="1:6" ht="18.75">
      <c r="A98" s="5"/>
      <c r="B98" s="6" t="s">
        <v>175</v>
      </c>
      <c r="C98" s="40" t="s">
        <v>127</v>
      </c>
      <c r="D98" s="41">
        <v>118.5</v>
      </c>
      <c r="E98" s="42">
        <v>118</v>
      </c>
      <c r="F98" s="41">
        <f aca="true" t="shared" si="1" ref="F98:F104">(E98/D98)*100</f>
        <v>99.57805907172997</v>
      </c>
    </row>
    <row r="99" spans="1:6" ht="18.75">
      <c r="A99" s="5"/>
      <c r="B99" s="6" t="s">
        <v>176</v>
      </c>
      <c r="C99" s="40" t="s">
        <v>60</v>
      </c>
      <c r="D99" s="44">
        <v>1040</v>
      </c>
      <c r="E99" s="43">
        <v>1120</v>
      </c>
      <c r="F99" s="41">
        <f t="shared" si="1"/>
        <v>107.6923076923077</v>
      </c>
    </row>
    <row r="100" spans="1:6" ht="18.75">
      <c r="A100" s="5"/>
      <c r="B100" s="6" t="s">
        <v>177</v>
      </c>
      <c r="C100" s="40" t="s">
        <v>60</v>
      </c>
      <c r="D100" s="44">
        <v>1810</v>
      </c>
      <c r="E100" s="45">
        <v>1820</v>
      </c>
      <c r="F100" s="41">
        <f t="shared" si="1"/>
        <v>100.55248618784532</v>
      </c>
    </row>
    <row r="101" spans="1:6" ht="18.75">
      <c r="A101" s="5"/>
      <c r="B101" s="6" t="s">
        <v>178</v>
      </c>
      <c r="C101" s="40" t="s">
        <v>60</v>
      </c>
      <c r="D101" s="44">
        <f>D99-D100</f>
        <v>-770</v>
      </c>
      <c r="E101" s="44">
        <f>E99-E100</f>
        <v>-700</v>
      </c>
      <c r="F101" s="41">
        <f t="shared" si="1"/>
        <v>90.9090909090909</v>
      </c>
    </row>
    <row r="102" spans="1:6" ht="18.75">
      <c r="A102" s="5"/>
      <c r="B102" s="6" t="s">
        <v>179</v>
      </c>
      <c r="C102" s="40" t="s">
        <v>60</v>
      </c>
      <c r="D102" s="44">
        <v>990</v>
      </c>
      <c r="E102" s="45">
        <v>1010</v>
      </c>
      <c r="F102" s="41">
        <f t="shared" si="1"/>
        <v>102.020202020202</v>
      </c>
    </row>
    <row r="103" spans="1:6" ht="18.75">
      <c r="A103" s="5"/>
      <c r="B103" s="6" t="s">
        <v>226</v>
      </c>
      <c r="C103" s="40" t="s">
        <v>60</v>
      </c>
      <c r="D103" s="44">
        <v>931</v>
      </c>
      <c r="E103" s="45">
        <v>950</v>
      </c>
      <c r="F103" s="41">
        <f t="shared" si="1"/>
        <v>102.04081632653062</v>
      </c>
    </row>
    <row r="104" spans="1:6" ht="18.75">
      <c r="A104" s="5"/>
      <c r="B104" s="6" t="s">
        <v>258</v>
      </c>
      <c r="C104" s="40" t="s">
        <v>60</v>
      </c>
      <c r="D104" s="44">
        <f>D102-D103</f>
        <v>59</v>
      </c>
      <c r="E104" s="44">
        <f>E102-E103</f>
        <v>60</v>
      </c>
      <c r="F104" s="41">
        <f t="shared" si="1"/>
        <v>101.69491525423729</v>
      </c>
    </row>
    <row r="105" spans="1:6" ht="18.75">
      <c r="A105" s="5" t="s">
        <v>6</v>
      </c>
      <c r="B105" s="7" t="s">
        <v>180</v>
      </c>
      <c r="C105" s="40"/>
      <c r="D105" s="41"/>
      <c r="E105" s="42"/>
      <c r="F105" s="41"/>
    </row>
    <row r="106" spans="1:6" ht="31.5">
      <c r="A106" s="5"/>
      <c r="B106" s="6" t="s">
        <v>227</v>
      </c>
      <c r="C106" s="40" t="s">
        <v>127</v>
      </c>
      <c r="D106" s="41">
        <v>45</v>
      </c>
      <c r="E106" s="42">
        <v>44.7</v>
      </c>
      <c r="F106" s="41">
        <f>(E106/D106)*100</f>
        <v>99.33333333333334</v>
      </c>
    </row>
    <row r="107" spans="1:6" ht="18.75">
      <c r="A107" s="5"/>
      <c r="B107" s="6" t="s">
        <v>194</v>
      </c>
      <c r="C107" s="40" t="s">
        <v>127</v>
      </c>
      <c r="D107" s="41">
        <v>25.2</v>
      </c>
      <c r="E107" s="42">
        <v>25.7</v>
      </c>
      <c r="F107" s="41">
        <f>(E107/D107)*100</f>
        <v>101.98412698412697</v>
      </c>
    </row>
    <row r="108" spans="1:6" ht="18.75">
      <c r="A108" s="5"/>
      <c r="B108" s="33" t="s">
        <v>228</v>
      </c>
      <c r="C108" s="40" t="s">
        <v>127</v>
      </c>
      <c r="D108" s="50">
        <v>4.366</v>
      </c>
      <c r="E108" s="42">
        <v>1.8</v>
      </c>
      <c r="F108" s="41">
        <v>4.3</v>
      </c>
    </row>
    <row r="109" spans="1:6" ht="31.5">
      <c r="A109" s="5"/>
      <c r="B109" s="6" t="s">
        <v>229</v>
      </c>
      <c r="C109" s="40" t="s">
        <v>4</v>
      </c>
      <c r="D109" s="41">
        <v>2</v>
      </c>
      <c r="E109" s="42">
        <v>1.8</v>
      </c>
      <c r="F109" s="41" t="s">
        <v>247</v>
      </c>
    </row>
    <row r="110" spans="1:6" ht="18.75">
      <c r="A110" s="5"/>
      <c r="B110" s="6" t="s">
        <v>195</v>
      </c>
      <c r="C110" s="40" t="s">
        <v>65</v>
      </c>
      <c r="D110" s="44">
        <v>1445</v>
      </c>
      <c r="E110" s="44">
        <v>2175</v>
      </c>
      <c r="F110" s="41">
        <f>(E110/D110)*100</f>
        <v>150.5190311418685</v>
      </c>
    </row>
    <row r="111" spans="1:6" ht="18.75">
      <c r="A111" s="5"/>
      <c r="B111" s="6" t="s">
        <v>196</v>
      </c>
      <c r="C111" s="40" t="s">
        <v>65</v>
      </c>
      <c r="D111" s="44">
        <v>1700</v>
      </c>
      <c r="E111" s="44">
        <v>1650</v>
      </c>
      <c r="F111" s="41">
        <f>(E111/D111)*100</f>
        <v>97.05882352941177</v>
      </c>
    </row>
    <row r="112" spans="1:6" ht="18.75">
      <c r="A112" s="5" t="s">
        <v>7</v>
      </c>
      <c r="B112" s="7" t="s">
        <v>181</v>
      </c>
      <c r="C112" s="40"/>
      <c r="D112" s="41"/>
      <c r="E112" s="42"/>
      <c r="F112" s="41"/>
    </row>
    <row r="113" spans="1:6" ht="18.75">
      <c r="A113" s="5"/>
      <c r="B113" s="6" t="s">
        <v>199</v>
      </c>
      <c r="C113" s="40" t="s">
        <v>25</v>
      </c>
      <c r="D113" s="62">
        <v>2052.2</v>
      </c>
      <c r="E113" s="63">
        <v>2107.5</v>
      </c>
      <c r="F113" s="62">
        <f>(E113/D113)*100</f>
        <v>102.69466913556184</v>
      </c>
    </row>
    <row r="114" spans="1:6" ht="18.75">
      <c r="A114" s="5"/>
      <c r="B114" s="6" t="s">
        <v>241</v>
      </c>
      <c r="C114" s="40" t="s">
        <v>25</v>
      </c>
      <c r="D114" s="62">
        <v>1123.5</v>
      </c>
      <c r="E114" s="63">
        <v>1204</v>
      </c>
      <c r="F114" s="62">
        <f>(E114/D114)*100</f>
        <v>107.1651090342679</v>
      </c>
    </row>
    <row r="115" spans="1:6" ht="18.75">
      <c r="A115" s="5"/>
      <c r="B115" s="6" t="s">
        <v>200</v>
      </c>
      <c r="C115" s="40" t="s">
        <v>4</v>
      </c>
      <c r="D115" s="62">
        <v>55.5</v>
      </c>
      <c r="E115" s="62">
        <f>E114/E113*100</f>
        <v>57.12930011862396</v>
      </c>
      <c r="F115" s="62" t="s">
        <v>247</v>
      </c>
    </row>
    <row r="116" spans="1:6" ht="31.5">
      <c r="A116" s="5"/>
      <c r="B116" s="6" t="s">
        <v>182</v>
      </c>
      <c r="C116" s="40" t="s">
        <v>25</v>
      </c>
      <c r="D116" s="62">
        <f>D107*D117*12/1000</f>
        <v>982.8</v>
      </c>
      <c r="E116" s="62">
        <f>E107*E117*12/1000</f>
        <v>1062.438</v>
      </c>
      <c r="F116" s="62">
        <f>(E116/D116)*100</f>
        <v>108.10317460317462</v>
      </c>
    </row>
    <row r="117" spans="1:6" ht="18.75">
      <c r="A117" s="5"/>
      <c r="B117" s="6" t="s">
        <v>183</v>
      </c>
      <c r="C117" s="40" t="s">
        <v>26</v>
      </c>
      <c r="D117" s="62">
        <v>3250</v>
      </c>
      <c r="E117" s="62">
        <v>3445</v>
      </c>
      <c r="F117" s="62">
        <f>(E117/D117)*100</f>
        <v>106</v>
      </c>
    </row>
    <row r="118" spans="1:6" ht="18.75">
      <c r="A118" s="5"/>
      <c r="B118" s="6" t="s">
        <v>264</v>
      </c>
      <c r="C118" s="40" t="s">
        <v>4</v>
      </c>
      <c r="D118" s="62">
        <v>101.9</v>
      </c>
      <c r="E118" s="62">
        <v>106</v>
      </c>
      <c r="F118" s="62" t="s">
        <v>247</v>
      </c>
    </row>
    <row r="119" spans="1:6" ht="18.75">
      <c r="A119" s="5"/>
      <c r="B119" s="6" t="s">
        <v>184</v>
      </c>
      <c r="C119" s="40" t="s">
        <v>26</v>
      </c>
      <c r="D119" s="62">
        <v>1686.88</v>
      </c>
      <c r="E119" s="62">
        <v>1703.75</v>
      </c>
      <c r="F119" s="62">
        <f>(E119/D119)*100</f>
        <v>101.00007113724745</v>
      </c>
    </row>
    <row r="120" spans="1:6" ht="18.75">
      <c r="A120" s="5" t="s">
        <v>219</v>
      </c>
      <c r="B120" s="7" t="s">
        <v>185</v>
      </c>
      <c r="C120" s="40"/>
      <c r="D120" s="48"/>
      <c r="E120" s="49"/>
      <c r="F120" s="41"/>
    </row>
    <row r="121" spans="1:6" ht="18.75">
      <c r="A121" s="5"/>
      <c r="B121" s="6" t="s">
        <v>187</v>
      </c>
      <c r="C121" s="40" t="s">
        <v>4</v>
      </c>
      <c r="D121" s="41">
        <v>93.5</v>
      </c>
      <c r="E121" s="42">
        <v>91.8</v>
      </c>
      <c r="F121" s="41" t="s">
        <v>247</v>
      </c>
    </row>
    <row r="122" spans="1:8" ht="18.75">
      <c r="A122" s="5"/>
      <c r="B122" s="6" t="s">
        <v>188</v>
      </c>
      <c r="C122" s="40" t="s">
        <v>4</v>
      </c>
      <c r="D122" s="41">
        <v>98.5</v>
      </c>
      <c r="E122" s="42">
        <v>98.5</v>
      </c>
      <c r="F122" s="41" t="s">
        <v>247</v>
      </c>
      <c r="H122" s="32"/>
    </row>
    <row r="123" spans="1:6" ht="18.75">
      <c r="A123" s="5"/>
      <c r="B123" s="6" t="s">
        <v>189</v>
      </c>
      <c r="C123" s="40" t="s">
        <v>4</v>
      </c>
      <c r="D123" s="41">
        <v>89.7</v>
      </c>
      <c r="E123" s="42">
        <v>84.7</v>
      </c>
      <c r="F123" s="41" t="s">
        <v>247</v>
      </c>
    </row>
    <row r="124" spans="1:6" ht="18.75">
      <c r="A124" s="5"/>
      <c r="B124" s="6" t="s">
        <v>190</v>
      </c>
      <c r="C124" s="40" t="s">
        <v>4</v>
      </c>
      <c r="D124" s="41">
        <v>92.3</v>
      </c>
      <c r="E124" s="42">
        <v>92.3</v>
      </c>
      <c r="F124" s="41" t="s">
        <v>247</v>
      </c>
    </row>
    <row r="125" spans="1:6" ht="18.75">
      <c r="A125" s="5"/>
      <c r="B125" s="6" t="s">
        <v>251</v>
      </c>
      <c r="C125" s="40" t="s">
        <v>65</v>
      </c>
      <c r="D125" s="41">
        <v>18</v>
      </c>
      <c r="E125" s="42">
        <v>20</v>
      </c>
      <c r="F125" s="41">
        <f>(E125/D125)*100</f>
        <v>111.11111111111111</v>
      </c>
    </row>
    <row r="126" spans="1:6" ht="18.75">
      <c r="A126" s="5"/>
      <c r="B126" s="6" t="s">
        <v>201</v>
      </c>
      <c r="C126" s="40" t="s">
        <v>4</v>
      </c>
      <c r="D126" s="41">
        <v>27.6</v>
      </c>
      <c r="E126" s="42">
        <v>27.3</v>
      </c>
      <c r="F126" s="41" t="s">
        <v>247</v>
      </c>
    </row>
    <row r="127" spans="1:6" ht="18.75">
      <c r="A127" s="5"/>
      <c r="B127" s="6" t="s">
        <v>202</v>
      </c>
      <c r="C127" s="40" t="s">
        <v>4</v>
      </c>
      <c r="D127" s="41">
        <v>5.4</v>
      </c>
      <c r="E127" s="42">
        <v>5.4</v>
      </c>
      <c r="F127" s="41" t="s">
        <v>247</v>
      </c>
    </row>
    <row r="128" spans="1:6" ht="18.75">
      <c r="A128" s="5"/>
      <c r="B128" s="6" t="s">
        <v>203</v>
      </c>
      <c r="C128" s="40" t="s">
        <v>4</v>
      </c>
      <c r="D128" s="41">
        <v>9.7</v>
      </c>
      <c r="E128" s="42">
        <v>9.7</v>
      </c>
      <c r="F128" s="41">
        <f>(E128/D128)*100</f>
        <v>100</v>
      </c>
    </row>
    <row r="129" spans="1:13" ht="18.75">
      <c r="A129" s="18" t="s">
        <v>8</v>
      </c>
      <c r="B129" s="7" t="s">
        <v>231</v>
      </c>
      <c r="C129" s="40"/>
      <c r="D129" s="41"/>
      <c r="E129" s="42"/>
      <c r="F129" s="41"/>
      <c r="K129" s="35"/>
      <c r="L129" s="35"/>
      <c r="M129" s="35"/>
    </row>
    <row r="130" spans="1:13" ht="18.75">
      <c r="A130" s="5" t="s">
        <v>20</v>
      </c>
      <c r="B130" s="7" t="s">
        <v>43</v>
      </c>
      <c r="C130" s="40"/>
      <c r="D130" s="41"/>
      <c r="E130" s="42"/>
      <c r="F130" s="41"/>
      <c r="K130" s="35"/>
      <c r="L130" s="35"/>
      <c r="M130" s="35"/>
    </row>
    <row r="131" spans="1:13" ht="18.75">
      <c r="A131" s="5"/>
      <c r="B131" s="7" t="s">
        <v>232</v>
      </c>
      <c r="C131" s="40" t="s">
        <v>25</v>
      </c>
      <c r="D131" s="41">
        <v>85.3</v>
      </c>
      <c r="E131" s="42">
        <v>104.5</v>
      </c>
      <c r="F131" s="41">
        <f aca="true" t="shared" si="2" ref="F131:F137">(E131/D131)*100</f>
        <v>122.50879249706917</v>
      </c>
      <c r="H131" s="32"/>
      <c r="K131" s="35"/>
      <c r="L131" s="35"/>
      <c r="M131" s="35"/>
    </row>
    <row r="132" spans="1:13" ht="33.75">
      <c r="A132" s="5"/>
      <c r="B132" s="33" t="s">
        <v>44</v>
      </c>
      <c r="C132" s="51" t="s">
        <v>125</v>
      </c>
      <c r="D132" s="41">
        <v>6.4</v>
      </c>
      <c r="E132" s="42">
        <v>6.4</v>
      </c>
      <c r="F132" s="41">
        <f t="shared" si="2"/>
        <v>100</v>
      </c>
      <c r="K132" s="35"/>
      <c r="L132" s="35"/>
      <c r="M132" s="35"/>
    </row>
    <row r="133" spans="1:13" ht="22.5">
      <c r="A133" s="5"/>
      <c r="B133" s="29" t="s">
        <v>45</v>
      </c>
      <c r="C133" s="51" t="s">
        <v>46</v>
      </c>
      <c r="D133" s="50">
        <v>3.04</v>
      </c>
      <c r="E133" s="52">
        <v>3.04</v>
      </c>
      <c r="F133" s="41">
        <f t="shared" si="2"/>
        <v>100</v>
      </c>
      <c r="K133" s="35"/>
      <c r="L133" s="35"/>
      <c r="M133" s="35"/>
    </row>
    <row r="134" spans="1:13" ht="18.75">
      <c r="A134" s="5"/>
      <c r="B134" s="6" t="s">
        <v>47</v>
      </c>
      <c r="C134" s="40" t="s">
        <v>98</v>
      </c>
      <c r="D134" s="41">
        <v>2</v>
      </c>
      <c r="E134" s="42">
        <v>2</v>
      </c>
      <c r="F134" s="41">
        <f t="shared" si="2"/>
        <v>100</v>
      </c>
      <c r="K134" s="35"/>
      <c r="L134" s="35"/>
      <c r="M134" s="35"/>
    </row>
    <row r="135" spans="1:8" ht="18.75">
      <c r="A135" s="5"/>
      <c r="B135" s="6" t="s">
        <v>48</v>
      </c>
      <c r="C135" s="40" t="s">
        <v>126</v>
      </c>
      <c r="D135" s="50">
        <v>0.64</v>
      </c>
      <c r="E135" s="52">
        <v>0.64</v>
      </c>
      <c r="F135" s="41">
        <f t="shared" si="2"/>
        <v>100</v>
      </c>
      <c r="H135" s="32"/>
    </row>
    <row r="136" spans="1:8" ht="32.25">
      <c r="A136" s="5"/>
      <c r="B136" s="6" t="s">
        <v>49</v>
      </c>
      <c r="C136" s="40" t="s">
        <v>127</v>
      </c>
      <c r="D136" s="50">
        <v>0.435</v>
      </c>
      <c r="E136" s="52">
        <v>0.44</v>
      </c>
      <c r="F136" s="41">
        <f t="shared" si="2"/>
        <v>101.14942528735634</v>
      </c>
      <c r="G136" s="14"/>
      <c r="H136" s="16"/>
    </row>
    <row r="137" spans="1:8" ht="31.5">
      <c r="A137" s="5"/>
      <c r="B137" s="6" t="s">
        <v>50</v>
      </c>
      <c r="C137" s="40" t="s">
        <v>127</v>
      </c>
      <c r="D137" s="50">
        <v>0.85</v>
      </c>
      <c r="E137" s="52">
        <v>0.845</v>
      </c>
      <c r="F137" s="41">
        <f t="shared" si="2"/>
        <v>99.41176470588235</v>
      </c>
      <c r="G137" s="16"/>
      <c r="H137" s="16"/>
    </row>
    <row r="138" spans="1:8" ht="18.75">
      <c r="A138" s="5"/>
      <c r="B138" s="7" t="s">
        <v>51</v>
      </c>
      <c r="C138" s="40"/>
      <c r="D138" s="41"/>
      <c r="E138" s="42"/>
      <c r="F138" s="41"/>
      <c r="H138" s="16"/>
    </row>
    <row r="139" spans="1:8" ht="22.5">
      <c r="A139" s="5"/>
      <c r="B139" s="28" t="s">
        <v>52</v>
      </c>
      <c r="C139" s="51" t="s">
        <v>128</v>
      </c>
      <c r="D139" s="41">
        <v>53000</v>
      </c>
      <c r="E139" s="42">
        <v>38000</v>
      </c>
      <c r="F139" s="41">
        <f aca="true" t="shared" si="3" ref="F139:F147">(E139/D139)*100</f>
        <v>71.69811320754717</v>
      </c>
      <c r="H139" s="16"/>
    </row>
    <row r="140" spans="1:6" ht="22.5">
      <c r="A140" s="5"/>
      <c r="B140" s="28" t="s">
        <v>53</v>
      </c>
      <c r="C140" s="51" t="s">
        <v>128</v>
      </c>
      <c r="D140" s="41">
        <v>2810</v>
      </c>
      <c r="E140" s="42">
        <v>2580</v>
      </c>
      <c r="F140" s="41">
        <f t="shared" si="3"/>
        <v>91.81494661921708</v>
      </c>
    </row>
    <row r="141" spans="1:12" ht="22.5">
      <c r="A141" s="5"/>
      <c r="B141" s="28" t="s">
        <v>54</v>
      </c>
      <c r="C141" s="51" t="s">
        <v>128</v>
      </c>
      <c r="D141" s="41">
        <v>363</v>
      </c>
      <c r="E141" s="42">
        <v>360</v>
      </c>
      <c r="F141" s="41">
        <f t="shared" si="3"/>
        <v>99.17355371900827</v>
      </c>
      <c r="I141" s="36"/>
      <c r="J141" s="36"/>
      <c r="L141" s="36"/>
    </row>
    <row r="142" spans="1:12" ht="22.5">
      <c r="A142" s="5"/>
      <c r="B142" s="28" t="s">
        <v>55</v>
      </c>
      <c r="C142" s="51" t="s">
        <v>128</v>
      </c>
      <c r="D142" s="41">
        <v>58</v>
      </c>
      <c r="E142" s="42">
        <v>50</v>
      </c>
      <c r="F142" s="41">
        <f t="shared" si="3"/>
        <v>86.20689655172413</v>
      </c>
      <c r="I142" s="36"/>
      <c r="J142" s="36"/>
      <c r="L142" s="36"/>
    </row>
    <row r="143" spans="1:12" ht="22.5">
      <c r="A143" s="5"/>
      <c r="B143" s="28" t="s">
        <v>56</v>
      </c>
      <c r="C143" s="51" t="s">
        <v>128</v>
      </c>
      <c r="D143" s="41">
        <v>22300</v>
      </c>
      <c r="E143" s="42">
        <v>19500</v>
      </c>
      <c r="F143" s="41">
        <f t="shared" si="3"/>
        <v>87.4439461883408</v>
      </c>
      <c r="I143" s="35"/>
      <c r="J143" s="35"/>
      <c r="L143" s="35"/>
    </row>
    <row r="144" spans="1:12" ht="22.5">
      <c r="A144" s="5"/>
      <c r="B144" s="28" t="s">
        <v>57</v>
      </c>
      <c r="C144" s="51" t="s">
        <v>128</v>
      </c>
      <c r="D144" s="41">
        <v>810.5</v>
      </c>
      <c r="E144" s="42">
        <v>720</v>
      </c>
      <c r="F144" s="41">
        <f t="shared" si="3"/>
        <v>88.83405305367057</v>
      </c>
      <c r="I144" s="35"/>
      <c r="J144" s="35"/>
      <c r="L144" s="35"/>
    </row>
    <row r="145" spans="1:12" ht="31.5">
      <c r="A145" s="5"/>
      <c r="B145" s="6" t="s">
        <v>58</v>
      </c>
      <c r="C145" s="40" t="s">
        <v>60</v>
      </c>
      <c r="D145" s="41">
        <v>425</v>
      </c>
      <c r="E145" s="42">
        <v>430</v>
      </c>
      <c r="F145" s="41">
        <f t="shared" si="3"/>
        <v>101.17647058823529</v>
      </c>
      <c r="I145" s="35"/>
      <c r="J145" s="35"/>
      <c r="L145" s="35"/>
    </row>
    <row r="146" spans="1:11" ht="30" customHeight="1">
      <c r="A146" s="5"/>
      <c r="B146" s="6" t="s">
        <v>59</v>
      </c>
      <c r="C146" s="40" t="s">
        <v>60</v>
      </c>
      <c r="D146" s="41">
        <v>82</v>
      </c>
      <c r="E146" s="42">
        <v>85</v>
      </c>
      <c r="F146" s="41">
        <f t="shared" si="3"/>
        <v>103.65853658536585</v>
      </c>
      <c r="K146" s="37"/>
    </row>
    <row r="147" spans="1:11" ht="21.75" customHeight="1">
      <c r="A147" s="5"/>
      <c r="B147" s="6" t="s">
        <v>214</v>
      </c>
      <c r="C147" s="51" t="s">
        <v>128</v>
      </c>
      <c r="D147" s="41">
        <v>6580</v>
      </c>
      <c r="E147" s="42">
        <v>6400</v>
      </c>
      <c r="F147" s="41">
        <f t="shared" si="3"/>
        <v>97.26443768996961</v>
      </c>
      <c r="K147" s="17"/>
    </row>
    <row r="148" spans="1:6" ht="17.25" customHeight="1">
      <c r="A148" s="5" t="s">
        <v>21</v>
      </c>
      <c r="B148" s="7" t="s">
        <v>61</v>
      </c>
      <c r="C148" s="40"/>
      <c r="D148" s="41"/>
      <c r="E148" s="42"/>
      <c r="F148" s="41"/>
    </row>
    <row r="149" spans="1:6" ht="18.75">
      <c r="A149" s="5"/>
      <c r="B149" s="7" t="s">
        <v>62</v>
      </c>
      <c r="C149" s="40" t="s">
        <v>25</v>
      </c>
      <c r="D149" s="41">
        <v>116.2</v>
      </c>
      <c r="E149" s="42">
        <v>134.3</v>
      </c>
      <c r="F149" s="41">
        <f>(E149/D149)*100</f>
        <v>115.57659208261619</v>
      </c>
    </row>
    <row r="150" spans="1:6" ht="18.75">
      <c r="A150" s="5" t="s">
        <v>30</v>
      </c>
      <c r="B150" s="7" t="s">
        <v>63</v>
      </c>
      <c r="C150" s="40"/>
      <c r="D150" s="41"/>
      <c r="E150" s="42"/>
      <c r="F150" s="41"/>
    </row>
    <row r="151" spans="1:7" ht="18.75">
      <c r="A151" s="5"/>
      <c r="B151" s="6" t="s">
        <v>204</v>
      </c>
      <c r="C151" s="40" t="s">
        <v>127</v>
      </c>
      <c r="D151" s="50">
        <v>3</v>
      </c>
      <c r="E151" s="52">
        <v>4</v>
      </c>
      <c r="F151" s="41">
        <f>(E151/D151)*100</f>
        <v>133.33333333333331</v>
      </c>
      <c r="G151" s="14"/>
    </row>
    <row r="152" spans="1:6" ht="18.75">
      <c r="A152" s="5"/>
      <c r="B152" s="6" t="s">
        <v>64</v>
      </c>
      <c r="C152" s="40" t="s">
        <v>65</v>
      </c>
      <c r="D152" s="53">
        <v>14</v>
      </c>
      <c r="E152" s="43">
        <v>14</v>
      </c>
      <c r="F152" s="41">
        <f>(E152/D152)*100</f>
        <v>100</v>
      </c>
    </row>
    <row r="153" spans="1:6" ht="18.75">
      <c r="A153" s="5"/>
      <c r="B153" s="6" t="s">
        <v>205</v>
      </c>
      <c r="C153" s="40" t="s">
        <v>60</v>
      </c>
      <c r="D153" s="50">
        <v>3.85</v>
      </c>
      <c r="E153" s="52">
        <v>3.5</v>
      </c>
      <c r="F153" s="41">
        <f>(E153/D153)*100</f>
        <v>90.9090909090909</v>
      </c>
    </row>
    <row r="154" spans="1:6" ht="18.75">
      <c r="A154" s="5"/>
      <c r="B154" s="6" t="s">
        <v>206</v>
      </c>
      <c r="C154" s="40" t="s">
        <v>65</v>
      </c>
      <c r="D154" s="50">
        <v>2.78</v>
      </c>
      <c r="E154" s="43">
        <v>2.612</v>
      </c>
      <c r="F154" s="41">
        <f>(E154/D154)*100</f>
        <v>93.95683453237412</v>
      </c>
    </row>
    <row r="155" spans="1:6" ht="18.75">
      <c r="A155" s="5"/>
      <c r="B155" s="6" t="s">
        <v>66</v>
      </c>
      <c r="C155" s="40" t="s">
        <v>65</v>
      </c>
      <c r="D155" s="53" t="s">
        <v>248</v>
      </c>
      <c r="E155" s="43">
        <v>1</v>
      </c>
      <c r="F155" s="41" t="s">
        <v>247</v>
      </c>
    </row>
    <row r="156" spans="1:6" ht="18.75">
      <c r="A156" s="5"/>
      <c r="B156" s="6" t="s">
        <v>67</v>
      </c>
      <c r="C156" s="40" t="s">
        <v>129</v>
      </c>
      <c r="D156" s="41">
        <v>2.82</v>
      </c>
      <c r="E156" s="42">
        <v>2.652</v>
      </c>
      <c r="F156" s="41">
        <f>(E156/D156)*100</f>
        <v>94.04255319148938</v>
      </c>
    </row>
    <row r="157" spans="1:6" ht="18.75">
      <c r="A157" s="5"/>
      <c r="B157" s="6" t="s">
        <v>39</v>
      </c>
      <c r="C157" s="40"/>
      <c r="D157" s="41"/>
      <c r="E157" s="42"/>
      <c r="F157" s="41"/>
    </row>
    <row r="158" spans="1:6" ht="18.75">
      <c r="A158" s="5"/>
      <c r="B158" s="30" t="s">
        <v>68</v>
      </c>
      <c r="C158" s="40" t="s">
        <v>129</v>
      </c>
      <c r="D158" s="50">
        <v>2.78</v>
      </c>
      <c r="E158" s="52">
        <v>2.612</v>
      </c>
      <c r="F158" s="41">
        <f>(E158/D158)*100</f>
        <v>93.95683453237412</v>
      </c>
    </row>
    <row r="159" spans="1:6" ht="18.75">
      <c r="A159" s="5"/>
      <c r="B159" s="30" t="s">
        <v>69</v>
      </c>
      <c r="C159" s="40" t="s">
        <v>129</v>
      </c>
      <c r="D159" s="50">
        <v>0.04</v>
      </c>
      <c r="E159" s="52">
        <v>0.04</v>
      </c>
      <c r="F159" s="41">
        <f>(E159/D159)*100</f>
        <v>100</v>
      </c>
    </row>
    <row r="160" spans="1:6" ht="18.75">
      <c r="A160" s="5"/>
      <c r="B160" s="6" t="s">
        <v>70</v>
      </c>
      <c r="C160" s="40" t="s">
        <v>127</v>
      </c>
      <c r="D160" s="50">
        <v>3.9</v>
      </c>
      <c r="E160" s="52">
        <v>3.5</v>
      </c>
      <c r="F160" s="41">
        <f>(E160/D160)*100</f>
        <v>89.74358974358975</v>
      </c>
    </row>
    <row r="161" spans="1:6" ht="18.75">
      <c r="A161" s="5"/>
      <c r="B161" s="6" t="s">
        <v>39</v>
      </c>
      <c r="C161" s="40"/>
      <c r="D161" s="50"/>
      <c r="E161" s="52"/>
      <c r="F161" s="41"/>
    </row>
    <row r="162" spans="1:6" ht="18.75">
      <c r="A162" s="5"/>
      <c r="B162" s="30" t="s">
        <v>68</v>
      </c>
      <c r="C162" s="40" t="s">
        <v>127</v>
      </c>
      <c r="D162" s="50">
        <v>3.85</v>
      </c>
      <c r="E162" s="52">
        <v>3.45</v>
      </c>
      <c r="F162" s="41">
        <f>(E162/D162)*100</f>
        <v>89.61038961038962</v>
      </c>
    </row>
    <row r="163" spans="1:6" ht="18.75">
      <c r="A163" s="5"/>
      <c r="B163" s="30" t="s">
        <v>69</v>
      </c>
      <c r="C163" s="40" t="s">
        <v>127</v>
      </c>
      <c r="D163" s="50">
        <v>0.05</v>
      </c>
      <c r="E163" s="52">
        <v>0.05</v>
      </c>
      <c r="F163" s="41">
        <f>(E163/D163)*100</f>
        <v>100</v>
      </c>
    </row>
    <row r="164" spans="1:6" ht="18.75">
      <c r="A164" s="5"/>
      <c r="B164" s="6" t="s">
        <v>71</v>
      </c>
      <c r="C164" s="40" t="s">
        <v>127</v>
      </c>
      <c r="D164" s="54">
        <v>0.5</v>
      </c>
      <c r="E164" s="52">
        <v>0.378</v>
      </c>
      <c r="F164" s="41">
        <f>(E164/D164)*100</f>
        <v>75.6</v>
      </c>
    </row>
    <row r="165" spans="1:6" ht="18.75">
      <c r="A165" s="5"/>
      <c r="B165" s="7" t="s">
        <v>72</v>
      </c>
      <c r="C165" s="40" t="s">
        <v>65</v>
      </c>
      <c r="D165" s="55">
        <v>21</v>
      </c>
      <c r="E165" s="45">
        <v>21</v>
      </c>
      <c r="F165" s="41">
        <f>(E165/D165)*100</f>
        <v>100</v>
      </c>
    </row>
    <row r="166" spans="1:6" ht="18.75">
      <c r="A166" s="1"/>
      <c r="B166" s="31" t="s">
        <v>73</v>
      </c>
      <c r="C166" s="40"/>
      <c r="D166" s="55"/>
      <c r="E166" s="45"/>
      <c r="F166" s="41"/>
    </row>
    <row r="167" spans="1:6" ht="18.75">
      <c r="A167" s="5"/>
      <c r="B167" s="31" t="s">
        <v>74</v>
      </c>
      <c r="C167" s="40" t="s">
        <v>65</v>
      </c>
      <c r="D167" s="44">
        <v>21</v>
      </c>
      <c r="E167" s="45">
        <v>21</v>
      </c>
      <c r="F167" s="41">
        <f>(E167/D167)*100</f>
        <v>100</v>
      </c>
    </row>
    <row r="168" spans="1:6" ht="18.75">
      <c r="A168" s="5"/>
      <c r="B168" s="30" t="s">
        <v>75</v>
      </c>
      <c r="C168" s="40" t="s">
        <v>65</v>
      </c>
      <c r="D168" s="44" t="s">
        <v>248</v>
      </c>
      <c r="E168" s="45" t="s">
        <v>248</v>
      </c>
      <c r="F168" s="41" t="s">
        <v>249</v>
      </c>
    </row>
    <row r="169" spans="1:6" ht="18.75">
      <c r="A169" s="1"/>
      <c r="B169" s="6" t="s">
        <v>76</v>
      </c>
      <c r="C169" s="40" t="s">
        <v>127</v>
      </c>
      <c r="D169" s="50">
        <v>8.887</v>
      </c>
      <c r="E169" s="52">
        <v>9.162</v>
      </c>
      <c r="F169" s="41">
        <f>(E169/D169)*100</f>
        <v>103.09440756160684</v>
      </c>
    </row>
    <row r="170" spans="1:6" ht="18.75">
      <c r="A170" s="1"/>
      <c r="B170" s="6" t="s">
        <v>73</v>
      </c>
      <c r="C170" s="40"/>
      <c r="D170" s="54"/>
      <c r="E170" s="52"/>
      <c r="F170" s="41"/>
    </row>
    <row r="171" spans="1:6" ht="18.75">
      <c r="A171" s="1"/>
      <c r="B171" s="30" t="s">
        <v>77</v>
      </c>
      <c r="C171" s="40" t="s">
        <v>127</v>
      </c>
      <c r="D171" s="50">
        <v>8.99</v>
      </c>
      <c r="E171" s="52">
        <v>9.059</v>
      </c>
      <c r="F171" s="41">
        <f>(E171/D171)*100</f>
        <v>100.76751946607341</v>
      </c>
    </row>
    <row r="172" spans="1:6" ht="18.75">
      <c r="A172" s="1"/>
      <c r="B172" s="30" t="s">
        <v>78</v>
      </c>
      <c r="C172" s="40" t="s">
        <v>127</v>
      </c>
      <c r="D172" s="54">
        <v>0.103</v>
      </c>
      <c r="E172" s="52">
        <v>0.103</v>
      </c>
      <c r="F172" s="41">
        <f>(E172/D172)*100</f>
        <v>100</v>
      </c>
    </row>
    <row r="173" spans="1:6" ht="18.75">
      <c r="A173" s="1"/>
      <c r="B173" s="6" t="s">
        <v>71</v>
      </c>
      <c r="C173" s="40" t="s">
        <v>127</v>
      </c>
      <c r="D173" s="50">
        <v>0.821</v>
      </c>
      <c r="E173" s="52">
        <v>0.827</v>
      </c>
      <c r="F173" s="41">
        <f>(E173/D173)*100</f>
        <v>100.7308160779537</v>
      </c>
    </row>
    <row r="174" spans="1:6" ht="18.75">
      <c r="A174" s="1"/>
      <c r="B174" s="6" t="s">
        <v>79</v>
      </c>
      <c r="C174" s="40" t="s">
        <v>60</v>
      </c>
      <c r="D174" s="41">
        <v>23.8</v>
      </c>
      <c r="E174" s="42">
        <v>24</v>
      </c>
      <c r="F174" s="41">
        <f>(E174/D174)*100</f>
        <v>100.84033613445378</v>
      </c>
    </row>
    <row r="175" spans="1:6" ht="18.75">
      <c r="A175" s="1"/>
      <c r="B175" s="30" t="s">
        <v>68</v>
      </c>
      <c r="C175" s="40" t="s">
        <v>60</v>
      </c>
      <c r="D175" s="41">
        <v>23.8</v>
      </c>
      <c r="E175" s="42">
        <v>24</v>
      </c>
      <c r="F175" s="41">
        <f>(E175/D175)*100</f>
        <v>100.84033613445378</v>
      </c>
    </row>
    <row r="176" spans="1:6" ht="18.75">
      <c r="A176" s="1"/>
      <c r="B176" s="30" t="s">
        <v>69</v>
      </c>
      <c r="C176" s="40" t="s">
        <v>60</v>
      </c>
      <c r="D176" s="41" t="s">
        <v>248</v>
      </c>
      <c r="E176" s="42" t="s">
        <v>248</v>
      </c>
      <c r="F176" s="41" t="s">
        <v>249</v>
      </c>
    </row>
    <row r="177" spans="1:6" ht="18.75">
      <c r="A177" s="1"/>
      <c r="B177" s="19" t="s">
        <v>233</v>
      </c>
      <c r="C177" s="40" t="s">
        <v>127</v>
      </c>
      <c r="D177" s="50">
        <v>1.394</v>
      </c>
      <c r="E177" s="52">
        <v>1.363</v>
      </c>
      <c r="F177" s="41">
        <f>(E177/D177)*100</f>
        <v>97.77618364418939</v>
      </c>
    </row>
    <row r="178" spans="1:6" ht="18.75">
      <c r="A178" s="1"/>
      <c r="B178" s="6" t="s">
        <v>80</v>
      </c>
      <c r="C178" s="40" t="s">
        <v>4</v>
      </c>
      <c r="D178" s="41">
        <v>100</v>
      </c>
      <c r="E178" s="42">
        <v>100</v>
      </c>
      <c r="F178" s="41" t="s">
        <v>249</v>
      </c>
    </row>
    <row r="179" spans="1:6" ht="18.75">
      <c r="A179" s="1"/>
      <c r="B179" s="6" t="s">
        <v>81</v>
      </c>
      <c r="C179" s="40"/>
      <c r="D179" s="41"/>
      <c r="E179" s="42"/>
      <c r="F179" s="41"/>
    </row>
    <row r="180" spans="1:6" ht="18.75">
      <c r="A180" s="1"/>
      <c r="B180" s="6" t="s">
        <v>213</v>
      </c>
      <c r="C180" s="40" t="s">
        <v>127</v>
      </c>
      <c r="D180" s="50">
        <v>0.538</v>
      </c>
      <c r="E180" s="52">
        <v>0.52</v>
      </c>
      <c r="F180" s="41">
        <f>(E180/D180)*100</f>
        <v>96.6542750929368</v>
      </c>
    </row>
    <row r="181" spans="1:6" ht="18.75">
      <c r="A181" s="5" t="s">
        <v>220</v>
      </c>
      <c r="B181" s="59" t="s">
        <v>82</v>
      </c>
      <c r="C181" s="51"/>
      <c r="D181" s="41"/>
      <c r="E181" s="42"/>
      <c r="F181" s="41"/>
    </row>
    <row r="182" spans="1:6" ht="18.75">
      <c r="A182" s="5"/>
      <c r="B182" s="6" t="s">
        <v>83</v>
      </c>
      <c r="C182" s="40" t="s">
        <v>98</v>
      </c>
      <c r="D182" s="44">
        <v>5</v>
      </c>
      <c r="E182" s="45">
        <v>5</v>
      </c>
      <c r="F182" s="41">
        <f>(E182/D182)*100</f>
        <v>100</v>
      </c>
    </row>
    <row r="183" spans="1:6" ht="18.75">
      <c r="A183" s="5"/>
      <c r="B183" s="6" t="s">
        <v>84</v>
      </c>
      <c r="C183" s="40" t="s">
        <v>127</v>
      </c>
      <c r="D183" s="50">
        <v>1.657</v>
      </c>
      <c r="E183" s="52">
        <v>1.622</v>
      </c>
      <c r="F183" s="41">
        <f>(E183/D183)*100</f>
        <v>97.88774894387447</v>
      </c>
    </row>
    <row r="184" spans="1:6" ht="18.75">
      <c r="A184" s="5"/>
      <c r="B184" s="6" t="s">
        <v>85</v>
      </c>
      <c r="C184" s="40" t="s">
        <v>127</v>
      </c>
      <c r="D184" s="50">
        <v>0.739</v>
      </c>
      <c r="E184" s="52">
        <v>0.83</v>
      </c>
      <c r="F184" s="41">
        <f>(E184/D184)*100</f>
        <v>112.31393775372125</v>
      </c>
    </row>
    <row r="185" spans="1:6" ht="18.75">
      <c r="A185" s="5"/>
      <c r="B185" s="6" t="s">
        <v>86</v>
      </c>
      <c r="C185" s="40" t="s">
        <v>127</v>
      </c>
      <c r="D185" s="50">
        <v>0.611</v>
      </c>
      <c r="E185" s="52">
        <v>0.68</v>
      </c>
      <c r="F185" s="41">
        <f>(E185/D185)*100</f>
        <v>111.29296235679216</v>
      </c>
    </row>
    <row r="186" spans="1:6" ht="18.75">
      <c r="A186" s="1"/>
      <c r="B186" s="6" t="s">
        <v>87</v>
      </c>
      <c r="C186" s="40" t="s">
        <v>127</v>
      </c>
      <c r="D186" s="50">
        <v>0.732</v>
      </c>
      <c r="E186" s="52">
        <v>0.773</v>
      </c>
      <c r="F186" s="41">
        <f>(E186/D186)*100</f>
        <v>105.60109289617488</v>
      </c>
    </row>
    <row r="187" spans="1:6" ht="18.75">
      <c r="A187" s="5" t="s">
        <v>31</v>
      </c>
      <c r="B187" s="7" t="s">
        <v>88</v>
      </c>
      <c r="C187" s="40"/>
      <c r="D187" s="41"/>
      <c r="E187" s="42"/>
      <c r="F187" s="41"/>
    </row>
    <row r="188" spans="1:6" ht="18.75">
      <c r="A188" s="1"/>
      <c r="B188" s="30" t="s">
        <v>83</v>
      </c>
      <c r="C188" s="40" t="s">
        <v>98</v>
      </c>
      <c r="D188" s="44">
        <v>3</v>
      </c>
      <c r="E188" s="45">
        <v>3</v>
      </c>
      <c r="F188" s="41">
        <f aca="true" t="shared" si="4" ref="F188:F195">(E188/D188)*100</f>
        <v>100</v>
      </c>
    </row>
    <row r="189" spans="1:6" ht="18.75">
      <c r="A189" s="1"/>
      <c r="B189" s="30" t="s">
        <v>89</v>
      </c>
      <c r="C189" s="40" t="s">
        <v>98</v>
      </c>
      <c r="D189" s="44">
        <v>2</v>
      </c>
      <c r="E189" s="45">
        <v>2</v>
      </c>
      <c r="F189" s="41">
        <f t="shared" si="4"/>
        <v>100</v>
      </c>
    </row>
    <row r="190" spans="1:6" ht="18.75">
      <c r="A190" s="1"/>
      <c r="B190" s="30" t="s">
        <v>93</v>
      </c>
      <c r="C190" s="40" t="s">
        <v>127</v>
      </c>
      <c r="D190" s="50">
        <v>2.351</v>
      </c>
      <c r="E190" s="52">
        <v>2.284</v>
      </c>
      <c r="F190" s="41">
        <f t="shared" si="4"/>
        <v>97.15014887282007</v>
      </c>
    </row>
    <row r="191" spans="1:6" ht="18.75">
      <c r="A191" s="5"/>
      <c r="B191" s="30" t="s">
        <v>90</v>
      </c>
      <c r="C191" s="40" t="s">
        <v>127</v>
      </c>
      <c r="D191" s="50">
        <v>2.187</v>
      </c>
      <c r="E191" s="52">
        <v>2.109</v>
      </c>
      <c r="F191" s="41">
        <f t="shared" si="4"/>
        <v>96.43347050754458</v>
      </c>
    </row>
    <row r="192" spans="1:6" ht="18.75">
      <c r="A192" s="1"/>
      <c r="B192" s="30" t="s">
        <v>94</v>
      </c>
      <c r="C192" s="40" t="s">
        <v>127</v>
      </c>
      <c r="D192" s="50">
        <v>0.899</v>
      </c>
      <c r="E192" s="52">
        <v>0.92</v>
      </c>
      <c r="F192" s="41">
        <f t="shared" si="4"/>
        <v>102.33592880978865</v>
      </c>
    </row>
    <row r="193" spans="1:6" ht="18.75">
      <c r="A193" s="1"/>
      <c r="B193" s="30" t="s">
        <v>91</v>
      </c>
      <c r="C193" s="40" t="s">
        <v>127</v>
      </c>
      <c r="D193" s="50">
        <v>0.864</v>
      </c>
      <c r="E193" s="52">
        <v>0.865</v>
      </c>
      <c r="F193" s="41">
        <f t="shared" si="4"/>
        <v>100.11574074074075</v>
      </c>
    </row>
    <row r="194" spans="1:6" ht="18.75">
      <c r="A194" s="1"/>
      <c r="B194" s="30" t="s">
        <v>95</v>
      </c>
      <c r="C194" s="40" t="s">
        <v>127</v>
      </c>
      <c r="D194" s="50">
        <v>0.616</v>
      </c>
      <c r="E194" s="52">
        <v>0.634</v>
      </c>
      <c r="F194" s="41">
        <f t="shared" si="4"/>
        <v>102.92207792207793</v>
      </c>
    </row>
    <row r="195" spans="1:6" ht="18.75">
      <c r="A195" s="1"/>
      <c r="B195" s="30" t="s">
        <v>92</v>
      </c>
      <c r="C195" s="40" t="s">
        <v>127</v>
      </c>
      <c r="D195" s="50">
        <v>0.549</v>
      </c>
      <c r="E195" s="52">
        <v>0.563</v>
      </c>
      <c r="F195" s="41">
        <f t="shared" si="4"/>
        <v>102.55009107468123</v>
      </c>
    </row>
    <row r="196" spans="1:6" ht="18.75">
      <c r="A196" s="5" t="s">
        <v>24</v>
      </c>
      <c r="B196" s="7" t="s">
        <v>96</v>
      </c>
      <c r="C196" s="40"/>
      <c r="D196" s="41"/>
      <c r="E196" s="42"/>
      <c r="F196" s="41"/>
    </row>
    <row r="197" spans="1:6" ht="18.75">
      <c r="A197" s="5"/>
      <c r="B197" s="7" t="s">
        <v>234</v>
      </c>
      <c r="C197" s="40" t="s">
        <v>25</v>
      </c>
      <c r="D197" s="41">
        <v>13.4</v>
      </c>
      <c r="E197" s="42">
        <v>15.6</v>
      </c>
      <c r="F197" s="41">
        <f>(E197/D197)*100</f>
        <v>116.4179104477612</v>
      </c>
    </row>
    <row r="198" spans="1:6" ht="18.75">
      <c r="A198" s="1"/>
      <c r="B198" s="6" t="s">
        <v>97</v>
      </c>
      <c r="C198" s="40" t="s">
        <v>98</v>
      </c>
      <c r="D198" s="44">
        <v>6</v>
      </c>
      <c r="E198" s="45">
        <v>6</v>
      </c>
      <c r="F198" s="41">
        <f>(E198/D198)*100</f>
        <v>100</v>
      </c>
    </row>
    <row r="199" spans="1:6" ht="18.75">
      <c r="A199" s="1"/>
      <c r="B199" s="6" t="s">
        <v>99</v>
      </c>
      <c r="C199" s="40" t="s">
        <v>98</v>
      </c>
      <c r="D199" s="44">
        <v>1</v>
      </c>
      <c r="E199" s="45">
        <v>1</v>
      </c>
      <c r="F199" s="41">
        <f>(E199/D199)*100</f>
        <v>100</v>
      </c>
    </row>
    <row r="200" spans="1:6" ht="18.75">
      <c r="A200" s="1"/>
      <c r="B200" s="6" t="s">
        <v>100</v>
      </c>
      <c r="C200" s="40" t="s">
        <v>98</v>
      </c>
      <c r="D200" s="44" t="s">
        <v>248</v>
      </c>
      <c r="E200" s="45" t="s">
        <v>248</v>
      </c>
      <c r="F200" s="41" t="s">
        <v>247</v>
      </c>
    </row>
    <row r="201" spans="1:6" ht="18.75">
      <c r="A201" s="1"/>
      <c r="B201" s="6" t="s">
        <v>101</v>
      </c>
      <c r="C201" s="40" t="s">
        <v>98</v>
      </c>
      <c r="D201" s="44">
        <v>1</v>
      </c>
      <c r="E201" s="45">
        <v>1</v>
      </c>
      <c r="F201" s="41">
        <f>(E201/D201)*100</f>
        <v>100</v>
      </c>
    </row>
    <row r="202" spans="1:6" ht="18.75">
      <c r="A202" s="1"/>
      <c r="B202" s="6" t="s">
        <v>102</v>
      </c>
      <c r="C202" s="40" t="s">
        <v>98</v>
      </c>
      <c r="D202" s="44">
        <v>1</v>
      </c>
      <c r="E202" s="45">
        <v>1</v>
      </c>
      <c r="F202" s="41">
        <f>(E202/D202)*100</f>
        <v>100</v>
      </c>
    </row>
    <row r="203" spans="1:6" ht="31.5">
      <c r="A203" s="1"/>
      <c r="B203" s="6" t="s">
        <v>103</v>
      </c>
      <c r="C203" s="40" t="s">
        <v>98</v>
      </c>
      <c r="D203" s="44">
        <v>4</v>
      </c>
      <c r="E203" s="45">
        <v>4</v>
      </c>
      <c r="F203" s="41">
        <f>(E203/D203)*100</f>
        <v>100</v>
      </c>
    </row>
    <row r="204" spans="1:6" ht="18.75">
      <c r="A204" s="5" t="s">
        <v>9</v>
      </c>
      <c r="B204" s="7" t="s">
        <v>104</v>
      </c>
      <c r="C204" s="40"/>
      <c r="D204" s="44"/>
      <c r="E204" s="45"/>
      <c r="F204" s="41"/>
    </row>
    <row r="205" spans="1:6" ht="18.75">
      <c r="A205" s="5"/>
      <c r="B205" s="7" t="s">
        <v>105</v>
      </c>
      <c r="C205" s="40" t="s">
        <v>25</v>
      </c>
      <c r="D205" s="41">
        <v>10.9</v>
      </c>
      <c r="E205" s="42">
        <v>14.4</v>
      </c>
      <c r="F205" s="41">
        <f aca="true" t="shared" si="5" ref="F205:F212">(E205/D205)*100</f>
        <v>132.11009174311928</v>
      </c>
    </row>
    <row r="206" spans="1:6" ht="18.75">
      <c r="A206" s="1"/>
      <c r="B206" s="8" t="s">
        <v>106</v>
      </c>
      <c r="C206" s="40" t="s">
        <v>98</v>
      </c>
      <c r="D206" s="44">
        <v>1</v>
      </c>
      <c r="E206" s="45">
        <v>1</v>
      </c>
      <c r="F206" s="41">
        <f t="shared" si="5"/>
        <v>100</v>
      </c>
    </row>
    <row r="207" spans="1:6" ht="18.75">
      <c r="A207" s="1"/>
      <c r="B207" s="8" t="s">
        <v>235</v>
      </c>
      <c r="C207" s="40" t="s">
        <v>98</v>
      </c>
      <c r="D207" s="44">
        <v>46</v>
      </c>
      <c r="E207" s="45">
        <v>46</v>
      </c>
      <c r="F207" s="41">
        <f t="shared" si="5"/>
        <v>100</v>
      </c>
    </row>
    <row r="208" spans="1:6" ht="18.75">
      <c r="A208" s="1"/>
      <c r="B208" s="8" t="s">
        <v>107</v>
      </c>
      <c r="C208" s="40" t="s">
        <v>98</v>
      </c>
      <c r="D208" s="44">
        <v>2</v>
      </c>
      <c r="E208" s="45">
        <v>2</v>
      </c>
      <c r="F208" s="41">
        <f t="shared" si="5"/>
        <v>100</v>
      </c>
    </row>
    <row r="209" spans="1:6" ht="18.75">
      <c r="A209" s="1"/>
      <c r="B209" s="8" t="s">
        <v>108</v>
      </c>
      <c r="C209" s="40" t="s">
        <v>98</v>
      </c>
      <c r="D209" s="44">
        <v>70</v>
      </c>
      <c r="E209" s="45">
        <v>70</v>
      </c>
      <c r="F209" s="41">
        <f t="shared" si="5"/>
        <v>100</v>
      </c>
    </row>
    <row r="210" spans="1:6" ht="47.25">
      <c r="A210" s="1"/>
      <c r="B210" s="8" t="s">
        <v>109</v>
      </c>
      <c r="C210" s="40" t="s">
        <v>98</v>
      </c>
      <c r="D210" s="44">
        <v>13</v>
      </c>
      <c r="E210" s="45">
        <v>13</v>
      </c>
      <c r="F210" s="41">
        <f t="shared" si="5"/>
        <v>100</v>
      </c>
    </row>
    <row r="211" spans="1:6" ht="31.5">
      <c r="A211" s="1"/>
      <c r="B211" s="8" t="s">
        <v>110</v>
      </c>
      <c r="C211" s="40" t="s">
        <v>98</v>
      </c>
      <c r="D211" s="44">
        <v>7</v>
      </c>
      <c r="E211" s="45">
        <v>7</v>
      </c>
      <c r="F211" s="41">
        <f t="shared" si="5"/>
        <v>100</v>
      </c>
    </row>
    <row r="212" spans="1:6" ht="31.5">
      <c r="A212" s="1"/>
      <c r="B212" s="8" t="s">
        <v>111</v>
      </c>
      <c r="C212" s="40" t="s">
        <v>98</v>
      </c>
      <c r="D212" s="44">
        <v>4</v>
      </c>
      <c r="E212" s="45">
        <v>4</v>
      </c>
      <c r="F212" s="41">
        <f t="shared" si="5"/>
        <v>100</v>
      </c>
    </row>
    <row r="213" spans="1:6" ht="18.75">
      <c r="A213" s="5" t="s">
        <v>10</v>
      </c>
      <c r="B213" s="7" t="s">
        <v>112</v>
      </c>
      <c r="C213" s="40"/>
      <c r="D213" s="44"/>
      <c r="E213" s="45"/>
      <c r="F213" s="41"/>
    </row>
    <row r="214" spans="1:6" ht="18.75">
      <c r="A214" s="5"/>
      <c r="B214" s="6" t="s">
        <v>236</v>
      </c>
      <c r="C214" s="40" t="s">
        <v>60</v>
      </c>
      <c r="D214" s="44">
        <v>207</v>
      </c>
      <c r="E214" s="44">
        <v>207</v>
      </c>
      <c r="F214" s="41">
        <f>(E214/D214)*100</f>
        <v>100</v>
      </c>
    </row>
    <row r="215" spans="1:6" ht="18.75">
      <c r="A215" s="1"/>
      <c r="B215" s="6" t="s">
        <v>113</v>
      </c>
      <c r="C215" s="40" t="s">
        <v>98</v>
      </c>
      <c r="D215" s="44" t="s">
        <v>248</v>
      </c>
      <c r="E215" s="44" t="s">
        <v>248</v>
      </c>
      <c r="F215" s="41" t="s">
        <v>247</v>
      </c>
    </row>
    <row r="216" spans="1:6" ht="18.75">
      <c r="A216" s="1"/>
      <c r="B216" s="6" t="s">
        <v>237</v>
      </c>
      <c r="C216" s="40" t="s">
        <v>60</v>
      </c>
      <c r="D216" s="44" t="s">
        <v>248</v>
      </c>
      <c r="E216" s="44" t="s">
        <v>248</v>
      </c>
      <c r="F216" s="41" t="s">
        <v>247</v>
      </c>
    </row>
    <row r="217" spans="1:6" ht="18.75">
      <c r="A217" s="1"/>
      <c r="B217" s="6" t="s">
        <v>114</v>
      </c>
      <c r="C217" s="40" t="s">
        <v>98</v>
      </c>
      <c r="D217" s="44" t="s">
        <v>248</v>
      </c>
      <c r="E217" s="44" t="s">
        <v>248</v>
      </c>
      <c r="F217" s="41" t="s">
        <v>247</v>
      </c>
    </row>
    <row r="218" spans="1:6" ht="18.75">
      <c r="A218" s="1"/>
      <c r="B218" s="6" t="s">
        <v>115</v>
      </c>
      <c r="C218" s="40" t="s">
        <v>98</v>
      </c>
      <c r="D218" s="56">
        <v>9</v>
      </c>
      <c r="E218" s="45">
        <v>11</v>
      </c>
      <c r="F218" s="41">
        <f>(E218/D218)*100</f>
        <v>122.22222222222223</v>
      </c>
    </row>
    <row r="219" spans="1:6" ht="18.75">
      <c r="A219" s="1"/>
      <c r="B219" s="6" t="s">
        <v>237</v>
      </c>
      <c r="C219" s="40" t="s">
        <v>98</v>
      </c>
      <c r="D219" s="56">
        <v>13</v>
      </c>
      <c r="E219" s="45">
        <v>15</v>
      </c>
      <c r="F219" s="41">
        <f>(E219/D219)*100</f>
        <v>115.38461538461537</v>
      </c>
    </row>
    <row r="220" spans="1:6" ht="18.75">
      <c r="A220" s="5"/>
      <c r="B220" s="6" t="s">
        <v>116</v>
      </c>
      <c r="C220" s="40" t="s">
        <v>98</v>
      </c>
      <c r="D220" s="44" t="s">
        <v>248</v>
      </c>
      <c r="E220" s="44" t="s">
        <v>248</v>
      </c>
      <c r="F220" s="41" t="s">
        <v>247</v>
      </c>
    </row>
    <row r="221" spans="1:9" ht="18.75">
      <c r="A221" s="1"/>
      <c r="B221" s="6" t="s">
        <v>117</v>
      </c>
      <c r="C221" s="40" t="s">
        <v>98</v>
      </c>
      <c r="D221" s="44" t="s">
        <v>248</v>
      </c>
      <c r="E221" s="44" t="s">
        <v>248</v>
      </c>
      <c r="F221" s="41" t="s">
        <v>247</v>
      </c>
      <c r="H221" s="20"/>
      <c r="I221" s="20"/>
    </row>
    <row r="222" spans="1:9" ht="18.75">
      <c r="A222" s="1"/>
      <c r="B222" s="6" t="s">
        <v>238</v>
      </c>
      <c r="C222" s="40" t="s">
        <v>60</v>
      </c>
      <c r="D222" s="44">
        <v>9</v>
      </c>
      <c r="E222" s="45">
        <v>9</v>
      </c>
      <c r="F222" s="41">
        <f>(E222/D222)*100</f>
        <v>100</v>
      </c>
      <c r="H222" s="20"/>
      <c r="I222" s="20"/>
    </row>
    <row r="223" spans="1:9" ht="31.5">
      <c r="A223" s="1"/>
      <c r="B223" s="6" t="s">
        <v>118</v>
      </c>
      <c r="C223" s="40" t="s">
        <v>98</v>
      </c>
      <c r="D223" s="44" t="s">
        <v>248</v>
      </c>
      <c r="E223" s="44" t="s">
        <v>248</v>
      </c>
      <c r="F223" s="41" t="s">
        <v>247</v>
      </c>
      <c r="H223" s="2"/>
      <c r="I223" s="2"/>
    </row>
    <row r="224" spans="1:6" ht="18.75">
      <c r="A224" s="1"/>
      <c r="B224" s="6" t="s">
        <v>119</v>
      </c>
      <c r="C224" s="40" t="s">
        <v>98</v>
      </c>
      <c r="D224" s="44" t="s">
        <v>248</v>
      </c>
      <c r="E224" s="44" t="s">
        <v>248</v>
      </c>
      <c r="F224" s="41" t="s">
        <v>247</v>
      </c>
    </row>
    <row r="225" spans="1:6" ht="18.75">
      <c r="A225" s="1"/>
      <c r="B225" s="6" t="s">
        <v>120</v>
      </c>
      <c r="C225" s="40" t="s">
        <v>98</v>
      </c>
      <c r="D225" s="44" t="s">
        <v>248</v>
      </c>
      <c r="E225" s="44" t="s">
        <v>248</v>
      </c>
      <c r="F225" s="41" t="s">
        <v>247</v>
      </c>
    </row>
    <row r="226" spans="1:6" ht="18.75">
      <c r="A226" s="1"/>
      <c r="B226" s="6" t="s">
        <v>121</v>
      </c>
      <c r="C226" s="40" t="s">
        <v>98</v>
      </c>
      <c r="D226" s="44" t="s">
        <v>248</v>
      </c>
      <c r="E226" s="44" t="s">
        <v>248</v>
      </c>
      <c r="F226" s="41" t="s">
        <v>247</v>
      </c>
    </row>
    <row r="227" spans="1:6" ht="18.75">
      <c r="A227" s="1"/>
      <c r="B227" s="6" t="s">
        <v>239</v>
      </c>
      <c r="C227" s="40" t="s">
        <v>98</v>
      </c>
      <c r="D227" s="44" t="s">
        <v>248</v>
      </c>
      <c r="E227" s="44" t="s">
        <v>248</v>
      </c>
      <c r="F227" s="41" t="s">
        <v>247</v>
      </c>
    </row>
    <row r="228" spans="1:6" ht="31.5">
      <c r="A228" s="1" t="s">
        <v>11</v>
      </c>
      <c r="B228" s="7" t="s">
        <v>122</v>
      </c>
      <c r="C228" s="40"/>
      <c r="D228" s="44"/>
      <c r="E228" s="45"/>
      <c r="F228" s="41"/>
    </row>
    <row r="229" spans="1:6" ht="18.75">
      <c r="A229" s="21"/>
      <c r="B229" s="7" t="s">
        <v>123</v>
      </c>
      <c r="C229" s="40"/>
      <c r="D229" s="41"/>
      <c r="E229" s="41"/>
      <c r="F229" s="41"/>
    </row>
    <row r="230" spans="1:6" ht="18.75">
      <c r="A230" s="1"/>
      <c r="B230" s="6" t="s">
        <v>124</v>
      </c>
      <c r="C230" s="40" t="s">
        <v>130</v>
      </c>
      <c r="D230" s="41">
        <v>6.6</v>
      </c>
      <c r="E230" s="41">
        <v>6.5</v>
      </c>
      <c r="F230" s="41">
        <f>(E230/D230)*100</f>
        <v>98.48484848484848</v>
      </c>
    </row>
    <row r="231" spans="1:7" ht="15" customHeight="1">
      <c r="A231" s="26"/>
      <c r="B231" s="22"/>
      <c r="C231" s="22"/>
      <c r="D231" s="22"/>
      <c r="E231" s="22"/>
      <c r="F231" s="22"/>
      <c r="G231" s="23"/>
    </row>
    <row r="232" spans="1:7" ht="15" customHeight="1">
      <c r="A232" s="34" t="s">
        <v>222</v>
      </c>
      <c r="B232" s="34"/>
      <c r="C232" s="34"/>
      <c r="D232" s="34"/>
      <c r="E232" s="22"/>
      <c r="F232" s="22"/>
      <c r="G232" s="23"/>
    </row>
    <row r="233" spans="1:6" ht="12.75">
      <c r="A233" s="24"/>
      <c r="B233" s="72"/>
      <c r="C233" s="72"/>
      <c r="D233" s="72"/>
      <c r="E233" s="72"/>
      <c r="F233" s="72"/>
    </row>
    <row r="234" spans="1:6" s="25" customFormat="1" ht="12.75" customHeight="1">
      <c r="A234" s="9"/>
      <c r="B234" s="72"/>
      <c r="C234" s="72"/>
      <c r="D234" s="72"/>
      <c r="E234" s="72"/>
      <c r="F234" s="72"/>
    </row>
    <row r="235" spans="1:6" s="25" customFormat="1" ht="15.75" customHeight="1">
      <c r="A235" s="9"/>
      <c r="B235" s="72"/>
      <c r="C235" s="72"/>
      <c r="D235" s="72"/>
      <c r="E235" s="72"/>
      <c r="F235" s="72"/>
    </row>
  </sheetData>
  <sheetProtection/>
  <mergeCells count="13">
    <mergeCell ref="G3:G4"/>
    <mergeCell ref="H65:K65"/>
    <mergeCell ref="E1:F1"/>
    <mergeCell ref="B233:F233"/>
    <mergeCell ref="F3:F4"/>
    <mergeCell ref="D3:D4"/>
    <mergeCell ref="B235:F235"/>
    <mergeCell ref="A2:F2"/>
    <mergeCell ref="A3:A4"/>
    <mergeCell ref="B3:B4"/>
    <mergeCell ref="C3:C4"/>
    <mergeCell ref="E3:E4"/>
    <mergeCell ref="B234:F234"/>
  </mergeCells>
  <printOptions horizontalCentered="1"/>
  <pageMargins left="0.7086614173228347" right="0.1968503937007874" top="0.7874015748031497" bottom="0.3937007874015748" header="0.15748031496062992" footer="0.15748031496062992"/>
  <pageSetup fitToHeight="10" horizontalDpi="600" verticalDpi="600" orientation="portrait" paperSize="9" scale="58" r:id="rId2"/>
  <headerFooter alignWithMargins="0">
    <oddHeader>&amp;C&amp;P</oddHeader>
  </headerFooter>
  <rowBreaks count="2" manualBreakCount="2">
    <brk id="64" max="7" man="1"/>
    <brk id="122" max="7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Sovet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211</dc:creator>
  <cp:keywords/>
  <dc:description/>
  <cp:lastModifiedBy>Витченко</cp:lastModifiedBy>
  <cp:lastPrinted>2015-01-23T12:05:06Z</cp:lastPrinted>
  <dcterms:created xsi:type="dcterms:W3CDTF">2006-12-19T12:46:01Z</dcterms:created>
  <dcterms:modified xsi:type="dcterms:W3CDTF">2015-01-26T09:00:17Z</dcterms:modified>
  <cp:category/>
  <cp:version/>
  <cp:contentType/>
  <cp:contentStatus/>
</cp:coreProperties>
</file>