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<sst xmlns="http://schemas.openxmlformats.org/spreadsheetml/2006/main" count="1129" uniqueCount="495">
  <si>
    <t xml:space="preserve"> капітальний ремонт доріг та троруарів м.Сєвєродонецьк та прилеглих селищ (експертиза документації під субвенцію з д/б)</t>
  </si>
  <si>
    <t xml:space="preserve"> капітальний ремонт доріг та троруарів м.Сєвєродонецьк та прилеглих селищ </t>
  </si>
  <si>
    <t xml:space="preserve"> розробка проектної документації з реконструкції будівлі колишнього психоневрологічного диспансеру під багатоквартирний житловий будинок</t>
  </si>
  <si>
    <t xml:space="preserve"> Позашкільні заклади освіти:</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</si>
  <si>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</si>
  <si>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</si>
  <si>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</si>
  <si>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</si>
  <si>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</si>
  <si>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</si>
  <si>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</si>
  <si>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</si>
  <si>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</si>
  <si>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</si>
  <si>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</si>
  <si>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</si>
  <si>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</si>
  <si>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</si>
  <si>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</si>
  <si>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</si>
  <si>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</si>
  <si>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</si>
  <si>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</si>
  <si>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</si>
  <si>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</si>
  <si>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</si>
  <si>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</si>
  <si>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</si>
  <si>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</si>
  <si>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</si>
  <si>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</si>
  <si>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</si>
  <si>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</si>
  <si>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</si>
  <si>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</si>
  <si>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</si>
  <si>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</si>
  <si>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</si>
  <si>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</si>
  <si>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</si>
  <si>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</si>
  <si>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</si>
  <si>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</si>
  <si>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</si>
  <si>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</si>
  <si>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</si>
  <si>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</si>
  <si>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</si>
  <si>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</si>
  <si>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</si>
  <si>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</si>
  <si>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</si>
  <si>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</si>
  <si>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</si>
  <si>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</si>
  <si>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</si>
  <si>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</si>
  <si>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</si>
  <si>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</si>
  <si>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</si>
  <si>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</si>
  <si>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</si>
  <si>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</si>
  <si>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</si>
  <si>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</si>
  <si>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</si>
  <si>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</si>
  <si>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</si>
  <si>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</si>
  <si>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</si>
  <si>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</si>
  <si>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</si>
  <si>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</si>
  <si>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</si>
  <si>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</si>
  <si>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</si>
  <si>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</si>
  <si>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</si>
  <si>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</si>
  <si>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</si>
  <si>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</si>
  <si>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</si>
  <si>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</si>
  <si>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</si>
  <si>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</si>
  <si>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</si>
  <si>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</si>
  <si>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</si>
  <si>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</si>
  <si>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</si>
  <si>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</si>
  <si>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</si>
  <si>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</si>
  <si>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</si>
  <si>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</si>
  <si>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</si>
  <si>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</si>
  <si>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</si>
  <si>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</si>
  <si>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</si>
  <si>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</si>
  <si>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</si>
  <si>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</si>
  <si>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</si>
  <si>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</si>
  <si>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</si>
  <si>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</si>
  <si>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</si>
  <si>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</si>
  <si>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</si>
  <si>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</si>
  <si>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</si>
  <si>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</si>
  <si>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</si>
  <si>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</si>
  <si>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</si>
  <si>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</si>
  <si>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</si>
  <si>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</si>
  <si>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</si>
  <si>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</si>
  <si>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</si>
  <si>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</si>
  <si>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</si>
  <si>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</si>
  <si>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</si>
  <si>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</si>
  <si>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</si>
  <si>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</si>
  <si>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</si>
  <si>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</si>
  <si>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</si>
  <si>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</si>
  <si>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</si>
  <si>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</si>
  <si>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</si>
  <si>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</si>
  <si>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</si>
  <si>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</si>
  <si>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</si>
  <si>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</si>
  <si>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</si>
  <si>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</si>
  <si>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</si>
  <si>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</si>
  <si>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</si>
  <si>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</si>
  <si>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</si>
  <si>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</si>
  <si>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</si>
  <si>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</si>
  <si>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</si>
  <si>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</si>
  <si>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</si>
  <si>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</si>
  <si>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</si>
  <si>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</si>
  <si>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</si>
  <si>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</si>
  <si>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</si>
  <si>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</si>
  <si>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</si>
  <si>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</si>
  <si>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</si>
  <si>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</si>
  <si>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</si>
  <si>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</si>
  <si>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</si>
  <si>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</si>
  <si>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</si>
  <si>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</si>
  <si>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</si>
  <si>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</si>
  <si>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</si>
  <si>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</si>
  <si>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</si>
  <si>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</si>
  <si>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</si>
  <si>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</si>
  <si>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</si>
  <si>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</si>
  <si>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</si>
  <si>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</si>
  <si>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</si>
  <si>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</si>
  <si>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</si>
  <si>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</si>
  <si>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</si>
  <si>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</si>
  <si>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</si>
  <si>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</si>
  <si>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</si>
  <si>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</si>
  <si>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</si>
  <si>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</si>
  <si>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</si>
  <si>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</si>
  <si>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</si>
  <si>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</si>
  <si>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</si>
  <si>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</si>
  <si>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</si>
  <si>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</si>
  <si>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</si>
  <si>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</si>
  <si>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</si>
  <si>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</si>
  <si>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</si>
  <si>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</si>
  <si>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</si>
  <si>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</si>
  <si>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</si>
  <si>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</si>
  <si>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</si>
  <si>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</si>
  <si>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</si>
  <si>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</si>
  <si>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</si>
  <si>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</si>
  <si>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</si>
  <si>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</si>
  <si>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</si>
  <si>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</si>
  <si>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</si>
  <si>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</si>
  <si>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</si>
  <si>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</si>
  <si>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</si>
  <si>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</si>
  <si>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</si>
  <si>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</si>
  <si>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</si>
  <si>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</si>
  <si>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</si>
  <si>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</si>
  <si>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</si>
  <si>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</si>
  <si>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</si>
  <si>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</si>
  <si>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</si>
  <si>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</si>
  <si>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</si>
  <si>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</si>
  <si>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</si>
  <si>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</si>
  <si>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</si>
  <si>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</si>
  <si>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</si>
  <si>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</si>
  <si>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</si>
  <si>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</si>
  <si>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</si>
  <si>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</si>
  <si>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</si>
  <si>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</si>
  <si>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</si>
  <si>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</si>
  <si>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</si>
  <si>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</si>
  <si>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</si>
  <si>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</si>
  <si>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</si>
  <si>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</si>
  <si>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</si>
  <si>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</si>
  <si>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</si>
  <si>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</si>
  <si>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</si>
  <si>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</si>
  <si>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</si>
  <si>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</si>
  <si>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</si>
  <si>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</si>
  <si>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</si>
  <si>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</si>
  <si>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</si>
  <si>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</si>
  <si>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</si>
  <si>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</si>
  <si>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</si>
  <si>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</si>
  <si>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</si>
  <si>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</si>
  <si>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</si>
  <si>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</si>
  <si>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</si>
  <si>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</si>
  <si>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</si>
  <si>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</si>
  <si>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</si>
  <si>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</si>
  <si>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</si>
  <si>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</si>
  <si>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</si>
  <si>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</si>
  <si>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</si>
  <si>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</si>
  <si>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</si>
  <si>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</si>
  <si>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</si>
  <si>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</si>
  <si>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</si>
  <si>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</si>
  <si>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</si>
  <si>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</si>
  <si>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</si>
  <si>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</si>
  <si>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</si>
  <si>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</si>
  <si>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</si>
  <si>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</si>
  <si>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</si>
  <si>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</si>
  <si>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</si>
  <si>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</si>
  <si>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</si>
  <si>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</si>
  <si>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</si>
  <si>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</si>
  <si>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</si>
  <si>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</si>
  <si>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</si>
  <si>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</si>
  <si>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</si>
  <si>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</si>
  <si>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</si>
  <si>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</si>
  <si>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</si>
  <si>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</si>
  <si>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</si>
  <si>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</si>
  <si>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</si>
  <si>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</si>
  <si>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</si>
  <si>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</si>
  <si>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</si>
  <si>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</si>
  <si>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</si>
  <si>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</si>
  <si>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</si>
  <si>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</si>
  <si>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</si>
  <si>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</si>
  <si>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</si>
  <si>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</si>
  <si>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</si>
  <si>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</si>
  <si>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</si>
  <si>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</si>
  <si>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</si>
  <si>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</si>
  <si>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</si>
  <si>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</si>
  <si>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</si>
  <si>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</si>
  <si>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</si>
  <si>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</si>
  <si>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</si>
  <si>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</si>
  <si>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</si>
  <si>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</si>
  <si>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</si>
  <si>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</si>
  <si>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</si>
  <si>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</si>
  <si>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</si>
  <si>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</si>
  <si>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</si>
  <si>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</si>
  <si>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</si>
  <si>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</si>
  <si>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</si>
  <si>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</si>
  <si>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</si>
  <si>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</si>
  <si>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</si>
  <si>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</si>
  <si>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</si>
  <si>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</si>
  <si>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</si>
  <si>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</si>
  <si>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</si>
  <si>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</si>
  <si>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</si>
  <si>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</si>
  <si>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</si>
  <si>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</si>
  <si>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</si>
  <si>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</si>
  <si>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</si>
  <si>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</si>
  <si>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</si>
  <si>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</si>
  <si>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</si>
  <si>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</si>
  <si>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</si>
  <si>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</si>
  <si>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</si>
  <si>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</si>
  <si>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</si>
  <si>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</si>
  <si>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</si>
  <si>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</si>
  <si>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</si>
  <si>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</si>
  <si>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</si>
  <si>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</si>
  <si>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</si>
  <si>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</si>
  <si>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</si>
  <si>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</si>
  <si>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</si>
  <si>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</si>
  <si>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</si>
  <si>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</si>
  <si>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</si>
  <si>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</si>
  <si>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</si>
  <si>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</si>
  <si>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</si>
  <si>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</si>
  <si>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</si>
  <si>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</si>
  <si>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</si>
  <si>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</si>
  <si>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</si>
  <si>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</si>
  <si>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</si>
  <si>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</si>
  <si>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</si>
  <si>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</si>
  <si>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</si>
  <si>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</si>
  <si>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</si>
  <si>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</si>
  <si>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</si>
  <si>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</si>
  <si>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</si>
  <si>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</si>
  <si>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</si>
  <si>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</si>
  <si>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</si>
  <si>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</si>
  <si>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</si>
  <si>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</si>
  <si>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</si>
  <si>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</si>
  <si>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</si>
  <si>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</si>
  <si>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</si>
  <si>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</si>
  <si>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</si>
  <si>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</si>
  <si>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</si>
  <si>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</si>
  <si>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</si>
  <si>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</si>
  <si>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</si>
  <si>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</si>
  <si>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</si>
  <si>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</si>
  <si>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</si>
  <si>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</si>
  <si>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</si>
  <si>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</si>
  <si>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</si>
  <si>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</si>
  <si>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</si>
  <si>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</si>
  <si>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</si>
  <si>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</si>
  <si>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</si>
  <si>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</si>
  <si>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</si>
  <si>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</si>
  <si>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</si>
  <si>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</si>
  <si>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 нарахування на опл.праці</t>
  </si>
  <si>
    <t>Додаток №3 до рішення міської ради</t>
  </si>
  <si>
    <t xml:space="preserve"> капітальний ремонт ганку нежитлової будівлі за адресою: вул.Леніна, 32-а</t>
  </si>
  <si>
    <t>капітальний ремонт СНВК "Спеціалізованої школи-колегіуму Національного університету "Києво-Могилянська академія" вул.Гоголя, 37</t>
  </si>
  <si>
    <t xml:space="preserve"> капітальний ремонт внутріквартальних доріг в 82 мікрорайоні</t>
  </si>
  <si>
    <t xml:space="preserve"> капітальний ремонт квартири № 35 житлового будинку по проспекту Хіміків, 24 </t>
  </si>
  <si>
    <t xml:space="preserve"> придбання газового обладанання для заміни в гуртожитку по вул.Менделєєва, 21</t>
  </si>
  <si>
    <t xml:space="preserve"> придбання елементів огорожі для сквера Гоголя</t>
  </si>
  <si>
    <t>капітальний ремонт об"єктів благоустрою зеленого господарства по вул.8 Березня</t>
  </si>
  <si>
    <t xml:space="preserve"> - капітальне будвництво (придбання) інших об"єктів</t>
  </si>
  <si>
    <t xml:space="preserve"> капітальний ремонт репетиційної зали  КЗ "Сєвєродонецький міський палац культури"</t>
  </si>
  <si>
    <t xml:space="preserve"> капітальний ремонт кружкової кімнати № 303  КЗ "Сєвєродонецький міський палац культури"</t>
  </si>
  <si>
    <t xml:space="preserve"> капітальний ремонт покрівлі житлового будинку по вул.Федоренко, 53</t>
  </si>
  <si>
    <t xml:space="preserve"> капітальний ремонт покрівлі житлового будинку по вул.Вілєсова, 7А</t>
  </si>
  <si>
    <t xml:space="preserve"> капітальний ремонт покрівлі житлового будинку по пр.Радянському, 54</t>
  </si>
  <si>
    <t xml:space="preserve"> розробка проекту "Будівництво під"їздної дороги навколо озера Чисте</t>
  </si>
  <si>
    <t xml:space="preserve"> Територіальні центри соціального обслуговування (надання соціальних послуг):</t>
  </si>
  <si>
    <t xml:space="preserve">від   15.07.2013р.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</si>
</sst>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6">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i/>
      <sz val="11"/>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8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1" fillId="0" borderId="10" xfId="0" applyFont="1" applyFill="1" applyBorder="1" applyAlignment="1">
      <alignment vertical="top" wrapText="1"/>
    </xf>
    <xf numFmtId="1" fontId="7" fillId="0" borderId="10" xfId="0" applyNumberFormat="1" applyFont="1" applyFill="1" applyBorder="1" applyAlignment="1">
      <alignment/>
    </xf>
    <xf numFmtId="2" fontId="7" fillId="0" borderId="0" xfId="0" applyNumberFormat="1" applyFont="1" applyFill="1" applyBorder="1" applyAlignment="1">
      <alignment/>
    </xf>
    <xf numFmtId="2" fontId="7" fillId="0" borderId="10" xfId="0" applyNumberFormat="1" applyFont="1" applyFill="1" applyBorder="1" applyAlignment="1">
      <alignment/>
    </xf>
    <xf numFmtId="1" fontId="7" fillId="0" borderId="0" xfId="0" applyNumberFormat="1" applyFont="1" applyFill="1" applyBorder="1" applyAlignment="1">
      <alignment/>
    </xf>
    <xf numFmtId="2" fontId="7" fillId="0" borderId="0" xfId="0" applyNumberFormat="1" applyFont="1" applyFill="1" applyAlignment="1">
      <alignment/>
    </xf>
    <xf numFmtId="0" fontId="11" fillId="0" borderId="10" xfId="0" applyFont="1" applyFill="1" applyBorder="1" applyAlignment="1">
      <alignment wrapText="1"/>
    </xf>
    <xf numFmtId="1" fontId="7" fillId="0" borderId="12" xfId="0" applyNumberFormat="1" applyFont="1" applyFill="1" applyBorder="1" applyAlignment="1">
      <alignment/>
    </xf>
    <xf numFmtId="0" fontId="11" fillId="0" borderId="10" xfId="0" applyFont="1" applyFill="1" applyBorder="1" applyAlignment="1">
      <alignment horizontal="justify" vertical="top" wrapText="1"/>
    </xf>
    <xf numFmtId="1" fontId="7" fillId="0" borderId="12" xfId="0" applyNumberFormat="1"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5"/>
  <sheetViews>
    <sheetView tabSelected="1" zoomScale="90" zoomScaleNormal="90" zoomScalePageLayoutView="0" workbookViewId="0" topLeftCell="A7">
      <selection activeCell="O3" sqref="O3"/>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3.50390625" style="68" customWidth="1"/>
    <col min="7" max="7" width="8.875" style="68" hidden="1" customWidth="1"/>
    <col min="8" max="8" width="10.50390625" style="68" customWidth="1"/>
    <col min="9" max="9" width="11.00390625" style="68" customWidth="1"/>
    <col min="10" max="10" width="10.50390625" style="68" customWidth="1"/>
    <col min="11" max="11" width="11.00390625" style="68" customWidth="1"/>
    <col min="12" max="12" width="10.125" style="68" customWidth="1"/>
    <col min="13" max="13" width="13.125" style="68" customWidth="1"/>
    <col min="14" max="14" width="10.625" style="68" customWidth="1"/>
    <col min="15" max="15" width="11.00390625" style="68" customWidth="1"/>
    <col min="16" max="16" width="11.875" style="68" customWidth="1"/>
    <col min="17" max="17" width="11.625" style="68" customWidth="1"/>
    <col min="18" max="18" width="12.125" style="68" customWidth="1"/>
    <col min="19" max="19" width="25.625" style="68" customWidth="1"/>
    <col min="20" max="16384" width="8.875" style="68" customWidth="1"/>
  </cols>
  <sheetData>
    <row r="1" spans="1:15" s="66" customFormat="1" ht="12.75">
      <c r="A1" s="65"/>
      <c r="O1" s="66" t="s">
        <v>478</v>
      </c>
    </row>
    <row r="2" spans="1:22" s="66" customFormat="1" ht="15.75">
      <c r="A2" s="67"/>
      <c r="B2" s="68"/>
      <c r="C2" s="68"/>
      <c r="D2" s="68"/>
      <c r="E2" s="68"/>
      <c r="F2" s="68"/>
      <c r="G2" s="68"/>
      <c r="H2" s="68"/>
      <c r="I2" s="68"/>
      <c r="J2" s="68"/>
      <c r="K2" s="68"/>
      <c r="L2" s="68"/>
      <c r="M2" s="68"/>
      <c r="N2" s="68"/>
      <c r="O2" s="68" t="s">
        <v>494</v>
      </c>
      <c r="P2" s="68"/>
      <c r="Q2" s="68"/>
      <c r="R2" s="68"/>
      <c r="S2" s="68"/>
      <c r="T2" s="68"/>
      <c r="U2" s="68"/>
      <c r="V2" s="68"/>
    </row>
    <row r="4" spans="1:2" s="70" customFormat="1" ht="15.75">
      <c r="A4" s="69"/>
      <c r="B4" s="70" t="s">
        <v>439</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127</v>
      </c>
    </row>
    <row r="8" spans="1:18" s="73" customFormat="1" ht="94.5" customHeight="1">
      <c r="A8" s="72" t="s">
        <v>79</v>
      </c>
      <c r="B8" s="72" t="s">
        <v>80</v>
      </c>
      <c r="C8" s="72" t="s">
        <v>81</v>
      </c>
      <c r="D8" s="72" t="s">
        <v>82</v>
      </c>
      <c r="E8" s="72" t="s">
        <v>83</v>
      </c>
      <c r="F8" s="72" t="s">
        <v>109</v>
      </c>
      <c r="H8" s="72" t="s">
        <v>110</v>
      </c>
      <c r="I8" s="72" t="s">
        <v>111</v>
      </c>
      <c r="J8" s="72" t="s">
        <v>112</v>
      </c>
      <c r="K8" s="72" t="s">
        <v>113</v>
      </c>
      <c r="L8" s="72" t="s">
        <v>114</v>
      </c>
      <c r="M8" s="72" t="s">
        <v>115</v>
      </c>
      <c r="N8" s="72" t="s">
        <v>116</v>
      </c>
      <c r="O8" s="72" t="s">
        <v>117</v>
      </c>
      <c r="P8" s="72" t="s">
        <v>118</v>
      </c>
      <c r="Q8" s="72" t="s">
        <v>83</v>
      </c>
      <c r="R8" s="72" t="s">
        <v>89</v>
      </c>
    </row>
    <row r="9" spans="1:18" s="73" customFormat="1" ht="15.75" hidden="1">
      <c r="A9" s="171" t="s">
        <v>84</v>
      </c>
      <c r="B9" s="172"/>
      <c r="C9" s="172"/>
      <c r="D9" s="172"/>
      <c r="E9" s="172"/>
      <c r="F9" s="172"/>
      <c r="G9" s="173"/>
      <c r="H9" s="173"/>
      <c r="I9" s="173"/>
      <c r="J9" s="173"/>
      <c r="K9" s="173"/>
      <c r="L9" s="173"/>
      <c r="M9" s="173"/>
      <c r="N9" s="173"/>
      <c r="O9" s="173"/>
      <c r="P9" s="173"/>
      <c r="Q9" s="173"/>
      <c r="R9" s="174"/>
    </row>
    <row r="10" spans="1:18" s="70" customFormat="1" ht="31.5" hidden="1">
      <c r="A10" s="74" t="s">
        <v>176</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344</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204</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241</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210</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197</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278</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164</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244</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197</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139</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441</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443</v>
      </c>
      <c r="B22" s="81"/>
      <c r="C22" s="81">
        <v>2282</v>
      </c>
      <c r="D22" s="80">
        <f t="shared" si="4"/>
        <v>0</v>
      </c>
      <c r="E22" s="81"/>
      <c r="F22" s="80"/>
      <c r="G22" s="80"/>
      <c r="H22" s="80"/>
      <c r="I22" s="80"/>
      <c r="J22" s="80"/>
      <c r="K22" s="80"/>
      <c r="L22" s="80"/>
      <c r="M22" s="80"/>
      <c r="N22" s="80"/>
      <c r="O22" s="80"/>
      <c r="P22" s="80"/>
      <c r="Q22" s="80"/>
      <c r="R22" s="80"/>
    </row>
    <row r="23" spans="1:18" ht="31.5" hidden="1">
      <c r="A23" s="58" t="s">
        <v>278</v>
      </c>
      <c r="B23" s="81"/>
      <c r="C23" s="81">
        <v>2240</v>
      </c>
      <c r="D23" s="80">
        <f t="shared" si="4"/>
        <v>0</v>
      </c>
      <c r="E23" s="81"/>
      <c r="F23" s="80"/>
      <c r="G23" s="80"/>
      <c r="H23" s="80"/>
      <c r="I23" s="80"/>
      <c r="J23" s="80"/>
      <c r="K23" s="80"/>
      <c r="L23" s="80"/>
      <c r="M23" s="80"/>
      <c r="N23" s="80"/>
      <c r="O23" s="80"/>
      <c r="P23" s="80"/>
      <c r="Q23" s="80"/>
      <c r="R23" s="80"/>
    </row>
    <row r="24" spans="1:18" ht="31.5" hidden="1">
      <c r="A24" s="79" t="s">
        <v>244</v>
      </c>
      <c r="B24" s="81"/>
      <c r="C24" s="81">
        <v>2210</v>
      </c>
      <c r="D24" s="80">
        <f t="shared" si="4"/>
        <v>0</v>
      </c>
      <c r="E24" s="81"/>
      <c r="F24" s="80"/>
      <c r="G24" s="80"/>
      <c r="H24" s="80"/>
      <c r="I24" s="80"/>
      <c r="J24" s="80"/>
      <c r="K24" s="80"/>
      <c r="L24" s="80"/>
      <c r="M24" s="80"/>
      <c r="N24" s="80"/>
      <c r="O24" s="80"/>
      <c r="P24" s="80"/>
      <c r="Q24" s="80"/>
      <c r="R24" s="80"/>
    </row>
    <row r="25" spans="1:18" ht="15.75" hidden="1">
      <c r="A25" s="79" t="s">
        <v>204</v>
      </c>
      <c r="B25" s="81"/>
      <c r="C25" s="81">
        <v>2271</v>
      </c>
      <c r="D25" s="80">
        <f t="shared" si="4"/>
        <v>0</v>
      </c>
      <c r="E25" s="81"/>
      <c r="F25" s="80"/>
      <c r="G25" s="80"/>
      <c r="H25" s="80"/>
      <c r="I25" s="80"/>
      <c r="J25" s="80"/>
      <c r="K25" s="80"/>
      <c r="L25" s="80"/>
      <c r="M25" s="80"/>
      <c r="N25" s="80"/>
      <c r="O25" s="80"/>
      <c r="P25" s="80"/>
      <c r="Q25" s="80"/>
      <c r="R25" s="80"/>
    </row>
    <row r="26" spans="1:18" ht="31.5" hidden="1">
      <c r="A26" s="79" t="s">
        <v>241</v>
      </c>
      <c r="B26" s="81"/>
      <c r="C26" s="81">
        <v>2272</v>
      </c>
      <c r="D26" s="80">
        <f t="shared" si="4"/>
        <v>0</v>
      </c>
      <c r="E26" s="81"/>
      <c r="F26" s="80"/>
      <c r="G26" s="80"/>
      <c r="H26" s="80"/>
      <c r="I26" s="80"/>
      <c r="J26" s="80"/>
      <c r="K26" s="80"/>
      <c r="L26" s="80"/>
      <c r="M26" s="80"/>
      <c r="N26" s="80"/>
      <c r="O26" s="80"/>
      <c r="P26" s="80"/>
      <c r="Q26" s="80"/>
      <c r="R26" s="80"/>
    </row>
    <row r="27" spans="1:18" ht="15.75" hidden="1">
      <c r="A27" s="79" t="s">
        <v>210</v>
      </c>
      <c r="B27" s="81"/>
      <c r="C27" s="81">
        <v>2273</v>
      </c>
      <c r="D27" s="80">
        <f t="shared" si="4"/>
        <v>0</v>
      </c>
      <c r="E27" s="81"/>
      <c r="F27" s="80"/>
      <c r="G27" s="80"/>
      <c r="H27" s="80"/>
      <c r="I27" s="80"/>
      <c r="J27" s="80"/>
      <c r="K27" s="80"/>
      <c r="L27" s="80"/>
      <c r="M27" s="80"/>
      <c r="N27" s="80"/>
      <c r="O27" s="80"/>
      <c r="P27" s="80"/>
      <c r="Q27" s="80"/>
      <c r="R27" s="80"/>
    </row>
    <row r="28" spans="1:18" ht="15.75" hidden="1">
      <c r="A28" s="79" t="s">
        <v>202</v>
      </c>
      <c r="B28" s="81"/>
      <c r="C28" s="81">
        <v>2274</v>
      </c>
      <c r="D28" s="80">
        <f t="shared" si="4"/>
        <v>0</v>
      </c>
      <c r="E28" s="81"/>
      <c r="F28" s="80"/>
      <c r="G28" s="80"/>
      <c r="H28" s="80"/>
      <c r="I28" s="80"/>
      <c r="J28" s="80"/>
      <c r="K28" s="80"/>
      <c r="L28" s="80"/>
      <c r="M28" s="80"/>
      <c r="N28" s="80"/>
      <c r="O28" s="80"/>
      <c r="P28" s="80"/>
      <c r="Q28" s="80"/>
      <c r="R28" s="80"/>
    </row>
    <row r="29" spans="1:18" ht="31.5" hidden="1">
      <c r="A29" s="58" t="s">
        <v>241</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260</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201</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174</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440</v>
      </c>
      <c r="B33" s="81"/>
      <c r="C33" s="81">
        <v>2240</v>
      </c>
      <c r="D33" s="80">
        <f t="shared" si="6"/>
        <v>0</v>
      </c>
      <c r="E33" s="81"/>
      <c r="F33" s="80"/>
      <c r="G33" s="80"/>
      <c r="H33" s="80"/>
      <c r="I33" s="80"/>
      <c r="J33" s="80"/>
      <c r="K33" s="80"/>
      <c r="L33" s="80"/>
      <c r="M33" s="80"/>
      <c r="N33" s="80"/>
      <c r="O33" s="80"/>
      <c r="P33" s="80"/>
      <c r="Q33" s="80"/>
      <c r="R33" s="80"/>
    </row>
    <row r="34" spans="1:18" ht="31.5" hidden="1">
      <c r="A34" s="79" t="s">
        <v>244</v>
      </c>
      <c r="B34" s="81"/>
      <c r="C34" s="81">
        <v>2210</v>
      </c>
      <c r="D34" s="80">
        <f t="shared" si="6"/>
        <v>0</v>
      </c>
      <c r="E34" s="81"/>
      <c r="F34" s="80"/>
      <c r="G34" s="80"/>
      <c r="H34" s="80"/>
      <c r="I34" s="80"/>
      <c r="J34" s="80"/>
      <c r="K34" s="80"/>
      <c r="L34" s="80"/>
      <c r="M34" s="80"/>
      <c r="N34" s="80"/>
      <c r="O34" s="80"/>
      <c r="P34" s="80"/>
      <c r="Q34" s="80"/>
      <c r="R34" s="80"/>
    </row>
    <row r="35" spans="1:18" ht="15.75" hidden="1">
      <c r="A35" s="58" t="s">
        <v>99</v>
      </c>
      <c r="B35" s="81"/>
      <c r="C35" s="81">
        <v>1138</v>
      </c>
      <c r="D35" s="80">
        <f t="shared" si="6"/>
        <v>0</v>
      </c>
      <c r="E35" s="81"/>
      <c r="F35" s="80"/>
      <c r="G35" s="80"/>
      <c r="H35" s="80"/>
      <c r="I35" s="80"/>
      <c r="J35" s="80"/>
      <c r="K35" s="80"/>
      <c r="L35" s="80"/>
      <c r="M35" s="80"/>
      <c r="N35" s="80"/>
      <c r="O35" s="80"/>
      <c r="P35" s="80"/>
      <c r="Q35" s="80"/>
      <c r="R35" s="80"/>
    </row>
    <row r="36" spans="1:18" ht="15.75" hidden="1">
      <c r="A36" s="58" t="s">
        <v>122</v>
      </c>
      <c r="B36" s="81"/>
      <c r="C36" s="81">
        <v>1139</v>
      </c>
      <c r="D36" s="80">
        <f t="shared" si="6"/>
        <v>0</v>
      </c>
      <c r="E36" s="81"/>
      <c r="F36" s="80"/>
      <c r="G36" s="80"/>
      <c r="H36" s="80"/>
      <c r="I36" s="80"/>
      <c r="J36" s="80"/>
      <c r="K36" s="80"/>
      <c r="L36" s="80"/>
      <c r="M36" s="80"/>
      <c r="N36" s="80"/>
      <c r="O36" s="80"/>
      <c r="P36" s="80"/>
      <c r="Q36" s="80"/>
      <c r="R36" s="80"/>
    </row>
    <row r="37" spans="1:18" ht="15.75" hidden="1">
      <c r="A37" s="58" t="s">
        <v>441</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241</v>
      </c>
      <c r="B38" s="81"/>
      <c r="C38" s="81">
        <v>2272</v>
      </c>
      <c r="D38" s="80">
        <f t="shared" si="6"/>
        <v>0</v>
      </c>
      <c r="E38" s="81"/>
      <c r="F38" s="80"/>
      <c r="G38" s="80"/>
      <c r="H38" s="80"/>
      <c r="I38" s="80"/>
      <c r="J38" s="80"/>
      <c r="K38" s="80"/>
      <c r="L38" s="80"/>
      <c r="M38" s="80"/>
      <c r="N38" s="80"/>
      <c r="O38" s="80"/>
      <c r="P38" s="80"/>
      <c r="Q38" s="80"/>
      <c r="R38" s="80"/>
    </row>
    <row r="39" spans="1:18" ht="15.75" hidden="1">
      <c r="A39" s="58" t="s">
        <v>210</v>
      </c>
      <c r="B39" s="81"/>
      <c r="C39" s="81">
        <v>2273</v>
      </c>
      <c r="D39" s="80">
        <f t="shared" si="6"/>
        <v>0</v>
      </c>
      <c r="E39" s="81"/>
      <c r="F39" s="80"/>
      <c r="G39" s="80"/>
      <c r="H39" s="80"/>
      <c r="I39" s="80"/>
      <c r="J39" s="80"/>
      <c r="K39" s="80"/>
      <c r="L39" s="80"/>
      <c r="M39" s="80"/>
      <c r="N39" s="80"/>
      <c r="O39" s="80"/>
      <c r="P39" s="80"/>
      <c r="Q39" s="80"/>
      <c r="R39" s="80"/>
    </row>
    <row r="40" spans="1:18" ht="15.75" hidden="1">
      <c r="A40" s="58" t="s">
        <v>204</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272</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218</v>
      </c>
      <c r="B42" s="81"/>
      <c r="C42" s="81">
        <v>2610</v>
      </c>
      <c r="D42" s="80">
        <f t="shared" si="6"/>
        <v>0</v>
      </c>
      <c r="E42" s="81"/>
      <c r="F42" s="80"/>
      <c r="G42" s="80"/>
      <c r="H42" s="80"/>
      <c r="I42" s="80"/>
      <c r="J42" s="80"/>
      <c r="K42" s="80"/>
      <c r="L42" s="80"/>
      <c r="M42" s="80"/>
      <c r="N42" s="80"/>
      <c r="O42" s="80"/>
      <c r="P42" s="80"/>
      <c r="Q42" s="80"/>
      <c r="R42" s="80"/>
    </row>
    <row r="43" spans="1:18" ht="15.75" hidden="1">
      <c r="A43" s="58" t="s">
        <v>228</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121</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131</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99</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158</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136</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137</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98</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122</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119</v>
      </c>
      <c r="B53" s="94"/>
      <c r="C53" s="94"/>
      <c r="D53" s="95">
        <f>D54+D71+D74+D83+D89</f>
        <v>-24526</v>
      </c>
      <c r="E53" s="94"/>
      <c r="F53" s="95">
        <f aca="true" t="shared" si="11" ref="F53:R53">F54+F71+F74+F83+F89</f>
        <v>-24526</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128</v>
      </c>
      <c r="B54" s="87">
        <v>80101</v>
      </c>
      <c r="C54" s="87"/>
      <c r="D54" s="88">
        <f>D55+D56+D58+D59+D60+D61+D62+D63+D64+D65+D66+D67+D68+D69+D70</f>
        <v>-24526</v>
      </c>
      <c r="E54" s="87"/>
      <c r="F54" s="88">
        <f aca="true" t="shared" si="12" ref="F54:R54">F55+F56+F58+F59+F60+F61+F62+F63+F64+F65+F66+F67+F68+F69+F70</f>
        <v>-24526</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244</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332</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278</v>
      </c>
      <c r="B58" s="84"/>
      <c r="C58" s="84">
        <v>2240</v>
      </c>
      <c r="D58" s="80">
        <f t="shared" si="13"/>
        <v>-24526</v>
      </c>
      <c r="E58" s="84"/>
      <c r="F58" s="85">
        <v>-24526</v>
      </c>
      <c r="G58" s="97"/>
      <c r="H58" s="85"/>
      <c r="I58" s="85"/>
      <c r="J58" s="85"/>
      <c r="K58" s="85"/>
      <c r="L58" s="85"/>
      <c r="M58" s="85"/>
      <c r="N58" s="85"/>
      <c r="O58" s="85"/>
      <c r="P58" s="85"/>
      <c r="Q58" s="85"/>
      <c r="R58" s="85"/>
    </row>
    <row r="59" spans="1:18" s="86" customFormat="1" ht="21.75" customHeight="1" hidden="1">
      <c r="A59" s="79" t="s">
        <v>228</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197</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204</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241</v>
      </c>
      <c r="B62" s="81"/>
      <c r="C62" s="81">
        <v>2272</v>
      </c>
      <c r="D62" s="80">
        <f t="shared" si="13"/>
        <v>0</v>
      </c>
      <c r="E62" s="81"/>
      <c r="F62" s="80"/>
      <c r="H62" s="80"/>
      <c r="I62" s="80"/>
      <c r="J62" s="80"/>
      <c r="K62" s="80"/>
      <c r="L62" s="80"/>
      <c r="M62" s="80"/>
      <c r="N62" s="80"/>
      <c r="O62" s="80"/>
      <c r="P62" s="80"/>
      <c r="Q62" s="80"/>
      <c r="R62" s="80"/>
    </row>
    <row r="63" spans="1:18" ht="19.5" customHeight="1" hidden="1">
      <c r="A63" s="58" t="s">
        <v>210</v>
      </c>
      <c r="B63" s="81"/>
      <c r="C63" s="81">
        <v>2273</v>
      </c>
      <c r="D63" s="80">
        <f t="shared" si="13"/>
        <v>0</v>
      </c>
      <c r="E63" s="81"/>
      <c r="F63" s="80"/>
      <c r="H63" s="80"/>
      <c r="I63" s="80"/>
      <c r="J63" s="80"/>
      <c r="K63" s="80"/>
      <c r="L63" s="80"/>
      <c r="M63" s="80"/>
      <c r="N63" s="80"/>
      <c r="O63" s="80"/>
      <c r="P63" s="80"/>
      <c r="Q63" s="80"/>
      <c r="R63" s="80"/>
    </row>
    <row r="64" spans="1:18" ht="19.5" customHeight="1" hidden="1">
      <c r="A64" s="58" t="s">
        <v>202</v>
      </c>
      <c r="B64" s="81"/>
      <c r="C64" s="81">
        <v>2274</v>
      </c>
      <c r="D64" s="80">
        <f t="shared" si="13"/>
        <v>0</v>
      </c>
      <c r="E64" s="81"/>
      <c r="F64" s="80"/>
      <c r="H64" s="80"/>
      <c r="I64" s="80"/>
      <c r="J64" s="80"/>
      <c r="K64" s="80"/>
      <c r="L64" s="80"/>
      <c r="M64" s="80"/>
      <c r="N64" s="80"/>
      <c r="O64" s="80"/>
      <c r="P64" s="80"/>
      <c r="Q64" s="80"/>
      <c r="R64" s="80"/>
    </row>
    <row r="65" spans="1:18" ht="19.5" customHeight="1" hidden="1">
      <c r="A65" s="58" t="s">
        <v>201</v>
      </c>
      <c r="B65" s="81"/>
      <c r="C65" s="81">
        <v>2111</v>
      </c>
      <c r="D65" s="80">
        <f t="shared" si="13"/>
        <v>0</v>
      </c>
      <c r="E65" s="81"/>
      <c r="F65" s="80"/>
      <c r="H65" s="80"/>
      <c r="I65" s="80"/>
      <c r="J65" s="80"/>
      <c r="K65" s="80"/>
      <c r="L65" s="80"/>
      <c r="M65" s="80"/>
      <c r="N65" s="80"/>
      <c r="O65" s="80"/>
      <c r="P65" s="80"/>
      <c r="Q65" s="80"/>
      <c r="R65" s="80"/>
    </row>
    <row r="66" spans="1:18" ht="87.75" customHeight="1" hidden="1">
      <c r="A66" s="79" t="s">
        <v>443</v>
      </c>
      <c r="B66" s="81"/>
      <c r="C66" s="81">
        <v>2282</v>
      </c>
      <c r="D66" s="80">
        <f t="shared" si="13"/>
        <v>0</v>
      </c>
      <c r="E66" s="81"/>
      <c r="F66" s="80"/>
      <c r="H66" s="80"/>
      <c r="I66" s="80"/>
      <c r="J66" s="80"/>
      <c r="K66" s="80"/>
      <c r="L66" s="80"/>
      <c r="M66" s="80"/>
      <c r="N66" s="80"/>
      <c r="O66" s="80"/>
      <c r="P66" s="80"/>
      <c r="Q66" s="80"/>
      <c r="R66" s="80"/>
    </row>
    <row r="67" spans="1:18" ht="39.75" customHeight="1" hidden="1">
      <c r="A67" s="79" t="s">
        <v>355</v>
      </c>
      <c r="B67" s="81"/>
      <c r="C67" s="81">
        <v>2710</v>
      </c>
      <c r="D67" s="80">
        <f t="shared" si="13"/>
        <v>0</v>
      </c>
      <c r="E67" s="81"/>
      <c r="F67" s="80"/>
      <c r="H67" s="80"/>
      <c r="I67" s="80"/>
      <c r="J67" s="80"/>
      <c r="K67" s="80"/>
      <c r="L67" s="80"/>
      <c r="M67" s="80"/>
      <c r="N67" s="80"/>
      <c r="O67" s="80"/>
      <c r="P67" s="80"/>
      <c r="Q67" s="80"/>
      <c r="R67" s="80"/>
    </row>
    <row r="68" spans="1:18" ht="15.75" hidden="1">
      <c r="A68" s="58" t="s">
        <v>445</v>
      </c>
      <c r="B68" s="81"/>
      <c r="C68" s="81">
        <v>2730</v>
      </c>
      <c r="D68" s="80">
        <f t="shared" si="13"/>
        <v>0</v>
      </c>
      <c r="E68" s="81"/>
      <c r="F68" s="80"/>
      <c r="H68" s="80"/>
      <c r="I68" s="80"/>
      <c r="J68" s="80"/>
      <c r="K68" s="80"/>
      <c r="L68" s="80"/>
      <c r="M68" s="80"/>
      <c r="N68" s="80"/>
      <c r="O68" s="80"/>
      <c r="P68" s="80"/>
      <c r="Q68" s="80"/>
      <c r="R68" s="80"/>
    </row>
    <row r="69" spans="1:18" ht="20.25" customHeight="1" hidden="1">
      <c r="A69" s="58" t="s">
        <v>477</v>
      </c>
      <c r="B69" s="81"/>
      <c r="C69" s="81">
        <v>2120</v>
      </c>
      <c r="D69" s="80">
        <f t="shared" si="13"/>
        <v>0</v>
      </c>
      <c r="E69" s="81"/>
      <c r="F69" s="80"/>
      <c r="H69" s="80"/>
      <c r="I69" s="80"/>
      <c r="J69" s="80"/>
      <c r="K69" s="80"/>
      <c r="L69" s="80"/>
      <c r="M69" s="80"/>
      <c r="N69" s="80"/>
      <c r="O69" s="80"/>
      <c r="P69" s="80"/>
      <c r="Q69" s="80"/>
      <c r="R69" s="80"/>
    </row>
    <row r="70" spans="1:18" ht="18" customHeight="1" hidden="1">
      <c r="A70" s="58" t="s">
        <v>444</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162</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244</v>
      </c>
      <c r="B72" s="81"/>
      <c r="C72" s="81">
        <v>2210</v>
      </c>
      <c r="D72" s="80">
        <f t="shared" si="13"/>
        <v>0</v>
      </c>
      <c r="E72" s="81"/>
      <c r="F72" s="80"/>
      <c r="H72" s="80"/>
      <c r="I72" s="80"/>
      <c r="J72" s="80"/>
      <c r="K72" s="80"/>
      <c r="L72" s="80"/>
      <c r="M72" s="80"/>
      <c r="N72" s="80"/>
      <c r="O72" s="80"/>
      <c r="P72" s="80"/>
      <c r="Q72" s="80"/>
      <c r="R72" s="80"/>
    </row>
    <row r="73" spans="1:18" ht="15.75" hidden="1">
      <c r="A73" s="79" t="s">
        <v>197</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453</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210</v>
      </c>
      <c r="B75" s="81"/>
      <c r="C75" s="81">
        <v>2273</v>
      </c>
      <c r="D75" s="80">
        <f t="shared" si="13"/>
        <v>0</v>
      </c>
      <c r="E75" s="81"/>
      <c r="F75" s="80"/>
      <c r="H75" s="80"/>
      <c r="I75" s="80"/>
      <c r="J75" s="80"/>
      <c r="K75" s="80"/>
      <c r="L75" s="80"/>
      <c r="M75" s="80"/>
      <c r="N75" s="80"/>
      <c r="O75" s="80"/>
      <c r="P75" s="80"/>
      <c r="Q75" s="80"/>
      <c r="R75" s="80"/>
    </row>
    <row r="76" spans="1:18" ht="19.5" customHeight="1" hidden="1">
      <c r="A76" s="58" t="s">
        <v>442</v>
      </c>
      <c r="B76" s="81"/>
      <c r="C76" s="81">
        <v>2275</v>
      </c>
      <c r="D76" s="80">
        <f t="shared" si="13"/>
        <v>0</v>
      </c>
      <c r="E76" s="81"/>
      <c r="F76" s="80"/>
      <c r="H76" s="80"/>
      <c r="I76" s="80"/>
      <c r="J76" s="80"/>
      <c r="K76" s="80"/>
      <c r="L76" s="80"/>
      <c r="M76" s="80"/>
      <c r="N76" s="80"/>
      <c r="O76" s="80"/>
      <c r="P76" s="80"/>
      <c r="Q76" s="80"/>
      <c r="R76" s="80"/>
    </row>
    <row r="77" spans="1:18" ht="32.25" customHeight="1" hidden="1">
      <c r="A77" s="79" t="s">
        <v>244</v>
      </c>
      <c r="B77" s="81"/>
      <c r="C77" s="81">
        <v>2210</v>
      </c>
      <c r="D77" s="80">
        <f t="shared" si="13"/>
        <v>0</v>
      </c>
      <c r="E77" s="81"/>
      <c r="F77" s="80"/>
      <c r="H77" s="80"/>
      <c r="I77" s="80"/>
      <c r="J77" s="80"/>
      <c r="K77" s="80"/>
      <c r="L77" s="80"/>
      <c r="M77" s="80"/>
      <c r="N77" s="80"/>
      <c r="O77" s="80"/>
      <c r="P77" s="80"/>
      <c r="Q77" s="80"/>
      <c r="R77" s="80"/>
    </row>
    <row r="78" spans="1:18" ht="28.5" customHeight="1" hidden="1">
      <c r="A78" s="79" t="s">
        <v>332</v>
      </c>
      <c r="B78" s="81"/>
      <c r="C78" s="81">
        <v>2220</v>
      </c>
      <c r="D78" s="80">
        <f t="shared" si="13"/>
        <v>0</v>
      </c>
      <c r="E78" s="81"/>
      <c r="F78" s="80"/>
      <c r="H78" s="80"/>
      <c r="I78" s="80"/>
      <c r="J78" s="80"/>
      <c r="K78" s="80"/>
      <c r="L78" s="80"/>
      <c r="M78" s="80"/>
      <c r="N78" s="80"/>
      <c r="O78" s="80"/>
      <c r="P78" s="80"/>
      <c r="Q78" s="80"/>
      <c r="R78" s="80"/>
    </row>
    <row r="79" spans="1:18" ht="19.5" customHeight="1" hidden="1">
      <c r="A79" s="79" t="s">
        <v>197</v>
      </c>
      <c r="B79" s="81"/>
      <c r="C79" s="81">
        <v>2250</v>
      </c>
      <c r="D79" s="80">
        <f t="shared" si="13"/>
        <v>0</v>
      </c>
      <c r="E79" s="81"/>
      <c r="F79" s="80"/>
      <c r="H79" s="80"/>
      <c r="I79" s="80"/>
      <c r="J79" s="80"/>
      <c r="K79" s="80"/>
      <c r="L79" s="80"/>
      <c r="M79" s="80"/>
      <c r="N79" s="80"/>
      <c r="O79" s="80"/>
      <c r="P79" s="80"/>
      <c r="Q79" s="80"/>
      <c r="R79" s="80"/>
    </row>
    <row r="80" spans="1:18" ht="19.5" customHeight="1" hidden="1">
      <c r="A80" s="58" t="s">
        <v>445</v>
      </c>
      <c r="B80" s="81"/>
      <c r="C80" s="81">
        <v>2730</v>
      </c>
      <c r="D80" s="80">
        <f t="shared" si="13"/>
        <v>0</v>
      </c>
      <c r="E80" s="81"/>
      <c r="F80" s="80"/>
      <c r="H80" s="80"/>
      <c r="I80" s="80"/>
      <c r="J80" s="80"/>
      <c r="K80" s="80"/>
      <c r="L80" s="80"/>
      <c r="M80" s="80"/>
      <c r="N80" s="80"/>
      <c r="O80" s="80"/>
      <c r="P80" s="80"/>
      <c r="Q80" s="80"/>
      <c r="R80" s="80"/>
    </row>
    <row r="81" spans="1:18" ht="19.5" customHeight="1" hidden="1">
      <c r="A81" s="58" t="s">
        <v>444</v>
      </c>
      <c r="B81" s="81"/>
      <c r="C81" s="81">
        <v>2800</v>
      </c>
      <c r="D81" s="80">
        <f t="shared" si="13"/>
        <v>0</v>
      </c>
      <c r="E81" s="81"/>
      <c r="F81" s="80"/>
      <c r="H81" s="80"/>
      <c r="I81" s="80"/>
      <c r="J81" s="80"/>
      <c r="K81" s="80"/>
      <c r="L81" s="80"/>
      <c r="M81" s="80"/>
      <c r="N81" s="80"/>
      <c r="O81" s="80"/>
      <c r="P81" s="80"/>
      <c r="Q81" s="80"/>
      <c r="R81" s="80"/>
    </row>
    <row r="82" spans="1:18" ht="31.5" hidden="1">
      <c r="A82" s="58" t="s">
        <v>440</v>
      </c>
      <c r="B82" s="81"/>
      <c r="C82" s="81">
        <v>2240</v>
      </c>
      <c r="D82" s="80">
        <f t="shared" si="13"/>
        <v>0</v>
      </c>
      <c r="E82" s="81"/>
      <c r="F82" s="80"/>
      <c r="H82" s="80"/>
      <c r="I82" s="80"/>
      <c r="J82" s="80"/>
      <c r="K82" s="80"/>
      <c r="L82" s="80"/>
      <c r="M82" s="80"/>
      <c r="N82" s="80"/>
      <c r="O82" s="80"/>
      <c r="P82" s="80"/>
      <c r="Q82" s="80"/>
      <c r="R82" s="80"/>
    </row>
    <row r="83" spans="1:18" s="89" customFormat="1" ht="31.5" hidden="1">
      <c r="A83" s="82" t="s">
        <v>164</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244</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241</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440</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210</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202</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476</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445</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133</v>
      </c>
      <c r="B91" s="91"/>
      <c r="C91" s="91"/>
      <c r="D91" s="75">
        <f>D92+D101+D118+D124+D130+D110+D134+D138+D141</f>
        <v>200000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200000</v>
      </c>
      <c r="N91" s="75">
        <f t="shared" si="18"/>
        <v>0</v>
      </c>
      <c r="O91" s="75">
        <f t="shared" si="18"/>
        <v>0</v>
      </c>
      <c r="P91" s="75">
        <f t="shared" si="18"/>
        <v>0</v>
      </c>
      <c r="Q91" s="75">
        <f t="shared" si="18"/>
        <v>0</v>
      </c>
      <c r="R91" s="75">
        <f t="shared" si="18"/>
        <v>0</v>
      </c>
    </row>
    <row r="92" spans="1:18" s="78" customFormat="1" ht="15.75" hidden="1">
      <c r="A92" s="92" t="s">
        <v>135</v>
      </c>
      <c r="B92" s="83">
        <v>70101</v>
      </c>
      <c r="C92" s="83"/>
      <c r="D92" s="83">
        <f>D97+D98+D95+D94+D96+D99+D93+D100</f>
        <v>200000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200000</v>
      </c>
      <c r="N92" s="83">
        <f t="shared" si="19"/>
        <v>0</v>
      </c>
      <c r="O92" s="83">
        <f t="shared" si="19"/>
        <v>0</v>
      </c>
      <c r="P92" s="83">
        <f t="shared" si="19"/>
        <v>0</v>
      </c>
      <c r="Q92" s="83">
        <f t="shared" si="19"/>
        <v>0</v>
      </c>
      <c r="R92" s="83">
        <f t="shared" si="19"/>
        <v>0</v>
      </c>
    </row>
    <row r="93" spans="1:18" s="86" customFormat="1" ht="19.5" customHeight="1" hidden="1">
      <c r="A93" s="79" t="s">
        <v>204</v>
      </c>
      <c r="B93" s="84"/>
      <c r="C93" s="84">
        <v>2271</v>
      </c>
      <c r="D93" s="85">
        <f aca="true" t="shared" si="20" ref="D93:D143">F93+H93+I93+J93+K93+L93+M93+N93+O93+P93+Q93+R93</f>
        <v>200000</v>
      </c>
      <c r="E93" s="84"/>
      <c r="F93" s="84"/>
      <c r="G93" s="97"/>
      <c r="H93" s="84"/>
      <c r="I93" s="84"/>
      <c r="J93" s="84"/>
      <c r="K93" s="84"/>
      <c r="L93" s="84"/>
      <c r="M93" s="84">
        <v>200000</v>
      </c>
      <c r="N93" s="84"/>
      <c r="O93" s="84"/>
      <c r="P93" s="84"/>
      <c r="Q93" s="84"/>
      <c r="R93" s="84"/>
    </row>
    <row r="94" spans="1:18" s="86" customFormat="1" ht="31.5" hidden="1">
      <c r="A94" s="79" t="s">
        <v>241</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228</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442</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244</v>
      </c>
      <c r="B97" s="81"/>
      <c r="C97" s="81">
        <v>2210</v>
      </c>
      <c r="D97" s="80">
        <f t="shared" si="20"/>
        <v>0</v>
      </c>
      <c r="E97" s="81"/>
      <c r="F97" s="81"/>
      <c r="H97" s="81"/>
      <c r="I97" s="81"/>
      <c r="J97" s="81"/>
      <c r="K97" s="81"/>
      <c r="L97" s="81"/>
      <c r="M97" s="81"/>
      <c r="N97" s="81"/>
      <c r="O97" s="81"/>
      <c r="P97" s="81"/>
      <c r="Q97" s="81"/>
      <c r="R97" s="81"/>
    </row>
    <row r="98" spans="1:18" ht="34.5" customHeight="1" hidden="1">
      <c r="A98" s="58" t="s">
        <v>278</v>
      </c>
      <c r="B98" s="81"/>
      <c r="C98" s="81">
        <v>2240</v>
      </c>
      <c r="D98" s="80">
        <f t="shared" si="20"/>
        <v>0</v>
      </c>
      <c r="E98" s="81"/>
      <c r="F98" s="81"/>
      <c r="H98" s="81"/>
      <c r="I98" s="81"/>
      <c r="J98" s="81"/>
      <c r="K98" s="81"/>
      <c r="L98" s="81"/>
      <c r="M98" s="81"/>
      <c r="N98" s="81"/>
      <c r="O98" s="81"/>
      <c r="P98" s="81"/>
      <c r="Q98" s="81"/>
      <c r="R98" s="81"/>
    </row>
    <row r="99" spans="1:18" ht="15.75" hidden="1">
      <c r="A99" s="58" t="s">
        <v>202</v>
      </c>
      <c r="B99" s="81"/>
      <c r="C99" s="81">
        <v>2274</v>
      </c>
      <c r="D99" s="80">
        <f t="shared" si="20"/>
        <v>0</v>
      </c>
      <c r="E99" s="81"/>
      <c r="F99" s="80"/>
      <c r="H99" s="80"/>
      <c r="I99" s="80"/>
      <c r="J99" s="80"/>
      <c r="K99" s="80"/>
      <c r="L99" s="80"/>
      <c r="M99" s="80"/>
      <c r="N99" s="80"/>
      <c r="O99" s="80"/>
      <c r="P99" s="80"/>
      <c r="Q99" s="80"/>
      <c r="R99" s="80"/>
    </row>
    <row r="100" spans="1:18" ht="15.75" hidden="1">
      <c r="A100" s="58" t="s">
        <v>210</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101</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278</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228</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244</v>
      </c>
      <c r="B104" s="81"/>
      <c r="C104" s="81">
        <v>2210</v>
      </c>
      <c r="D104" s="80">
        <f t="shared" si="20"/>
        <v>0</v>
      </c>
      <c r="E104" s="81"/>
      <c r="F104" s="81"/>
      <c r="H104" s="81"/>
      <c r="I104" s="81"/>
      <c r="J104" s="81"/>
      <c r="K104" s="81"/>
      <c r="L104" s="81"/>
      <c r="M104" s="81"/>
      <c r="N104" s="81"/>
      <c r="O104" s="81"/>
      <c r="P104" s="81"/>
      <c r="Q104" s="81"/>
      <c r="R104" s="81"/>
    </row>
    <row r="105" spans="1:18" ht="31.5" hidden="1">
      <c r="A105" s="58" t="s">
        <v>241</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442</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210</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202</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204</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245</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210</v>
      </c>
      <c r="B111" s="81"/>
      <c r="C111" s="81">
        <v>2273</v>
      </c>
      <c r="D111" s="80">
        <f t="shared" si="20"/>
        <v>0</v>
      </c>
      <c r="E111" s="81"/>
      <c r="F111" s="80"/>
      <c r="H111" s="80"/>
      <c r="I111" s="80"/>
      <c r="J111" s="80"/>
      <c r="K111" s="80"/>
      <c r="L111" s="80"/>
      <c r="M111" s="80"/>
      <c r="N111" s="80"/>
      <c r="O111" s="80"/>
      <c r="P111" s="80"/>
      <c r="Q111" s="80"/>
      <c r="R111" s="80"/>
    </row>
    <row r="112" spans="1:18" ht="31.5" hidden="1">
      <c r="A112" s="58" t="s">
        <v>244</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444</v>
      </c>
      <c r="B113" s="81"/>
      <c r="C113" s="81">
        <v>2800</v>
      </c>
      <c r="D113" s="80">
        <f t="shared" si="20"/>
        <v>0</v>
      </c>
      <c r="E113" s="81"/>
      <c r="F113" s="80"/>
      <c r="H113" s="80"/>
      <c r="I113" s="80"/>
      <c r="J113" s="80"/>
      <c r="K113" s="80"/>
      <c r="L113" s="80"/>
      <c r="M113" s="80"/>
      <c r="N113" s="80"/>
      <c r="O113" s="80"/>
      <c r="P113" s="80"/>
      <c r="Q113" s="80"/>
      <c r="R113" s="80"/>
    </row>
    <row r="114" spans="1:18" ht="15.75" hidden="1">
      <c r="A114" s="58" t="s">
        <v>197</v>
      </c>
      <c r="B114" s="81"/>
      <c r="C114" s="81">
        <v>2250</v>
      </c>
      <c r="D114" s="80">
        <f t="shared" si="20"/>
        <v>0</v>
      </c>
      <c r="E114" s="81"/>
      <c r="F114" s="80"/>
      <c r="H114" s="80"/>
      <c r="I114" s="80"/>
      <c r="J114" s="80"/>
      <c r="K114" s="80"/>
      <c r="L114" s="80"/>
      <c r="M114" s="80"/>
      <c r="N114" s="80"/>
      <c r="O114" s="80"/>
      <c r="P114" s="80"/>
      <c r="Q114" s="80"/>
      <c r="R114" s="80"/>
    </row>
    <row r="115" spans="1:18" ht="31.5" hidden="1">
      <c r="A115" s="58" t="s">
        <v>241</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204</v>
      </c>
      <c r="B116" s="81"/>
      <c r="C116" s="81">
        <v>2271</v>
      </c>
      <c r="D116" s="80">
        <f t="shared" si="20"/>
        <v>0</v>
      </c>
      <c r="E116" s="81"/>
      <c r="F116" s="80"/>
      <c r="H116" s="80"/>
      <c r="I116" s="80"/>
      <c r="J116" s="80"/>
      <c r="K116" s="80"/>
      <c r="L116" s="80"/>
      <c r="M116" s="80"/>
      <c r="N116" s="80"/>
      <c r="O116" s="80"/>
      <c r="P116" s="80"/>
      <c r="Q116" s="80"/>
      <c r="R116" s="80"/>
    </row>
    <row r="117" spans="1:18" ht="31.5" hidden="1">
      <c r="A117" s="58" t="s">
        <v>278</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138</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278</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197</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210</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204</v>
      </c>
      <c r="B122" s="81"/>
      <c r="C122" s="81">
        <v>2271</v>
      </c>
      <c r="D122" s="80">
        <f t="shared" si="20"/>
        <v>0</v>
      </c>
      <c r="E122" s="81"/>
      <c r="F122" s="80"/>
      <c r="H122" s="80"/>
      <c r="I122" s="80"/>
      <c r="J122" s="80"/>
      <c r="K122" s="80"/>
      <c r="L122" s="80"/>
      <c r="M122" s="80"/>
      <c r="N122" s="80"/>
      <c r="O122" s="80"/>
      <c r="P122" s="80"/>
      <c r="Q122" s="80"/>
      <c r="R122" s="80"/>
    </row>
    <row r="123" spans="1:18" ht="31.5" hidden="1">
      <c r="A123" s="58" t="s">
        <v>241</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448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244</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241</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204</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210</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318</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164</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201</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92</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244</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177</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244</v>
      </c>
      <c r="B135" s="81"/>
      <c r="C135" s="81">
        <v>2210</v>
      </c>
      <c r="D135" s="80">
        <f t="shared" si="20"/>
        <v>0</v>
      </c>
      <c r="E135" s="81"/>
      <c r="F135" s="81"/>
      <c r="H135" s="81"/>
      <c r="I135" s="81"/>
      <c r="J135" s="81"/>
      <c r="K135" s="81"/>
      <c r="L135" s="81"/>
      <c r="M135" s="81"/>
      <c r="N135" s="81"/>
      <c r="O135" s="81"/>
      <c r="P135" s="81"/>
      <c r="Q135" s="81"/>
      <c r="R135" s="81"/>
    </row>
    <row r="136" spans="1:18" ht="31.5" hidden="1">
      <c r="A136" s="58" t="s">
        <v>318</v>
      </c>
      <c r="B136" s="81"/>
      <c r="C136" s="81">
        <v>2240</v>
      </c>
      <c r="D136" s="80">
        <f t="shared" si="20"/>
        <v>0</v>
      </c>
      <c r="E136" s="81"/>
      <c r="F136" s="81"/>
      <c r="H136" s="81"/>
      <c r="I136" s="81"/>
      <c r="J136" s="81"/>
      <c r="K136" s="81"/>
      <c r="L136" s="81"/>
      <c r="M136" s="81"/>
      <c r="N136" s="81"/>
      <c r="O136" s="81"/>
      <c r="P136" s="81"/>
      <c r="Q136" s="81"/>
      <c r="R136" s="81"/>
    </row>
    <row r="137" spans="1:18" ht="15.75" hidden="1">
      <c r="A137" s="58" t="s">
        <v>92</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354</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244</v>
      </c>
      <c r="B139" s="81"/>
      <c r="C139" s="81">
        <v>2210</v>
      </c>
      <c r="D139" s="80">
        <f t="shared" si="20"/>
        <v>0</v>
      </c>
      <c r="E139" s="81"/>
      <c r="F139" s="81"/>
      <c r="H139" s="81"/>
      <c r="I139" s="81"/>
      <c r="J139" s="81"/>
      <c r="K139" s="81"/>
      <c r="L139" s="81"/>
      <c r="M139" s="81"/>
      <c r="N139" s="81"/>
      <c r="O139" s="81"/>
      <c r="P139" s="81"/>
      <c r="Q139" s="81"/>
      <c r="R139" s="81"/>
    </row>
    <row r="140" spans="1:18" ht="15.75" hidden="1">
      <c r="A140" s="58" t="s">
        <v>92</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178</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244</v>
      </c>
      <c r="B142" s="81"/>
      <c r="C142" s="81">
        <v>2210</v>
      </c>
      <c r="D142" s="80">
        <f t="shared" si="20"/>
        <v>0</v>
      </c>
      <c r="E142" s="81"/>
      <c r="F142" s="81"/>
      <c r="H142" s="81"/>
      <c r="I142" s="81"/>
      <c r="J142" s="81"/>
      <c r="K142" s="81"/>
      <c r="L142" s="81"/>
      <c r="M142" s="81"/>
      <c r="N142" s="81"/>
      <c r="O142" s="81"/>
      <c r="P142" s="81"/>
      <c r="Q142" s="81"/>
      <c r="R142" s="81"/>
    </row>
    <row r="143" spans="1:18" ht="31.5" hidden="1">
      <c r="A143" s="58" t="s">
        <v>318</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153</v>
      </c>
      <c r="B144" s="94"/>
      <c r="C144" s="94"/>
      <c r="D144" s="94">
        <f>D145+D150</f>
        <v>1800</v>
      </c>
      <c r="E144" s="94"/>
      <c r="F144" s="94">
        <f aca="true" t="shared" si="29" ref="F144:R144">F145+F150</f>
        <v>0</v>
      </c>
      <c r="G144" s="94">
        <f t="shared" si="29"/>
        <v>0</v>
      </c>
      <c r="H144" s="94">
        <f t="shared" si="29"/>
        <v>0</v>
      </c>
      <c r="I144" s="94">
        <f t="shared" si="29"/>
        <v>0</v>
      </c>
      <c r="J144" s="94">
        <f t="shared" si="29"/>
        <v>1800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98</v>
      </c>
      <c r="B145" s="87">
        <v>10116</v>
      </c>
      <c r="C145" s="87"/>
      <c r="D145" s="87">
        <f>D146+D147+D148+D149</f>
        <v>1800</v>
      </c>
      <c r="E145" s="87"/>
      <c r="F145" s="87">
        <f aca="true" t="shared" si="30" ref="F145:R145">F146+F147+F148+F149</f>
        <v>0</v>
      </c>
      <c r="G145" s="87">
        <f t="shared" si="30"/>
        <v>0</v>
      </c>
      <c r="H145" s="87">
        <f t="shared" si="30"/>
        <v>0</v>
      </c>
      <c r="I145" s="87">
        <f t="shared" si="30"/>
        <v>0</v>
      </c>
      <c r="J145" s="87">
        <f t="shared" si="30"/>
        <v>1800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204</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241</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15.75" hidden="1">
      <c r="A148" s="58" t="s">
        <v>444</v>
      </c>
      <c r="B148" s="81"/>
      <c r="C148" s="81">
        <v>2800</v>
      </c>
      <c r="D148" s="80">
        <f>F148+H148+I148+J148+K148+L148+M148+N148+O148+P148+Q148+R148</f>
        <v>1800</v>
      </c>
      <c r="E148" s="81"/>
      <c r="F148" s="81"/>
      <c r="H148" s="81"/>
      <c r="I148" s="81"/>
      <c r="J148" s="81">
        <v>1800</v>
      </c>
      <c r="K148" s="81"/>
      <c r="L148" s="81"/>
      <c r="M148" s="81"/>
      <c r="N148" s="81"/>
      <c r="O148" s="81"/>
      <c r="P148" s="81"/>
      <c r="Q148" s="81"/>
      <c r="R148" s="81"/>
    </row>
    <row r="149" spans="1:18" ht="15.75" hidden="1">
      <c r="A149" s="58" t="s">
        <v>210</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125</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444</v>
      </c>
      <c r="B151" s="81"/>
      <c r="C151" s="81">
        <v>2800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204</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121</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164</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244</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278</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204</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241</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210</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197</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267</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218</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337</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122</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441</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185</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186</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204</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241</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451</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218</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335</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333</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269</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293</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334</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336</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159</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340</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412</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435</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436</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437</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438</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365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366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202</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339</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364</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410</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411</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414</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415</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373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363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244</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450</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340</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338</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417</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449</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416</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340</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452</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340</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455</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449</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130</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189</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278</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413</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164</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204</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241</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210</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403</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443</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322</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98</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92</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244</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278</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155</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99</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122</v>
      </c>
      <c r="B227" s="81"/>
      <c r="C227" s="81">
        <v>1139</v>
      </c>
      <c r="D227" s="85">
        <f t="shared" si="41"/>
        <v>0</v>
      </c>
      <c r="E227" s="81"/>
      <c r="F227" s="81"/>
      <c r="H227" s="81"/>
      <c r="I227" s="81"/>
      <c r="J227" s="81"/>
      <c r="K227" s="81"/>
      <c r="L227" s="81"/>
      <c r="M227" s="81"/>
      <c r="N227" s="81"/>
      <c r="O227" s="81"/>
      <c r="P227" s="81"/>
      <c r="Q227" s="81"/>
      <c r="R227" s="81"/>
    </row>
    <row r="228" spans="1:18" ht="15.75" hidden="1">
      <c r="A228" s="58" t="s">
        <v>90</v>
      </c>
      <c r="B228" s="81"/>
      <c r="C228" s="81">
        <v>1140</v>
      </c>
      <c r="D228" s="85">
        <f t="shared" si="41"/>
        <v>0</v>
      </c>
      <c r="E228" s="81"/>
      <c r="F228" s="81"/>
      <c r="H228" s="81"/>
      <c r="I228" s="81"/>
      <c r="J228" s="81"/>
      <c r="K228" s="81"/>
      <c r="L228" s="81"/>
      <c r="M228" s="81"/>
      <c r="N228" s="81"/>
      <c r="O228" s="81"/>
      <c r="P228" s="81"/>
      <c r="Q228" s="81"/>
      <c r="R228" s="81"/>
    </row>
    <row r="229" spans="1:18" ht="15.75" hidden="1">
      <c r="A229" s="58" t="s">
        <v>95</v>
      </c>
      <c r="B229" s="81"/>
      <c r="C229" s="81">
        <v>1161</v>
      </c>
      <c r="D229" s="85">
        <f t="shared" si="41"/>
        <v>0</v>
      </c>
      <c r="E229" s="81"/>
      <c r="F229" s="81"/>
      <c r="H229" s="81"/>
      <c r="I229" s="81"/>
      <c r="J229" s="81"/>
      <c r="K229" s="81"/>
      <c r="L229" s="81"/>
      <c r="M229" s="81"/>
      <c r="N229" s="81"/>
      <c r="O229" s="81"/>
      <c r="P229" s="81"/>
      <c r="Q229" s="81"/>
      <c r="R229" s="81"/>
    </row>
    <row r="230" spans="1:18" ht="15.75" hidden="1">
      <c r="A230" s="58" t="s">
        <v>93</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137</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169</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123</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161</v>
      </c>
      <c r="B234" s="94"/>
      <c r="C234" s="94"/>
      <c r="D234" s="94">
        <f>D235+D245+D248+D251</f>
        <v>-1800</v>
      </c>
      <c r="E234" s="94"/>
      <c r="F234" s="94">
        <f aca="true" t="shared" si="56" ref="F234:R234">F235+F245+F248+F251</f>
        <v>0</v>
      </c>
      <c r="G234" s="94">
        <f t="shared" si="56"/>
        <v>0</v>
      </c>
      <c r="H234" s="94">
        <f t="shared" si="56"/>
        <v>0</v>
      </c>
      <c r="I234" s="94">
        <f t="shared" si="56"/>
        <v>0</v>
      </c>
      <c r="J234" s="94">
        <f t="shared" si="56"/>
        <v>-1800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hidden="1">
      <c r="A235" s="92" t="s">
        <v>98</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278</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444</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204</v>
      </c>
      <c r="B238" s="81"/>
      <c r="C238" s="81">
        <v>2271</v>
      </c>
      <c r="D238" s="85">
        <f t="shared" si="58"/>
        <v>0</v>
      </c>
      <c r="E238" s="81"/>
      <c r="F238" s="81"/>
      <c r="H238" s="81"/>
      <c r="I238" s="81"/>
      <c r="J238" s="81"/>
      <c r="K238" s="81"/>
      <c r="L238" s="81"/>
      <c r="M238" s="81"/>
      <c r="N238" s="81"/>
      <c r="O238" s="81"/>
      <c r="P238" s="81"/>
      <c r="Q238" s="81"/>
      <c r="R238" s="81"/>
    </row>
    <row r="239" spans="1:18" ht="15.75" hidden="1">
      <c r="A239" s="58" t="s">
        <v>197</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201</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210</v>
      </c>
      <c r="B241" s="81"/>
      <c r="C241" s="81">
        <v>2273</v>
      </c>
      <c r="D241" s="85">
        <f t="shared" si="58"/>
        <v>0</v>
      </c>
      <c r="E241" s="81"/>
      <c r="F241" s="81"/>
      <c r="H241" s="81"/>
      <c r="I241" s="81"/>
      <c r="J241" s="81"/>
      <c r="K241" s="81"/>
      <c r="L241" s="81"/>
      <c r="M241" s="81"/>
      <c r="N241" s="81"/>
      <c r="O241" s="81"/>
      <c r="P241" s="81"/>
      <c r="Q241" s="81"/>
      <c r="R241" s="81"/>
    </row>
    <row r="242" spans="1:18" ht="31.5" hidden="1">
      <c r="A242" s="58" t="s">
        <v>241</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446</v>
      </c>
      <c r="B243" s="81"/>
      <c r="C243" s="81">
        <v>2282</v>
      </c>
      <c r="D243" s="85">
        <f t="shared" si="58"/>
        <v>0</v>
      </c>
      <c r="E243" s="81"/>
      <c r="F243" s="81"/>
      <c r="H243" s="81"/>
      <c r="I243" s="81"/>
      <c r="J243" s="81"/>
      <c r="K243" s="81"/>
      <c r="L243" s="81"/>
      <c r="M243" s="81"/>
      <c r="N243" s="81"/>
      <c r="O243" s="81"/>
      <c r="P243" s="81"/>
      <c r="Q243" s="81"/>
      <c r="R243" s="81"/>
    </row>
    <row r="244" spans="1:18" ht="31.5" hidden="1">
      <c r="A244" s="58" t="s">
        <v>244</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272</v>
      </c>
      <c r="B245" s="83">
        <v>250404</v>
      </c>
      <c r="C245" s="83"/>
      <c r="D245" s="83">
        <f>D246+D247</f>
        <v>-1800</v>
      </c>
      <c r="E245" s="83"/>
      <c r="F245" s="83">
        <f aca="true" t="shared" si="59" ref="F245:R245">F246+F247</f>
        <v>0</v>
      </c>
      <c r="G245" s="83">
        <f t="shared" si="59"/>
        <v>0</v>
      </c>
      <c r="H245" s="83">
        <f t="shared" si="59"/>
        <v>0</v>
      </c>
      <c r="I245" s="83">
        <f t="shared" si="59"/>
        <v>0</v>
      </c>
      <c r="J245" s="83">
        <f t="shared" si="59"/>
        <v>-1800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21.75" customHeight="1" hidden="1">
      <c r="A246" s="58" t="s">
        <v>444</v>
      </c>
      <c r="B246" s="81"/>
      <c r="C246" s="81">
        <v>2800</v>
      </c>
      <c r="D246" s="85">
        <f>F246+H246+I246+J246+K246+L246+M246+N246+O246+P246+Q246+R246</f>
        <v>-1800</v>
      </c>
      <c r="E246" s="81"/>
      <c r="F246" s="81"/>
      <c r="H246" s="81"/>
      <c r="I246" s="81"/>
      <c r="J246" s="81">
        <v>-1800</v>
      </c>
      <c r="K246" s="81"/>
      <c r="L246" s="81"/>
      <c r="M246" s="81"/>
      <c r="N246" s="81"/>
      <c r="O246" s="81"/>
      <c r="P246" s="81"/>
      <c r="Q246" s="81"/>
      <c r="R246" s="81"/>
    </row>
    <row r="247" spans="1:18" ht="77.25" customHeight="1" hidden="1">
      <c r="A247" s="58" t="s">
        <v>401</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165</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445</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278</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409</v>
      </c>
      <c r="B251" s="87">
        <v>120201</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340</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126</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357</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201</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92</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332</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228</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278</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204</v>
      </c>
      <c r="B260" s="81"/>
      <c r="C260" s="81">
        <v>2271</v>
      </c>
      <c r="D260" s="85">
        <f t="shared" si="64"/>
        <v>0</v>
      </c>
      <c r="E260" s="81"/>
      <c r="F260" s="81"/>
      <c r="H260" s="81"/>
      <c r="I260" s="81"/>
      <c r="J260" s="81"/>
      <c r="K260" s="81"/>
      <c r="L260" s="81"/>
      <c r="M260" s="81"/>
      <c r="N260" s="81"/>
      <c r="O260" s="81"/>
      <c r="P260" s="81"/>
      <c r="Q260" s="81"/>
      <c r="R260" s="81"/>
    </row>
    <row r="261" spans="1:18" ht="31.5" hidden="1">
      <c r="A261" s="58" t="s">
        <v>241</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210</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362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445</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278</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164</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210</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204</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244</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444</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278</v>
      </c>
      <c r="B271" s="81"/>
      <c r="C271" s="81">
        <v>2240</v>
      </c>
      <c r="D271" s="85">
        <f t="shared" si="67"/>
        <v>0</v>
      </c>
      <c r="E271" s="81"/>
      <c r="F271" s="81"/>
      <c r="H271" s="81"/>
      <c r="I271" s="81"/>
      <c r="J271" s="81"/>
      <c r="K271" s="81"/>
      <c r="L271" s="81"/>
      <c r="M271" s="81"/>
      <c r="N271" s="81"/>
      <c r="O271" s="81"/>
      <c r="P271" s="81"/>
      <c r="Q271" s="81"/>
      <c r="R271" s="81"/>
    </row>
    <row r="272" spans="1:18" ht="31.5" hidden="1">
      <c r="A272" s="58" t="s">
        <v>241</v>
      </c>
      <c r="B272" s="81"/>
      <c r="C272" s="81">
        <v>2272</v>
      </c>
      <c r="D272" s="85">
        <f t="shared" si="67"/>
        <v>0</v>
      </c>
      <c r="E272" s="81"/>
      <c r="F272" s="81"/>
      <c r="H272" s="81"/>
      <c r="I272" s="81"/>
      <c r="J272" s="81"/>
      <c r="K272" s="81"/>
      <c r="L272" s="81"/>
      <c r="M272" s="81"/>
      <c r="N272" s="81"/>
      <c r="O272" s="81"/>
      <c r="P272" s="81"/>
      <c r="Q272" s="81"/>
      <c r="R272" s="81"/>
    </row>
    <row r="273" spans="1:18" ht="15.75" hidden="1">
      <c r="A273" s="58" t="s">
        <v>197</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356</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204</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241</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244</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210</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201</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92</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454</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445</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361</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209</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190</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98</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318</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210</v>
      </c>
      <c r="B288" s="81"/>
      <c r="C288" s="81">
        <v>2273</v>
      </c>
      <c r="D288" s="85">
        <f t="shared" si="74"/>
        <v>0</v>
      </c>
      <c r="E288" s="81"/>
      <c r="F288" s="81"/>
      <c r="H288" s="81"/>
      <c r="I288" s="81"/>
      <c r="J288" s="81"/>
      <c r="K288" s="81"/>
      <c r="L288" s="81"/>
      <c r="M288" s="81"/>
      <c r="N288" s="81"/>
      <c r="O288" s="81"/>
      <c r="P288" s="81"/>
      <c r="Q288" s="81"/>
      <c r="R288" s="81"/>
    </row>
    <row r="289" spans="1:18" ht="15.75" hidden="1">
      <c r="A289" s="58" t="s">
        <v>197</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196</v>
      </c>
      <c r="B290" s="81"/>
      <c r="C290" s="81">
        <v>1137</v>
      </c>
      <c r="D290" s="85">
        <f t="shared" si="74"/>
        <v>0</v>
      </c>
      <c r="E290" s="81"/>
      <c r="F290" s="81"/>
      <c r="H290" s="81"/>
      <c r="I290" s="81"/>
      <c r="J290" s="81"/>
      <c r="K290" s="81"/>
      <c r="L290" s="81"/>
      <c r="M290" s="81"/>
      <c r="N290" s="81"/>
      <c r="O290" s="81"/>
      <c r="P290" s="81"/>
      <c r="Q290" s="81"/>
      <c r="R290" s="81"/>
    </row>
    <row r="291" spans="1:18" ht="31.5" hidden="1">
      <c r="A291" s="58" t="s">
        <v>244</v>
      </c>
      <c r="B291" s="81"/>
      <c r="C291" s="81">
        <v>2210</v>
      </c>
      <c r="D291" s="85">
        <f t="shared" si="74"/>
        <v>0</v>
      </c>
      <c r="E291" s="81"/>
      <c r="F291" s="81"/>
      <c r="H291" s="81"/>
      <c r="I291" s="81"/>
      <c r="J291" s="81"/>
      <c r="K291" s="81"/>
      <c r="L291" s="81"/>
      <c r="M291" s="81"/>
      <c r="N291" s="81"/>
      <c r="O291" s="81"/>
      <c r="P291" s="81"/>
      <c r="Q291" s="81"/>
      <c r="R291" s="81"/>
    </row>
    <row r="292" spans="1:18" ht="31.5" hidden="1">
      <c r="A292" s="58" t="s">
        <v>198</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204</v>
      </c>
      <c r="B293" s="81"/>
      <c r="C293" s="81">
        <v>2271</v>
      </c>
      <c r="D293" s="85">
        <f t="shared" si="74"/>
        <v>0</v>
      </c>
      <c r="E293" s="81"/>
      <c r="F293" s="81"/>
      <c r="H293" s="81"/>
      <c r="I293" s="81"/>
      <c r="J293" s="81"/>
      <c r="K293" s="81"/>
      <c r="L293" s="81"/>
      <c r="M293" s="81"/>
      <c r="N293" s="81"/>
      <c r="O293" s="81"/>
      <c r="P293" s="81"/>
      <c r="Q293" s="81"/>
      <c r="R293" s="81"/>
    </row>
    <row r="294" spans="1:18" ht="31.5" hidden="1">
      <c r="A294" s="58" t="s">
        <v>241</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141</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244</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182</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197</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125</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204</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210</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443</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163</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164</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201</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92</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210</v>
      </c>
      <c r="B307" s="81"/>
      <c r="C307" s="81">
        <v>2273</v>
      </c>
      <c r="D307" s="81">
        <f t="shared" si="79"/>
        <v>0</v>
      </c>
      <c r="E307" s="81"/>
      <c r="F307" s="81"/>
      <c r="H307" s="81"/>
      <c r="I307" s="81"/>
      <c r="J307" s="81"/>
      <c r="K307" s="81"/>
      <c r="L307" s="81"/>
      <c r="M307" s="81"/>
      <c r="N307" s="81"/>
      <c r="O307" s="81"/>
      <c r="P307" s="81"/>
      <c r="Q307" s="81"/>
      <c r="R307" s="81"/>
    </row>
    <row r="308" spans="1:18" ht="31.5" hidden="1">
      <c r="A308" s="58" t="s">
        <v>278</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204</v>
      </c>
      <c r="B309" s="81"/>
      <c r="C309" s="81">
        <v>2271</v>
      </c>
      <c r="D309" s="81">
        <f t="shared" si="79"/>
        <v>0</v>
      </c>
      <c r="E309" s="81"/>
      <c r="F309" s="81"/>
      <c r="H309" s="81"/>
      <c r="I309" s="81"/>
      <c r="J309" s="81"/>
      <c r="K309" s="81"/>
      <c r="L309" s="81"/>
      <c r="M309" s="81"/>
      <c r="N309" s="81"/>
      <c r="O309" s="81"/>
      <c r="P309" s="81"/>
      <c r="Q309" s="81"/>
      <c r="R309" s="81"/>
    </row>
    <row r="310" spans="1:18" ht="31.5" hidden="1">
      <c r="A310" s="58" t="s">
        <v>241</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210</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456</v>
      </c>
      <c r="B312" s="87">
        <v>250315</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457</v>
      </c>
      <c r="B313" s="81"/>
      <c r="C313" s="81">
        <v>2620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132</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98</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201</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443</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92</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165</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244</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318</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99</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195</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142</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447</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143</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204</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241</v>
      </c>
      <c r="B328" s="81"/>
      <c r="C328" s="81">
        <v>2272</v>
      </c>
      <c r="D328" s="81">
        <f t="shared" si="86"/>
        <v>0</v>
      </c>
      <c r="E328" s="81"/>
      <c r="F328" s="81"/>
      <c r="H328" s="81"/>
      <c r="I328" s="81"/>
      <c r="J328" s="81"/>
      <c r="K328" s="81"/>
      <c r="L328" s="81"/>
      <c r="M328" s="81"/>
      <c r="N328" s="81"/>
      <c r="O328" s="81"/>
      <c r="P328" s="81"/>
      <c r="Q328" s="81"/>
      <c r="R328" s="81"/>
    </row>
    <row r="329" spans="1:18" ht="31.5" hidden="1">
      <c r="A329" s="58" t="s">
        <v>244</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210</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201</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443</v>
      </c>
      <c r="B332" s="81"/>
      <c r="C332" s="81">
        <v>2282</v>
      </c>
      <c r="D332" s="81">
        <f t="shared" si="86"/>
        <v>0</v>
      </c>
      <c r="E332" s="81"/>
      <c r="F332" s="81"/>
      <c r="H332" s="81"/>
      <c r="I332" s="81"/>
      <c r="J332" s="81"/>
      <c r="K332" s="81"/>
      <c r="L332" s="81"/>
      <c r="M332" s="81"/>
      <c r="N332" s="81"/>
      <c r="O332" s="81"/>
      <c r="P332" s="81"/>
      <c r="Q332" s="81"/>
      <c r="R332" s="81"/>
    </row>
    <row r="333" spans="1:18" ht="31.5" hidden="1">
      <c r="A333" s="58" t="s">
        <v>278</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144</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204</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241</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210</v>
      </c>
      <c r="B337" s="81"/>
      <c r="C337" s="81">
        <v>2273</v>
      </c>
      <c r="D337" s="81">
        <f t="shared" si="88"/>
        <v>0</v>
      </c>
      <c r="E337" s="81"/>
      <c r="F337" s="81"/>
      <c r="H337" s="81"/>
      <c r="I337" s="81"/>
      <c r="J337" s="81"/>
      <c r="K337" s="81"/>
      <c r="L337" s="81"/>
      <c r="M337" s="81"/>
      <c r="N337" s="81"/>
      <c r="O337" s="81"/>
      <c r="P337" s="81"/>
      <c r="Q337" s="81"/>
      <c r="R337" s="81"/>
    </row>
    <row r="338" spans="1:18" ht="31.5" hidden="1">
      <c r="A338" s="58" t="s">
        <v>244</v>
      </c>
      <c r="B338" s="81"/>
      <c r="C338" s="81">
        <v>2210</v>
      </c>
      <c r="D338" s="81">
        <f t="shared" si="88"/>
        <v>0</v>
      </c>
      <c r="E338" s="81"/>
      <c r="F338" s="81"/>
      <c r="H338" s="81"/>
      <c r="I338" s="81"/>
      <c r="J338" s="81"/>
      <c r="K338" s="81"/>
      <c r="L338" s="81"/>
      <c r="M338" s="81"/>
      <c r="N338" s="81"/>
      <c r="O338" s="81"/>
      <c r="P338" s="81"/>
      <c r="Q338" s="81"/>
      <c r="R338" s="81"/>
    </row>
    <row r="339" spans="1:18" ht="31.5" hidden="1">
      <c r="A339" s="58" t="s">
        <v>278</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444</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97</v>
      </c>
      <c r="B342" s="83">
        <v>110205</v>
      </c>
      <c r="C342" s="83"/>
      <c r="D342" s="83"/>
      <c r="E342" s="83">
        <v>1.4</v>
      </c>
      <c r="F342" s="83"/>
      <c r="H342" s="83"/>
      <c r="I342" s="83"/>
      <c r="J342" s="83"/>
      <c r="K342" s="83"/>
      <c r="L342" s="83"/>
      <c r="M342" s="83"/>
      <c r="N342" s="83"/>
      <c r="O342" s="83"/>
      <c r="P342" s="83"/>
      <c r="Q342" s="83"/>
      <c r="R342" s="83"/>
    </row>
    <row r="343" spans="1:18" ht="15.75" hidden="1">
      <c r="A343" s="58" t="s">
        <v>91</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318</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92</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145</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244</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210</v>
      </c>
      <c r="B348" s="81"/>
      <c r="C348" s="81">
        <v>2273</v>
      </c>
      <c r="D348" s="81">
        <f t="shared" si="90"/>
        <v>0</v>
      </c>
      <c r="E348" s="81"/>
      <c r="F348" s="81"/>
      <c r="H348" s="81"/>
      <c r="I348" s="81"/>
      <c r="J348" s="81"/>
      <c r="K348" s="81"/>
      <c r="L348" s="81"/>
      <c r="M348" s="81"/>
      <c r="N348" s="81"/>
      <c r="O348" s="81"/>
      <c r="P348" s="81"/>
      <c r="Q348" s="81"/>
      <c r="R348" s="81"/>
    </row>
    <row r="349" spans="1:18" ht="31.5" hidden="1">
      <c r="A349" s="58" t="s">
        <v>241</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201</v>
      </c>
      <c r="B350" s="81"/>
      <c r="C350" s="81">
        <v>2111</v>
      </c>
      <c r="D350" s="81">
        <f t="shared" si="90"/>
        <v>0</v>
      </c>
      <c r="E350" s="81"/>
      <c r="F350" s="81"/>
      <c r="H350" s="81"/>
      <c r="I350" s="81"/>
      <c r="J350" s="81"/>
      <c r="K350" s="81"/>
      <c r="L350" s="81"/>
      <c r="M350" s="81"/>
      <c r="N350" s="81"/>
      <c r="O350" s="81"/>
      <c r="P350" s="81"/>
      <c r="Q350" s="81"/>
      <c r="R350" s="81"/>
    </row>
    <row r="351" spans="1:18" ht="31.5" hidden="1">
      <c r="A351" s="58" t="s">
        <v>318</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444</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97</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201</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477</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241</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210</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444</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244</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146</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201</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136</v>
      </c>
      <c r="B362" s="81"/>
      <c r="C362" s="81">
        <v>2273</v>
      </c>
      <c r="D362" s="81">
        <f t="shared" si="94"/>
        <v>0</v>
      </c>
      <c r="E362" s="81"/>
      <c r="F362" s="81"/>
      <c r="H362" s="81"/>
      <c r="I362" s="81"/>
      <c r="J362" s="81"/>
      <c r="K362" s="81"/>
      <c r="L362" s="81"/>
      <c r="M362" s="81"/>
      <c r="N362" s="81"/>
      <c r="O362" s="81"/>
      <c r="P362" s="81"/>
      <c r="Q362" s="81"/>
      <c r="R362" s="81"/>
    </row>
    <row r="363" spans="1:18" ht="15.75" hidden="1">
      <c r="A363" s="58" t="s">
        <v>477</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204</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443</v>
      </c>
      <c r="B365" s="81"/>
      <c r="C365" s="81">
        <v>2282</v>
      </c>
      <c r="D365" s="81">
        <f t="shared" si="94"/>
        <v>0</v>
      </c>
      <c r="E365" s="81"/>
      <c r="F365" s="81"/>
      <c r="H365" s="81"/>
      <c r="I365" s="81"/>
      <c r="J365" s="81"/>
      <c r="K365" s="81"/>
      <c r="L365" s="81"/>
      <c r="M365" s="81"/>
      <c r="N365" s="81"/>
      <c r="O365" s="81"/>
      <c r="P365" s="81"/>
      <c r="Q365" s="81"/>
      <c r="R365" s="81"/>
    </row>
    <row r="366" spans="1:18" ht="15.75" hidden="1">
      <c r="A366" s="58" t="s">
        <v>90</v>
      </c>
      <c r="B366" s="81"/>
      <c r="C366" s="81">
        <v>2250</v>
      </c>
      <c r="D366" s="81">
        <f t="shared" si="94"/>
        <v>0</v>
      </c>
      <c r="E366" s="81"/>
      <c r="F366" s="81"/>
      <c r="H366" s="81"/>
      <c r="I366" s="81"/>
      <c r="J366" s="81"/>
      <c r="K366" s="81"/>
      <c r="L366" s="81"/>
      <c r="M366" s="81"/>
      <c r="N366" s="81"/>
      <c r="O366" s="81"/>
      <c r="P366" s="81"/>
      <c r="Q366" s="81"/>
      <c r="R366" s="81"/>
    </row>
    <row r="367" spans="1:18" ht="31.5" hidden="1">
      <c r="A367" s="58" t="s">
        <v>241</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147</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98</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91</v>
      </c>
      <c r="B370" s="81"/>
      <c r="C370" s="81">
        <v>2111</v>
      </c>
      <c r="D370" s="81"/>
      <c r="E370" s="81">
        <v>12.2</v>
      </c>
      <c r="F370" s="81"/>
      <c r="H370" s="81"/>
      <c r="I370" s="81"/>
      <c r="J370" s="81"/>
      <c r="K370" s="81"/>
      <c r="L370" s="81"/>
      <c r="M370" s="81"/>
      <c r="N370" s="81"/>
      <c r="O370" s="81"/>
      <c r="P370" s="81"/>
      <c r="Q370" s="81"/>
      <c r="R370" s="81"/>
    </row>
    <row r="371" spans="1:18" ht="15.75" hidden="1">
      <c r="A371" s="58" t="s">
        <v>92</v>
      </c>
      <c r="B371" s="81"/>
      <c r="C371" s="81">
        <v>2120</v>
      </c>
      <c r="D371" s="81"/>
      <c r="E371" s="81"/>
      <c r="F371" s="81"/>
      <c r="H371" s="81"/>
      <c r="I371" s="81"/>
      <c r="J371" s="81"/>
      <c r="K371" s="81"/>
      <c r="L371" s="81"/>
      <c r="M371" s="81"/>
      <c r="N371" s="81"/>
      <c r="O371" s="81"/>
      <c r="P371" s="81"/>
      <c r="Q371" s="81"/>
      <c r="R371" s="81"/>
    </row>
    <row r="372" spans="1:18" ht="15.75" hidden="1">
      <c r="A372" s="58" t="s">
        <v>197</v>
      </c>
      <c r="B372" s="81"/>
      <c r="C372" s="81">
        <v>2250</v>
      </c>
      <c r="D372" s="81"/>
      <c r="E372" s="81"/>
      <c r="F372" s="81"/>
      <c r="H372" s="81"/>
      <c r="I372" s="81"/>
      <c r="J372" s="81"/>
      <c r="K372" s="81"/>
      <c r="L372" s="81"/>
      <c r="M372" s="81"/>
      <c r="N372" s="81"/>
      <c r="O372" s="81"/>
      <c r="P372" s="81"/>
      <c r="Q372" s="81"/>
      <c r="R372" s="81"/>
    </row>
    <row r="373" spans="1:18" s="78" customFormat="1" ht="47.25" hidden="1">
      <c r="A373" s="92" t="s">
        <v>148</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123</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139</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123</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92</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99</v>
      </c>
      <c r="B378" s="81"/>
      <c r="C378" s="81">
        <v>1138</v>
      </c>
      <c r="D378" s="81">
        <f t="shared" si="98"/>
        <v>0</v>
      </c>
      <c r="E378" s="81"/>
      <c r="F378" s="81"/>
      <c r="H378" s="81"/>
      <c r="I378" s="81"/>
      <c r="J378" s="81"/>
      <c r="K378" s="81"/>
      <c r="L378" s="81"/>
      <c r="M378" s="81"/>
      <c r="N378" s="81"/>
      <c r="O378" s="81"/>
      <c r="P378" s="81"/>
      <c r="Q378" s="81"/>
      <c r="R378" s="81"/>
    </row>
    <row r="379" spans="1:18" ht="15.75" hidden="1">
      <c r="A379" s="58" t="s">
        <v>95</v>
      </c>
      <c r="B379" s="81"/>
      <c r="C379" s="81">
        <v>1161</v>
      </c>
      <c r="D379" s="81">
        <f t="shared" si="98"/>
        <v>0</v>
      </c>
      <c r="E379" s="81"/>
      <c r="F379" s="81"/>
      <c r="H379" s="81"/>
      <c r="I379" s="81"/>
      <c r="J379" s="81"/>
      <c r="K379" s="81"/>
      <c r="L379" s="81"/>
      <c r="M379" s="81"/>
      <c r="N379" s="81"/>
      <c r="O379" s="81"/>
      <c r="P379" s="81"/>
      <c r="Q379" s="81"/>
      <c r="R379" s="81"/>
    </row>
    <row r="380" spans="1:18" ht="15.75" hidden="1">
      <c r="A380" s="58" t="s">
        <v>93</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136</v>
      </c>
      <c r="B381" s="81"/>
      <c r="C381" s="81">
        <v>1163</v>
      </c>
      <c r="D381" s="81">
        <f t="shared" si="98"/>
        <v>0</v>
      </c>
      <c r="E381" s="81"/>
      <c r="F381" s="81"/>
      <c r="H381" s="81"/>
      <c r="I381" s="81"/>
      <c r="J381" s="81"/>
      <c r="K381" s="81"/>
      <c r="L381" s="81"/>
      <c r="M381" s="81"/>
      <c r="N381" s="81"/>
      <c r="O381" s="81"/>
      <c r="P381" s="81"/>
      <c r="Q381" s="81"/>
      <c r="R381" s="81"/>
    </row>
    <row r="382" spans="1:18" ht="15.75" hidden="1">
      <c r="A382" s="58" t="s">
        <v>94</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120</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130</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128</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134</v>
      </c>
      <c r="B386" s="81"/>
      <c r="C386" s="81">
        <v>1111</v>
      </c>
      <c r="D386" s="81"/>
      <c r="E386" s="81"/>
      <c r="F386" s="81"/>
      <c r="H386" s="81"/>
      <c r="I386" s="81"/>
      <c r="J386" s="81"/>
      <c r="K386" s="81"/>
      <c r="L386" s="81"/>
      <c r="M386" s="81"/>
      <c r="N386" s="81"/>
      <c r="O386" s="81"/>
      <c r="P386" s="81"/>
      <c r="Q386" s="81"/>
      <c r="R386" s="81"/>
    </row>
    <row r="387" spans="1:18" ht="15.75" hidden="1">
      <c r="A387" s="58" t="s">
        <v>92</v>
      </c>
      <c r="B387" s="81"/>
      <c r="C387" s="81">
        <v>1120</v>
      </c>
      <c r="D387" s="81"/>
      <c r="E387" s="81">
        <v>-0.2</v>
      </c>
      <c r="F387" s="81"/>
      <c r="H387" s="81"/>
      <c r="I387" s="81"/>
      <c r="J387" s="81"/>
      <c r="K387" s="81"/>
      <c r="L387" s="81"/>
      <c r="M387" s="81"/>
      <c r="N387" s="81"/>
      <c r="O387" s="81"/>
      <c r="P387" s="81"/>
      <c r="Q387" s="81"/>
      <c r="R387" s="81"/>
    </row>
    <row r="388" spans="1:18" ht="31.5" hidden="1">
      <c r="A388" s="58" t="s">
        <v>129</v>
      </c>
      <c r="B388" s="81"/>
      <c r="C388" s="81">
        <v>1131</v>
      </c>
      <c r="D388" s="81"/>
      <c r="E388" s="81"/>
      <c r="F388" s="81"/>
      <c r="H388" s="81"/>
      <c r="I388" s="81"/>
      <c r="J388" s="81"/>
      <c r="K388" s="81"/>
      <c r="L388" s="81"/>
      <c r="M388" s="81"/>
      <c r="N388" s="81"/>
      <c r="O388" s="81"/>
      <c r="P388" s="81"/>
      <c r="Q388" s="81"/>
      <c r="R388" s="81"/>
    </row>
    <row r="389" spans="1:18" ht="15.75" hidden="1">
      <c r="A389" s="58" t="s">
        <v>103</v>
      </c>
      <c r="B389" s="81"/>
      <c r="C389" s="81">
        <v>1137</v>
      </c>
      <c r="D389" s="81"/>
      <c r="E389" s="81"/>
      <c r="F389" s="81"/>
      <c r="H389" s="81"/>
      <c r="I389" s="81"/>
      <c r="J389" s="81"/>
      <c r="K389" s="81"/>
      <c r="L389" s="81"/>
      <c r="M389" s="81"/>
      <c r="N389" s="81"/>
      <c r="O389" s="81"/>
      <c r="P389" s="81"/>
      <c r="Q389" s="81"/>
      <c r="R389" s="81"/>
    </row>
    <row r="390" spans="1:18" ht="15.75" hidden="1">
      <c r="A390" s="58" t="s">
        <v>99</v>
      </c>
      <c r="B390" s="81"/>
      <c r="C390" s="81">
        <v>1138</v>
      </c>
      <c r="D390" s="81"/>
      <c r="E390" s="81"/>
      <c r="F390" s="81"/>
      <c r="H390" s="81"/>
      <c r="I390" s="81"/>
      <c r="J390" s="81"/>
      <c r="K390" s="81"/>
      <c r="L390" s="81"/>
      <c r="M390" s="81"/>
      <c r="N390" s="81"/>
      <c r="O390" s="81"/>
      <c r="P390" s="81"/>
      <c r="Q390" s="81"/>
      <c r="R390" s="81"/>
    </row>
    <row r="391" spans="1:18" ht="15.75" hidden="1">
      <c r="A391" s="58" t="s">
        <v>122</v>
      </c>
      <c r="B391" s="81"/>
      <c r="C391" s="81">
        <v>1139</v>
      </c>
      <c r="D391" s="81"/>
      <c r="E391" s="81"/>
      <c r="F391" s="81"/>
      <c r="H391" s="81"/>
      <c r="I391" s="81"/>
      <c r="J391" s="81"/>
      <c r="K391" s="81"/>
      <c r="L391" s="81"/>
      <c r="M391" s="81"/>
      <c r="N391" s="81"/>
      <c r="O391" s="81"/>
      <c r="P391" s="81"/>
      <c r="Q391" s="81"/>
      <c r="R391" s="81"/>
    </row>
    <row r="392" spans="1:18" ht="15.75" hidden="1">
      <c r="A392" s="58" t="s">
        <v>90</v>
      </c>
      <c r="B392" s="81"/>
      <c r="C392" s="81">
        <v>1140</v>
      </c>
      <c r="D392" s="81"/>
      <c r="E392" s="81"/>
      <c r="F392" s="81"/>
      <c r="H392" s="81"/>
      <c r="I392" s="81"/>
      <c r="J392" s="81"/>
      <c r="K392" s="81"/>
      <c r="L392" s="81"/>
      <c r="M392" s="81"/>
      <c r="N392" s="81"/>
      <c r="O392" s="81"/>
      <c r="P392" s="81"/>
      <c r="Q392" s="81"/>
      <c r="R392" s="81"/>
    </row>
    <row r="393" spans="1:18" ht="15.75" hidden="1">
      <c r="A393" s="58" t="s">
        <v>93</v>
      </c>
      <c r="B393" s="81"/>
      <c r="C393" s="81">
        <v>1162</v>
      </c>
      <c r="D393" s="81"/>
      <c r="E393" s="81"/>
      <c r="F393" s="81"/>
      <c r="H393" s="81"/>
      <c r="I393" s="81"/>
      <c r="J393" s="81"/>
      <c r="K393" s="81"/>
      <c r="L393" s="81"/>
      <c r="M393" s="81"/>
      <c r="N393" s="81"/>
      <c r="O393" s="81"/>
      <c r="P393" s="81"/>
      <c r="Q393" s="81"/>
      <c r="R393" s="81"/>
    </row>
    <row r="394" spans="1:18" ht="15.75" hidden="1">
      <c r="A394" s="58" t="s">
        <v>149</v>
      </c>
      <c r="B394" s="81"/>
      <c r="C394" s="81">
        <v>1163</v>
      </c>
      <c r="D394" s="81"/>
      <c r="E394" s="81"/>
      <c r="F394" s="81"/>
      <c r="H394" s="81"/>
      <c r="I394" s="81"/>
      <c r="J394" s="81"/>
      <c r="K394" s="81"/>
      <c r="L394" s="81"/>
      <c r="M394" s="81"/>
      <c r="N394" s="81"/>
      <c r="O394" s="81"/>
      <c r="P394" s="81"/>
      <c r="Q394" s="81"/>
      <c r="R394" s="81"/>
    </row>
    <row r="395" spans="1:18" ht="15.75" hidden="1">
      <c r="A395" s="58" t="s">
        <v>94</v>
      </c>
      <c r="B395" s="81"/>
      <c r="C395" s="81">
        <v>1164</v>
      </c>
      <c r="D395" s="81"/>
      <c r="E395" s="81"/>
      <c r="F395" s="81"/>
      <c r="H395" s="81"/>
      <c r="I395" s="81"/>
      <c r="J395" s="81"/>
      <c r="K395" s="81"/>
      <c r="L395" s="81"/>
      <c r="M395" s="81"/>
      <c r="N395" s="81"/>
      <c r="O395" s="81"/>
      <c r="P395" s="81"/>
      <c r="Q395" s="81"/>
      <c r="R395" s="81"/>
    </row>
    <row r="396" spans="1:18" ht="19.5" customHeight="1" hidden="1">
      <c r="A396" s="58" t="s">
        <v>96</v>
      </c>
      <c r="B396" s="81"/>
      <c r="C396" s="81">
        <v>1165</v>
      </c>
      <c r="D396" s="81"/>
      <c r="E396" s="81"/>
      <c r="F396" s="81"/>
      <c r="H396" s="81"/>
      <c r="I396" s="81"/>
      <c r="J396" s="81"/>
      <c r="K396" s="81"/>
      <c r="L396" s="81"/>
      <c r="M396" s="81"/>
      <c r="N396" s="81"/>
      <c r="O396" s="81"/>
      <c r="P396" s="81"/>
      <c r="Q396" s="81"/>
      <c r="R396" s="81"/>
    </row>
    <row r="397" spans="1:18" ht="19.5" customHeight="1" hidden="1">
      <c r="A397" s="58" t="s">
        <v>102</v>
      </c>
      <c r="B397" s="81"/>
      <c r="C397" s="81">
        <v>2110</v>
      </c>
      <c r="D397" s="81"/>
      <c r="E397" s="81"/>
      <c r="F397" s="81"/>
      <c r="H397" s="81"/>
      <c r="I397" s="81"/>
      <c r="J397" s="81"/>
      <c r="K397" s="81"/>
      <c r="L397" s="81"/>
      <c r="M397" s="81"/>
      <c r="N397" s="81"/>
      <c r="O397" s="81"/>
      <c r="P397" s="81"/>
      <c r="Q397" s="81"/>
      <c r="R397" s="81"/>
    </row>
    <row r="398" spans="1:18" ht="15.75" hidden="1">
      <c r="A398" s="58" t="s">
        <v>95</v>
      </c>
      <c r="B398" s="81"/>
      <c r="C398" s="81">
        <v>1161</v>
      </c>
      <c r="D398" s="81"/>
      <c r="E398" s="81"/>
      <c r="F398" s="81"/>
      <c r="H398" s="81"/>
      <c r="I398" s="81"/>
      <c r="J398" s="81"/>
      <c r="K398" s="81"/>
      <c r="L398" s="81"/>
      <c r="M398" s="81"/>
      <c r="N398" s="81"/>
      <c r="O398" s="81"/>
      <c r="P398" s="81"/>
      <c r="Q398" s="81"/>
      <c r="R398" s="81"/>
    </row>
    <row r="399" spans="1:18" ht="18" customHeight="1" hidden="1">
      <c r="A399" s="58" t="s">
        <v>120</v>
      </c>
      <c r="B399" s="81"/>
      <c r="C399" s="81">
        <v>2133</v>
      </c>
      <c r="D399" s="81"/>
      <c r="E399" s="81"/>
      <c r="F399" s="81"/>
      <c r="H399" s="81"/>
      <c r="I399" s="81"/>
      <c r="J399" s="81"/>
      <c r="K399" s="81"/>
      <c r="L399" s="81"/>
      <c r="M399" s="81"/>
      <c r="N399" s="81"/>
      <c r="O399" s="81"/>
      <c r="P399" s="81"/>
      <c r="Q399" s="81"/>
      <c r="R399" s="81"/>
    </row>
    <row r="400" spans="1:18" s="78" customFormat="1" ht="31.5" hidden="1">
      <c r="A400" s="92" t="s">
        <v>150</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140</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105</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134</v>
      </c>
      <c r="B403" s="81"/>
      <c r="C403" s="81">
        <v>1111</v>
      </c>
      <c r="D403" s="81"/>
      <c r="E403" s="81"/>
      <c r="F403" s="81"/>
      <c r="H403" s="81"/>
      <c r="I403" s="81"/>
      <c r="J403" s="81"/>
      <c r="K403" s="81"/>
      <c r="L403" s="81"/>
      <c r="M403" s="81"/>
      <c r="N403" s="81"/>
      <c r="O403" s="81"/>
      <c r="P403" s="81"/>
      <c r="Q403" s="81"/>
      <c r="R403" s="81"/>
    </row>
    <row r="404" spans="1:18" ht="15.75" hidden="1">
      <c r="A404" s="58" t="s">
        <v>92</v>
      </c>
      <c r="B404" s="81"/>
      <c r="C404" s="81">
        <v>1120</v>
      </c>
      <c r="D404" s="81"/>
      <c r="E404" s="81"/>
      <c r="F404" s="81"/>
      <c r="H404" s="81"/>
      <c r="I404" s="81"/>
      <c r="J404" s="81"/>
      <c r="K404" s="81"/>
      <c r="L404" s="81"/>
      <c r="M404" s="81"/>
      <c r="N404" s="81"/>
      <c r="O404" s="81"/>
      <c r="P404" s="81"/>
      <c r="Q404" s="81"/>
      <c r="R404" s="81"/>
    </row>
    <row r="405" spans="1:18" s="78" customFormat="1" ht="31.5" hidden="1">
      <c r="A405" s="92" t="s">
        <v>255</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278</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218</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90</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102</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172</v>
      </c>
      <c r="B410" s="91"/>
      <c r="C410" s="91"/>
      <c r="D410" s="91">
        <f>D411+D414</f>
        <v>-175474</v>
      </c>
      <c r="E410" s="91"/>
      <c r="F410" s="91">
        <f aca="true" t="shared" si="104" ref="F410:R410">F411+F414</f>
        <v>24526</v>
      </c>
      <c r="G410" s="91">
        <f t="shared" si="104"/>
        <v>0</v>
      </c>
      <c r="H410" s="91">
        <f t="shared" si="104"/>
        <v>0</v>
      </c>
      <c r="I410" s="91">
        <f t="shared" si="104"/>
        <v>0</v>
      </c>
      <c r="J410" s="91">
        <f t="shared" si="104"/>
        <v>0</v>
      </c>
      <c r="K410" s="91">
        <f t="shared" si="104"/>
        <v>0</v>
      </c>
      <c r="L410" s="91">
        <f t="shared" si="104"/>
        <v>0</v>
      </c>
      <c r="M410" s="91">
        <f t="shared" si="104"/>
        <v>-200000</v>
      </c>
      <c r="N410" s="91">
        <f t="shared" si="104"/>
        <v>0</v>
      </c>
      <c r="O410" s="91">
        <f t="shared" si="104"/>
        <v>0</v>
      </c>
      <c r="P410" s="91">
        <f t="shared" si="104"/>
        <v>0</v>
      </c>
      <c r="Q410" s="91">
        <f t="shared" si="104"/>
        <v>0</v>
      </c>
      <c r="R410" s="91">
        <f t="shared" si="104"/>
        <v>0</v>
      </c>
    </row>
    <row r="411" spans="1:18" s="78" customFormat="1" ht="15.75" hidden="1">
      <c r="A411" s="92" t="s">
        <v>172</v>
      </c>
      <c r="B411" s="83">
        <v>250102</v>
      </c>
      <c r="C411" s="83"/>
      <c r="D411" s="83">
        <f>D412+D413</f>
        <v>-175474</v>
      </c>
      <c r="E411" s="83"/>
      <c r="F411" s="83">
        <f aca="true" t="shared" si="105" ref="F411:R411">F412+F413</f>
        <v>24526</v>
      </c>
      <c r="G411" s="83">
        <f t="shared" si="105"/>
        <v>0</v>
      </c>
      <c r="H411" s="83">
        <f t="shared" si="105"/>
        <v>0</v>
      </c>
      <c r="I411" s="83">
        <f t="shared" si="105"/>
        <v>0</v>
      </c>
      <c r="J411" s="83">
        <f t="shared" si="105"/>
        <v>0</v>
      </c>
      <c r="K411" s="83">
        <f t="shared" si="105"/>
        <v>0</v>
      </c>
      <c r="L411" s="83">
        <f t="shared" si="105"/>
        <v>0</v>
      </c>
      <c r="M411" s="83">
        <f t="shared" si="105"/>
        <v>-200000</v>
      </c>
      <c r="N411" s="83">
        <f t="shared" si="105"/>
        <v>0</v>
      </c>
      <c r="O411" s="83">
        <f t="shared" si="105"/>
        <v>0</v>
      </c>
      <c r="P411" s="83">
        <f t="shared" si="105"/>
        <v>0</v>
      </c>
      <c r="Q411" s="83">
        <f t="shared" si="105"/>
        <v>0</v>
      </c>
      <c r="R411" s="83">
        <f t="shared" si="105"/>
        <v>0</v>
      </c>
    </row>
    <row r="412" spans="1:18" ht="15.75" hidden="1">
      <c r="A412" s="58" t="s">
        <v>173</v>
      </c>
      <c r="B412" s="81"/>
      <c r="C412" s="81">
        <v>9000</v>
      </c>
      <c r="D412" s="81">
        <f>F412+H412+I412+J412+K412+L412+M412+N412+O412+P412+Q412+R412</f>
        <v>-175474</v>
      </c>
      <c r="E412" s="81"/>
      <c r="F412" s="81">
        <v>24526</v>
      </c>
      <c r="H412" s="81"/>
      <c r="I412" s="81"/>
      <c r="J412" s="81"/>
      <c r="K412" s="81"/>
      <c r="L412" s="81"/>
      <c r="M412" s="81">
        <v>-200000</v>
      </c>
      <c r="N412" s="81"/>
      <c r="O412" s="81"/>
      <c r="P412" s="81"/>
      <c r="Q412" s="81"/>
      <c r="R412" s="81"/>
    </row>
    <row r="413" spans="1:18" ht="20.25" customHeight="1" hidden="1">
      <c r="A413" s="58" t="s">
        <v>137</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164</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134</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92</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hidden="1">
      <c r="A417" s="58"/>
      <c r="B417" s="81"/>
      <c r="C417" s="81"/>
      <c r="D417" s="81"/>
      <c r="E417" s="81"/>
      <c r="F417" s="81"/>
      <c r="H417" s="81"/>
      <c r="I417" s="81"/>
      <c r="J417" s="81"/>
      <c r="K417" s="81"/>
      <c r="L417" s="81"/>
      <c r="M417" s="81"/>
      <c r="N417" s="81"/>
      <c r="O417" s="81"/>
      <c r="P417" s="81"/>
      <c r="Q417" s="81"/>
      <c r="R417" s="81"/>
    </row>
    <row r="418" spans="1:18" s="70" customFormat="1" ht="31.5" hidden="1">
      <c r="A418" s="90" t="s">
        <v>85</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hidden="1">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75" t="s">
        <v>86</v>
      </c>
      <c r="B420" s="176"/>
      <c r="C420" s="176"/>
      <c r="D420" s="176"/>
      <c r="E420" s="176"/>
      <c r="F420" s="176"/>
      <c r="G420" s="177"/>
      <c r="H420" s="177"/>
      <c r="I420" s="177"/>
      <c r="J420" s="177"/>
      <c r="K420" s="177"/>
      <c r="L420" s="177"/>
      <c r="M420" s="177"/>
      <c r="N420" s="177"/>
      <c r="O420" s="177"/>
      <c r="P420" s="177"/>
      <c r="Q420" s="177"/>
      <c r="R420" s="178"/>
    </row>
    <row r="421" spans="1:18" s="103" customFormat="1" ht="24.75" customHeight="1" hidden="1">
      <c r="A421" s="104"/>
      <c r="B421" s="128"/>
      <c r="C421" s="128"/>
      <c r="D421" s="128"/>
      <c r="E421" s="128"/>
      <c r="F421" s="128"/>
      <c r="G421" s="129"/>
      <c r="H421" s="130"/>
      <c r="I421" s="130"/>
      <c r="J421" s="130"/>
      <c r="K421" s="130"/>
      <c r="L421" s="130"/>
      <c r="M421" s="130"/>
      <c r="N421" s="130"/>
      <c r="O421" s="130"/>
      <c r="P421" s="130"/>
      <c r="Q421" s="130"/>
      <c r="R421" s="131"/>
    </row>
    <row r="422" spans="1:18" s="103" customFormat="1" ht="15.75" hidden="1">
      <c r="A422" s="104"/>
      <c r="B422" s="128"/>
      <c r="C422" s="128"/>
      <c r="D422" s="128"/>
      <c r="E422" s="128"/>
      <c r="F422" s="128"/>
      <c r="G422" s="129"/>
      <c r="H422" s="130"/>
      <c r="I422" s="130"/>
      <c r="J422" s="130"/>
      <c r="K422" s="130"/>
      <c r="L422" s="130"/>
      <c r="M422" s="130"/>
      <c r="N422" s="130"/>
      <c r="O422" s="130"/>
      <c r="P422" s="130"/>
      <c r="Q422" s="130"/>
      <c r="R422" s="131"/>
    </row>
    <row r="423" spans="1:18" s="103" customFormat="1" ht="47.25" hidden="1">
      <c r="A423" s="105" t="s">
        <v>251</v>
      </c>
      <c r="B423" s="106"/>
      <c r="C423" s="107"/>
      <c r="D423" s="132">
        <f>+D424+D427+D431+D445+D476+D481+D484+D487+D498+D510+D513</f>
        <v>0</v>
      </c>
      <c r="E423" s="132">
        <f>+E424+E427+E431+E445+E476+E481+E484+E487+E498+E510+E513</f>
        <v>0</v>
      </c>
      <c r="F423" s="132">
        <f>+F424+F427+F431+F445+F476+F481+F484+F487+F498+F510+F513</f>
        <v>0</v>
      </c>
      <c r="G423" s="132">
        <f aca="true" t="shared" si="108" ref="G423:R423">+G424+G427+G431+G445+G476+G481+G484+G487+G498+G510+G513</f>
        <v>0</v>
      </c>
      <c r="H423" s="106">
        <f t="shared" si="108"/>
        <v>0</v>
      </c>
      <c r="I423" s="106">
        <f t="shared" si="108"/>
        <v>0</v>
      </c>
      <c r="J423" s="106">
        <f t="shared" si="108"/>
        <v>0</v>
      </c>
      <c r="K423" s="106">
        <f t="shared" si="108"/>
        <v>0</v>
      </c>
      <c r="L423" s="106">
        <f t="shared" si="108"/>
        <v>0</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156</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449</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464</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460</v>
      </c>
      <c r="B427" s="47">
        <v>170703</v>
      </c>
      <c r="C427" s="47"/>
      <c r="D427" s="133">
        <f>D428</f>
        <v>0</v>
      </c>
      <c r="E427" s="133"/>
      <c r="F427" s="133">
        <f aca="true" t="shared" si="111" ref="F427:R427">F428</f>
        <v>0</v>
      </c>
      <c r="G427" s="133">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447</v>
      </c>
      <c r="B428" s="49"/>
      <c r="C428" s="49">
        <v>2610</v>
      </c>
      <c r="D428" s="134">
        <f>F428+H428+I428+J428+K428+L428+M428+N428+O428+P428+Q428+R428</f>
        <v>0</v>
      </c>
      <c r="E428" s="133"/>
      <c r="F428" s="133">
        <f>+F429+F430</f>
        <v>0</v>
      </c>
      <c r="G428" s="133">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43</v>
      </c>
      <c r="B429" s="49"/>
      <c r="C429" s="49"/>
      <c r="D429" s="133">
        <f>+F429</f>
        <v>0</v>
      </c>
      <c r="E429" s="133"/>
      <c r="F429" s="133"/>
      <c r="G429" s="135"/>
      <c r="H429" s="133"/>
      <c r="I429" s="133"/>
      <c r="J429" s="133"/>
      <c r="K429" s="133"/>
      <c r="L429" s="133"/>
      <c r="M429" s="133"/>
      <c r="N429" s="133"/>
      <c r="O429" s="133"/>
      <c r="P429" s="136"/>
      <c r="Q429" s="136"/>
      <c r="R429" s="136"/>
    </row>
    <row r="430" spans="1:18" s="52" customFormat="1" ht="65.25" customHeight="1" hidden="1">
      <c r="A430" s="50" t="s">
        <v>78</v>
      </c>
      <c r="B430" s="49"/>
      <c r="C430" s="49"/>
      <c r="D430" s="133">
        <f>+F430+H430+I430+J430+K430+L430+M430+N430+O430+P430+Q430+R430</f>
        <v>0</v>
      </c>
      <c r="E430" s="133"/>
      <c r="F430" s="47"/>
      <c r="G430" s="114"/>
      <c r="H430" s="47"/>
      <c r="I430" s="47"/>
      <c r="J430" s="47"/>
      <c r="K430" s="47"/>
      <c r="L430" s="47"/>
      <c r="M430" s="47"/>
      <c r="N430" s="47"/>
      <c r="O430" s="47"/>
      <c r="P430" s="49"/>
      <c r="Q430" s="49"/>
      <c r="R430" s="49"/>
    </row>
    <row r="431" spans="1:18" s="114" customFormat="1" ht="16.5" customHeight="1" hidden="1">
      <c r="A431" s="113" t="s">
        <v>180</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238</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377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175</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358</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28</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27</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378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379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394</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395</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396</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380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383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382</v>
      </c>
      <c r="B445" s="47">
        <v>100102</v>
      </c>
      <c r="C445" s="47"/>
      <c r="D445" s="47">
        <f>+D446+D450</f>
        <v>0</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466</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10</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74</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75</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211</v>
      </c>
      <c r="B450" s="49"/>
      <c r="C450" s="49">
        <v>3210</v>
      </c>
      <c r="D450" s="54">
        <f>D451+D452+D453+D454+D455+D456+D457+D458+D459+D460+D461+D462+D463+D464+D465+D466+D467+D468+D469+D470+D471+D472+D474+D475+D473</f>
        <v>0</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0</v>
      </c>
      <c r="N450" s="54">
        <f t="shared" si="119"/>
        <v>0</v>
      </c>
      <c r="O450" s="54">
        <f t="shared" si="119"/>
        <v>0</v>
      </c>
      <c r="P450" s="54">
        <f t="shared" si="119"/>
        <v>0</v>
      </c>
      <c r="Q450" s="54">
        <f t="shared" si="119"/>
        <v>0</v>
      </c>
      <c r="R450" s="54">
        <f t="shared" si="119"/>
        <v>0</v>
      </c>
    </row>
    <row r="451" spans="1:18" s="48" customFormat="1" ht="63" customHeight="1" hidden="1">
      <c r="A451" s="166" t="s">
        <v>482</v>
      </c>
      <c r="B451" s="167"/>
      <c r="C451" s="167"/>
      <c r="D451" s="161">
        <f aca="true" t="shared" si="120" ref="D451:D480">F451+H451+I451+J451+K451+L451+M451+N451+O451+P451+Q451+R451</f>
        <v>0</v>
      </c>
      <c r="E451" s="167"/>
      <c r="F451" s="167"/>
      <c r="H451" s="167"/>
      <c r="I451" s="167"/>
      <c r="J451" s="167"/>
      <c r="K451" s="167"/>
      <c r="L451" s="167"/>
      <c r="M451" s="167"/>
      <c r="N451" s="167"/>
      <c r="O451" s="167"/>
      <c r="P451" s="167"/>
      <c r="Q451" s="167"/>
      <c r="R451" s="167"/>
    </row>
    <row r="452" spans="1:18" s="48" customFormat="1" ht="65.25" customHeight="1" hidden="1">
      <c r="A452" s="166" t="s">
        <v>483</v>
      </c>
      <c r="B452" s="167"/>
      <c r="C452" s="167"/>
      <c r="D452" s="161">
        <f t="shared" si="120"/>
        <v>0</v>
      </c>
      <c r="E452" s="167"/>
      <c r="F452" s="167"/>
      <c r="H452" s="167"/>
      <c r="I452" s="167"/>
      <c r="J452" s="167"/>
      <c r="K452" s="167"/>
      <c r="L452" s="167"/>
      <c r="M452" s="167"/>
      <c r="N452" s="167"/>
      <c r="O452" s="167"/>
      <c r="P452" s="167"/>
      <c r="Q452" s="167"/>
      <c r="R452" s="167"/>
    </row>
    <row r="453" spans="1:18" s="48" customFormat="1" ht="51" customHeight="1" hidden="1">
      <c r="A453" s="166" t="s">
        <v>489</v>
      </c>
      <c r="B453" s="167"/>
      <c r="C453" s="167"/>
      <c r="D453" s="161">
        <f t="shared" si="120"/>
        <v>0</v>
      </c>
      <c r="E453" s="167"/>
      <c r="F453" s="167"/>
      <c r="H453" s="167"/>
      <c r="I453" s="167"/>
      <c r="J453" s="167"/>
      <c r="K453" s="167"/>
      <c r="L453" s="167"/>
      <c r="M453" s="167"/>
      <c r="N453" s="167"/>
      <c r="O453" s="167"/>
      <c r="P453" s="167"/>
      <c r="Q453" s="167"/>
      <c r="R453" s="167"/>
    </row>
    <row r="454" spans="1:18" s="48" customFormat="1" ht="51" customHeight="1" hidden="1">
      <c r="A454" s="166" t="s">
        <v>490</v>
      </c>
      <c r="B454" s="167"/>
      <c r="C454" s="167"/>
      <c r="D454" s="161">
        <f t="shared" si="120"/>
        <v>0</v>
      </c>
      <c r="E454" s="167"/>
      <c r="F454" s="167"/>
      <c r="H454" s="167"/>
      <c r="I454" s="167"/>
      <c r="J454" s="167"/>
      <c r="K454" s="167"/>
      <c r="L454" s="167"/>
      <c r="M454" s="167"/>
      <c r="N454" s="167"/>
      <c r="O454" s="167"/>
      <c r="P454" s="167"/>
      <c r="Q454" s="167"/>
      <c r="R454" s="167"/>
    </row>
    <row r="455" spans="1:18" s="48" customFormat="1" ht="44.25" customHeight="1" hidden="1">
      <c r="A455" s="166" t="s">
        <v>491</v>
      </c>
      <c r="B455" s="167"/>
      <c r="C455" s="167"/>
      <c r="D455" s="161">
        <f t="shared" si="120"/>
        <v>0</v>
      </c>
      <c r="E455" s="167"/>
      <c r="F455" s="167"/>
      <c r="H455" s="167"/>
      <c r="I455" s="167"/>
      <c r="J455" s="167"/>
      <c r="K455" s="167"/>
      <c r="L455" s="167"/>
      <c r="M455" s="167"/>
      <c r="N455" s="167"/>
      <c r="O455" s="167"/>
      <c r="P455" s="167"/>
      <c r="Q455" s="167"/>
      <c r="R455" s="167"/>
    </row>
    <row r="456" spans="1:22" s="48" customFormat="1" ht="62.25" customHeight="1" hidden="1">
      <c r="A456" s="45" t="s">
        <v>11</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12</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13</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14</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15</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16</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17</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18</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19</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20</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21</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22</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23</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24</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25</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26</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76</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77</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74</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75</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418</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466</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39</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40</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419</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42</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234</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41</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416</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234</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29</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417</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238</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30</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293</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31</v>
      </c>
      <c r="B491" s="49"/>
      <c r="C491" s="49"/>
      <c r="D491" s="49">
        <f>+F491+H491+I491+J491+K491+L491+M491+N491+O491+P491+Q491+R491</f>
        <v>0</v>
      </c>
      <c r="E491" s="49"/>
      <c r="F491" s="49"/>
      <c r="G491" s="137"/>
      <c r="H491" s="49"/>
      <c r="I491" s="49"/>
      <c r="J491" s="49"/>
      <c r="K491" s="49"/>
      <c r="L491" s="49"/>
      <c r="M491" s="49"/>
      <c r="N491" s="49"/>
      <c r="O491" s="49"/>
      <c r="P491" s="49"/>
      <c r="Q491" s="49"/>
      <c r="R491" s="49"/>
    </row>
    <row r="492" spans="1:18" s="52" customFormat="1" ht="111" customHeight="1" hidden="1">
      <c r="A492" s="45" t="s">
        <v>32</v>
      </c>
      <c r="B492" s="49"/>
      <c r="C492" s="49"/>
      <c r="D492" s="49">
        <f aca="true" t="shared" si="130" ref="D492:D497">+F492+H492+I492+J492+K492+L492+M492+N492+O492+P492+Q492+R492</f>
        <v>0</v>
      </c>
      <c r="E492" s="49"/>
      <c r="F492" s="49"/>
      <c r="G492" s="137"/>
      <c r="H492" s="49"/>
      <c r="I492" s="49"/>
      <c r="J492" s="49"/>
      <c r="K492" s="49"/>
      <c r="L492" s="49"/>
      <c r="M492" s="49"/>
      <c r="N492" s="49"/>
      <c r="O492" s="49"/>
      <c r="P492" s="49"/>
      <c r="Q492" s="49"/>
      <c r="R492" s="49"/>
    </row>
    <row r="493" spans="1:18" s="52" customFormat="1" ht="81" customHeight="1" hidden="1">
      <c r="A493" s="45" t="s">
        <v>33</v>
      </c>
      <c r="B493" s="49"/>
      <c r="C493" s="49"/>
      <c r="D493" s="49">
        <f t="shared" si="130"/>
        <v>0</v>
      </c>
      <c r="E493" s="49"/>
      <c r="F493" s="49"/>
      <c r="G493" s="137"/>
      <c r="H493" s="49"/>
      <c r="I493" s="49"/>
      <c r="J493" s="49"/>
      <c r="K493" s="49"/>
      <c r="L493" s="49"/>
      <c r="M493" s="49"/>
      <c r="N493" s="49"/>
      <c r="O493" s="49"/>
      <c r="P493" s="49"/>
      <c r="Q493" s="49"/>
      <c r="R493" s="49"/>
    </row>
    <row r="494" spans="1:18" s="52" customFormat="1" ht="174.75" customHeight="1" hidden="1">
      <c r="A494" s="45" t="s">
        <v>34</v>
      </c>
      <c r="B494" s="49"/>
      <c r="C494" s="49"/>
      <c r="D494" s="49">
        <f>+F494+H494+I494+J494+K494+L494+M494+N494+O494+P494+Q494+R494</f>
        <v>0</v>
      </c>
      <c r="E494" s="49"/>
      <c r="F494" s="49"/>
      <c r="G494" s="137"/>
      <c r="H494" s="49"/>
      <c r="I494" s="49"/>
      <c r="J494" s="49"/>
      <c r="K494" s="49"/>
      <c r="L494" s="49"/>
      <c r="M494" s="49"/>
      <c r="N494" s="49"/>
      <c r="O494" s="49"/>
      <c r="P494" s="49"/>
      <c r="Q494" s="49"/>
      <c r="R494" s="49"/>
    </row>
    <row r="495" spans="1:22" s="48" customFormat="1" ht="77.25" customHeight="1" hidden="1">
      <c r="A495" s="45" t="s">
        <v>35</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36</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37</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255</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286</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18" s="48" customFormat="1" ht="34.5" customHeight="1" hidden="1">
      <c r="A500" s="169" t="s">
        <v>484</v>
      </c>
      <c r="B500" s="167"/>
      <c r="C500" s="167"/>
      <c r="D500" s="161">
        <f>F500+H500+I500+J500+K500+L500+M500+N500+O500+P500+Q500+R500</f>
        <v>0</v>
      </c>
      <c r="E500" s="167"/>
      <c r="F500" s="167"/>
      <c r="H500" s="167"/>
      <c r="I500" s="167"/>
      <c r="J500" s="167"/>
      <c r="K500" s="167"/>
      <c r="L500" s="167"/>
      <c r="M500" s="167"/>
      <c r="N500" s="167"/>
      <c r="O500" s="167"/>
      <c r="P500" s="167"/>
      <c r="Q500" s="167"/>
      <c r="R500" s="167"/>
    </row>
    <row r="501" spans="1:22" s="48" customFormat="1" ht="33.75" customHeight="1" hidden="1">
      <c r="A501" s="116" t="s">
        <v>238</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18" s="48" customFormat="1" ht="60" customHeight="1" hidden="1">
      <c r="A502" s="166" t="s">
        <v>485</v>
      </c>
      <c r="B502" s="167"/>
      <c r="C502" s="167"/>
      <c r="D502" s="161">
        <f>F502+H502+I502+J502+K502+L502+M502+N502+O502+P502+Q502+R502</f>
        <v>0</v>
      </c>
      <c r="E502" s="167"/>
      <c r="F502" s="167"/>
      <c r="H502" s="167"/>
      <c r="I502" s="167"/>
      <c r="J502" s="167"/>
      <c r="K502" s="167"/>
      <c r="L502" s="167"/>
      <c r="M502" s="167"/>
      <c r="N502" s="167"/>
      <c r="O502" s="167"/>
      <c r="P502" s="167"/>
      <c r="Q502" s="167"/>
      <c r="R502" s="167"/>
    </row>
    <row r="503" spans="1:22" s="48" customFormat="1" ht="51" customHeight="1" hidden="1">
      <c r="A503" s="116" t="s">
        <v>293</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4</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5</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6</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7</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8</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9</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459</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449</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464</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164</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286</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hidden="1">
      <c r="A515" s="105" t="s">
        <v>247</v>
      </c>
      <c r="B515" s="106"/>
      <c r="C515" s="107"/>
      <c r="D515" s="132">
        <f>+D516+D568</f>
        <v>0</v>
      </c>
      <c r="E515" s="132">
        <f>+E516+E568</f>
        <v>0</v>
      </c>
      <c r="F515" s="132">
        <f>+F516+F568</f>
        <v>0</v>
      </c>
      <c r="G515" s="132">
        <f aca="true" t="shared" si="139" ref="G515:R515">+G516+G568</f>
        <v>70000</v>
      </c>
      <c r="H515" s="106">
        <f t="shared" si="139"/>
        <v>0</v>
      </c>
      <c r="I515" s="106">
        <f t="shared" si="139"/>
        <v>0</v>
      </c>
      <c r="J515" s="106">
        <f t="shared" si="139"/>
        <v>0</v>
      </c>
      <c r="K515" s="106">
        <f t="shared" si="139"/>
        <v>0</v>
      </c>
      <c r="L515" s="106">
        <f t="shared" si="139"/>
        <v>0</v>
      </c>
      <c r="M515" s="106">
        <f t="shared" si="139"/>
        <v>0</v>
      </c>
      <c r="N515" s="106">
        <f t="shared" si="139"/>
        <v>0</v>
      </c>
      <c r="O515" s="106">
        <f t="shared" si="139"/>
        <v>0</v>
      </c>
      <c r="P515" s="106">
        <f t="shared" si="139"/>
        <v>0</v>
      </c>
      <c r="Q515" s="106">
        <f t="shared" si="139"/>
        <v>0</v>
      </c>
      <c r="R515" s="106">
        <f t="shared" si="139"/>
        <v>0</v>
      </c>
    </row>
    <row r="516" spans="1:18" s="110" customFormat="1" ht="15.75" hidden="1">
      <c r="A516" s="57" t="s">
        <v>166</v>
      </c>
      <c r="B516" s="118">
        <v>150101</v>
      </c>
      <c r="C516" s="118"/>
      <c r="D516" s="138">
        <f>+D517+D533+D542+D560</f>
        <v>0</v>
      </c>
      <c r="E516" s="138">
        <f>+E517+E533+E542+E560</f>
        <v>0</v>
      </c>
      <c r="F516" s="138">
        <f>+F517+F533+F542+F560</f>
        <v>0</v>
      </c>
      <c r="G516" s="138">
        <f aca="true" t="shared" si="140" ref="G516:R516">+G517+G533+G542+G560</f>
        <v>70000</v>
      </c>
      <c r="H516" s="118">
        <f t="shared" si="140"/>
        <v>0</v>
      </c>
      <c r="I516" s="118">
        <f t="shared" si="140"/>
        <v>0</v>
      </c>
      <c r="J516" s="118">
        <f t="shared" si="140"/>
        <v>0</v>
      </c>
      <c r="K516" s="118">
        <f t="shared" si="140"/>
        <v>0</v>
      </c>
      <c r="L516" s="118">
        <f t="shared" si="140"/>
        <v>0</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466</v>
      </c>
      <c r="B517" s="51"/>
      <c r="C517" s="51">
        <v>3131</v>
      </c>
      <c r="D517" s="54">
        <f>+D518+D531+D532</f>
        <v>0</v>
      </c>
      <c r="E517" s="54">
        <f aca="true" t="shared" si="141" ref="E517:R517">+E518+E531+E532</f>
        <v>0</v>
      </c>
      <c r="F517" s="54">
        <f t="shared" si="141"/>
        <v>0</v>
      </c>
      <c r="G517" s="54">
        <f t="shared" si="141"/>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467</v>
      </c>
      <c r="B518" s="53"/>
      <c r="C518" s="53"/>
      <c r="D518" s="53">
        <f aca="true" t="shared" si="142" ref="D518:D566">F518+H518+I518+J518+K518+L518+M518+N518+O518+P518+Q518+R518</f>
        <v>0</v>
      </c>
      <c r="E518" s="53"/>
      <c r="F518" s="53"/>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431</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433</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407</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386</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408</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388</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387</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389</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390</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391</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381</v>
      </c>
      <c r="B530" s="53"/>
      <c r="C530" s="53"/>
      <c r="D530" s="53">
        <f t="shared" si="142"/>
        <v>0</v>
      </c>
      <c r="E530" s="53"/>
      <c r="F530" s="139"/>
      <c r="G530" s="114"/>
      <c r="H530" s="139"/>
      <c r="I530" s="139"/>
      <c r="J530" s="139"/>
      <c r="K530" s="53"/>
      <c r="L530" s="53"/>
      <c r="M530" s="53"/>
      <c r="N530" s="53"/>
      <c r="O530" s="53"/>
      <c r="P530" s="53"/>
      <c r="Q530" s="53"/>
      <c r="R530" s="53"/>
      <c r="S530" s="114"/>
      <c r="T530" s="114"/>
      <c r="U530" s="114"/>
      <c r="V530" s="114"/>
    </row>
    <row r="531" spans="1:22" s="48" customFormat="1" ht="66" customHeight="1" hidden="1">
      <c r="A531" s="64" t="s">
        <v>46</v>
      </c>
      <c r="B531" s="140"/>
      <c r="C531" s="140"/>
      <c r="D531" s="140">
        <f t="shared" si="142"/>
        <v>0</v>
      </c>
      <c r="E531" s="140"/>
      <c r="F531" s="141"/>
      <c r="G531" s="141">
        <v>0</v>
      </c>
      <c r="H531" s="141"/>
      <c r="I531" s="141"/>
      <c r="J531" s="141"/>
      <c r="K531" s="140"/>
      <c r="L531" s="140"/>
      <c r="M531" s="140"/>
      <c r="N531" s="140"/>
      <c r="O531" s="140"/>
      <c r="P531" s="140"/>
      <c r="Q531" s="140"/>
      <c r="R531" s="140"/>
      <c r="S531" s="114"/>
      <c r="T531" s="114"/>
      <c r="U531" s="114"/>
      <c r="V531" s="114"/>
    </row>
    <row r="532" spans="1:22" s="48" customFormat="1" ht="65.25" customHeight="1" hidden="1">
      <c r="A532" s="64" t="s">
        <v>47</v>
      </c>
      <c r="B532" s="140"/>
      <c r="C532" s="140"/>
      <c r="D532" s="140">
        <f t="shared" si="142"/>
        <v>0</v>
      </c>
      <c r="E532" s="140"/>
      <c r="F532" s="141"/>
      <c r="G532" s="141">
        <v>0</v>
      </c>
      <c r="H532" s="141"/>
      <c r="I532" s="141"/>
      <c r="J532" s="141"/>
      <c r="K532" s="140"/>
      <c r="L532" s="140"/>
      <c r="M532" s="140"/>
      <c r="N532" s="140"/>
      <c r="O532" s="140"/>
      <c r="P532" s="140"/>
      <c r="Q532" s="140"/>
      <c r="R532" s="140"/>
      <c r="S532" s="114"/>
      <c r="T532" s="114"/>
      <c r="U532" s="114"/>
      <c r="V532" s="114"/>
    </row>
    <row r="533" spans="1:18" s="52" customFormat="1" ht="31.5" hidden="1">
      <c r="A533" s="116" t="s">
        <v>461</v>
      </c>
      <c r="B533" s="51"/>
      <c r="C533" s="51">
        <v>3142</v>
      </c>
      <c r="D533" s="142">
        <f>+D534+D535+D536+D537+D538+D539+D540+D541</f>
        <v>0</v>
      </c>
      <c r="E533" s="142">
        <f aca="true" t="shared" si="143" ref="E533:R533">+E534+E535+E536+E537+E538+E539+E540+E541</f>
        <v>0</v>
      </c>
      <c r="F533" s="142">
        <f t="shared" si="143"/>
        <v>0</v>
      </c>
      <c r="G533" s="142">
        <f t="shared" si="143"/>
        <v>0</v>
      </c>
      <c r="H533" s="51">
        <f t="shared" si="143"/>
        <v>0</v>
      </c>
      <c r="I533" s="51">
        <f t="shared" si="143"/>
        <v>0</v>
      </c>
      <c r="J533" s="51">
        <f t="shared" si="143"/>
        <v>0</v>
      </c>
      <c r="K533" s="51">
        <f t="shared" si="143"/>
        <v>0</v>
      </c>
      <c r="L533" s="51">
        <f t="shared" si="143"/>
        <v>0</v>
      </c>
      <c r="M533" s="51">
        <f t="shared" si="143"/>
        <v>0</v>
      </c>
      <c r="N533" s="51">
        <f t="shared" si="143"/>
        <v>0</v>
      </c>
      <c r="O533" s="51">
        <f t="shared" si="143"/>
        <v>0</v>
      </c>
      <c r="P533" s="51">
        <f t="shared" si="143"/>
        <v>0</v>
      </c>
      <c r="Q533" s="51">
        <f t="shared" si="143"/>
        <v>0</v>
      </c>
      <c r="R533" s="51">
        <f t="shared" si="143"/>
        <v>0</v>
      </c>
    </row>
    <row r="534" spans="1:18" s="48" customFormat="1" ht="105.75" customHeight="1" hidden="1">
      <c r="A534" s="168" t="s">
        <v>2</v>
      </c>
      <c r="B534" s="161"/>
      <c r="C534" s="161"/>
      <c r="D534" s="161">
        <f t="shared" si="142"/>
        <v>0</v>
      </c>
      <c r="E534" s="161"/>
      <c r="F534" s="161"/>
      <c r="G534" s="162"/>
      <c r="H534" s="163"/>
      <c r="I534" s="163"/>
      <c r="J534" s="163"/>
      <c r="K534" s="163"/>
      <c r="L534" s="163"/>
      <c r="M534" s="163"/>
      <c r="N534" s="163"/>
      <c r="O534" s="163"/>
      <c r="P534" s="163"/>
      <c r="Q534" s="163"/>
      <c r="R534" s="163"/>
    </row>
    <row r="535" spans="1:22" s="48" customFormat="1" ht="116.25" customHeight="1" hidden="1">
      <c r="A535" s="55" t="s">
        <v>471</v>
      </c>
      <c r="B535" s="53"/>
      <c r="C535" s="53"/>
      <c r="D535" s="53">
        <f t="shared" si="142"/>
        <v>0</v>
      </c>
      <c r="E535" s="53"/>
      <c r="F535" s="53"/>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472</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473</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475</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474</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44</v>
      </c>
      <c r="B540" s="53"/>
      <c r="C540" s="53"/>
      <c r="D540" s="134">
        <f t="shared" si="142"/>
        <v>0</v>
      </c>
      <c r="E540" s="134"/>
      <c r="F540" s="134"/>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73</v>
      </c>
      <c r="B541" s="53"/>
      <c r="C541" s="53"/>
      <c r="D541" s="134">
        <f t="shared" si="142"/>
        <v>0</v>
      </c>
      <c r="E541" s="134"/>
      <c r="F541" s="134"/>
      <c r="G541" s="114"/>
      <c r="H541" s="53"/>
      <c r="I541" s="53"/>
      <c r="J541" s="53"/>
      <c r="K541" s="53"/>
      <c r="L541" s="53"/>
      <c r="M541" s="53"/>
      <c r="N541" s="53"/>
      <c r="O541" s="53"/>
      <c r="P541" s="53"/>
      <c r="Q541" s="53"/>
      <c r="R541" s="53"/>
      <c r="S541" s="114"/>
      <c r="T541" s="114"/>
      <c r="U541" s="114"/>
      <c r="V541" s="114"/>
    </row>
    <row r="542" spans="1:18" s="52" customFormat="1" ht="31.5" hidden="1">
      <c r="A542" s="116" t="s">
        <v>238</v>
      </c>
      <c r="B542" s="51"/>
      <c r="C542" s="51">
        <v>3132</v>
      </c>
      <c r="D542" s="54">
        <f>D543+D544+D545+D546+D547+D548+D549+D550+D551+D552+D553+D554+D555+D556+D557+D558+D559</f>
        <v>0</v>
      </c>
      <c r="E542" s="54">
        <f aca="true" t="shared" si="144" ref="E542:R542">E543+E544+E545+E546+E547+E548+E549+E550+E551+E552+E553+E554+E555+E556+E557+E558+E559</f>
        <v>0</v>
      </c>
      <c r="F542" s="54">
        <f t="shared" si="144"/>
        <v>0</v>
      </c>
      <c r="G542" s="54">
        <f t="shared" si="144"/>
        <v>70000</v>
      </c>
      <c r="H542" s="54">
        <f t="shared" si="144"/>
        <v>0</v>
      </c>
      <c r="I542" s="54">
        <f t="shared" si="144"/>
        <v>0</v>
      </c>
      <c r="J542" s="54">
        <f t="shared" si="144"/>
        <v>0</v>
      </c>
      <c r="K542" s="54">
        <f t="shared" si="144"/>
        <v>0</v>
      </c>
      <c r="L542" s="54">
        <f t="shared" si="144"/>
        <v>0</v>
      </c>
      <c r="M542" s="54">
        <f t="shared" si="144"/>
        <v>0</v>
      </c>
      <c r="N542" s="54">
        <f t="shared" si="144"/>
        <v>0</v>
      </c>
      <c r="O542" s="54">
        <f t="shared" si="144"/>
        <v>0</v>
      </c>
      <c r="P542" s="54">
        <f t="shared" si="144"/>
        <v>0</v>
      </c>
      <c r="Q542" s="54">
        <f t="shared" si="144"/>
        <v>0</v>
      </c>
      <c r="R542" s="54">
        <f t="shared" si="144"/>
        <v>0</v>
      </c>
    </row>
    <row r="543" spans="1:18" s="48" customFormat="1" ht="46.5" customHeight="1" hidden="1">
      <c r="A543" s="160" t="s">
        <v>479</v>
      </c>
      <c r="B543" s="161"/>
      <c r="C543" s="161"/>
      <c r="D543" s="161">
        <f t="shared" si="142"/>
        <v>0</v>
      </c>
      <c r="E543" s="161"/>
      <c r="F543" s="161"/>
      <c r="H543" s="161"/>
      <c r="I543" s="161"/>
      <c r="J543" s="161"/>
      <c r="K543" s="161"/>
      <c r="L543" s="161"/>
      <c r="M543" s="161"/>
      <c r="N543" s="161"/>
      <c r="O543" s="161"/>
      <c r="P543" s="161"/>
      <c r="Q543" s="161"/>
      <c r="R543" s="161"/>
    </row>
    <row r="544" spans="1:18" s="48" customFormat="1" ht="93" customHeight="1" hidden="1">
      <c r="A544" s="160" t="s">
        <v>480</v>
      </c>
      <c r="B544" s="161"/>
      <c r="C544" s="161"/>
      <c r="D544" s="161">
        <f t="shared" si="142"/>
        <v>0</v>
      </c>
      <c r="E544" s="161"/>
      <c r="F544" s="161"/>
      <c r="H544" s="161"/>
      <c r="I544" s="161"/>
      <c r="J544" s="161"/>
      <c r="K544" s="161"/>
      <c r="L544" s="161"/>
      <c r="M544" s="161"/>
      <c r="N544" s="161"/>
      <c r="O544" s="161"/>
      <c r="P544" s="161"/>
      <c r="Q544" s="161"/>
      <c r="R544" s="161"/>
    </row>
    <row r="545" spans="1:18" s="48" customFormat="1" ht="66.75" customHeight="1" hidden="1">
      <c r="A545" s="160" t="s">
        <v>487</v>
      </c>
      <c r="B545" s="161"/>
      <c r="C545" s="161"/>
      <c r="D545" s="161">
        <f t="shared" si="142"/>
        <v>0</v>
      </c>
      <c r="E545" s="161"/>
      <c r="F545" s="161"/>
      <c r="H545" s="161"/>
      <c r="I545" s="161"/>
      <c r="J545" s="161"/>
      <c r="K545" s="161"/>
      <c r="L545" s="161"/>
      <c r="M545" s="161"/>
      <c r="N545" s="161"/>
      <c r="O545" s="161"/>
      <c r="P545" s="161"/>
      <c r="Q545" s="161"/>
      <c r="R545" s="161"/>
    </row>
    <row r="546" spans="1:18" s="48" customFormat="1" ht="60" customHeight="1" hidden="1">
      <c r="A546" s="160" t="s">
        <v>488</v>
      </c>
      <c r="B546" s="161"/>
      <c r="C546" s="161"/>
      <c r="D546" s="161">
        <f t="shared" si="142"/>
        <v>0</v>
      </c>
      <c r="E546" s="161"/>
      <c r="F546" s="161"/>
      <c r="H546" s="161"/>
      <c r="I546" s="161"/>
      <c r="J546" s="161"/>
      <c r="K546" s="161"/>
      <c r="L546" s="161"/>
      <c r="M546" s="161"/>
      <c r="N546" s="161"/>
      <c r="O546" s="161"/>
      <c r="P546" s="161"/>
      <c r="Q546" s="161"/>
      <c r="R546" s="161"/>
    </row>
    <row r="547" spans="1:22" s="48" customFormat="1" ht="111" customHeight="1" hidden="1">
      <c r="A547" s="55" t="s">
        <v>468</v>
      </c>
      <c r="B547" s="53"/>
      <c r="C547" s="53"/>
      <c r="D547" s="53">
        <f t="shared" si="142"/>
        <v>0</v>
      </c>
      <c r="E547" s="53"/>
      <c r="F547" s="53"/>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469</v>
      </c>
      <c r="B548" s="53"/>
      <c r="C548" s="53"/>
      <c r="D548" s="53">
        <f t="shared" si="142"/>
        <v>0</v>
      </c>
      <c r="E548" s="53"/>
      <c r="F548" s="53"/>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470</v>
      </c>
      <c r="B549" s="53"/>
      <c r="C549" s="53"/>
      <c r="D549" s="53">
        <f t="shared" si="142"/>
        <v>0</v>
      </c>
      <c r="E549" s="53"/>
      <c r="F549" s="53"/>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329</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300</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330</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328</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327</v>
      </c>
      <c r="B554" s="139"/>
      <c r="C554" s="139"/>
      <c r="D554" s="143">
        <f t="shared" si="142"/>
        <v>0</v>
      </c>
      <c r="E554" s="139"/>
      <c r="F554" s="139"/>
      <c r="G554" s="114"/>
      <c r="H554" s="139"/>
      <c r="I554" s="139"/>
      <c r="J554" s="139"/>
      <c r="K554" s="139"/>
      <c r="L554" s="139"/>
      <c r="M554" s="139"/>
      <c r="N554" s="139"/>
      <c r="O554" s="139"/>
      <c r="P554" s="139"/>
      <c r="Q554" s="139"/>
      <c r="R554" s="139"/>
      <c r="S554" s="114"/>
      <c r="T554" s="114"/>
      <c r="U554" s="114"/>
      <c r="V554" s="114"/>
    </row>
    <row r="555" spans="1:22" s="48" customFormat="1" ht="66" customHeight="1" hidden="1">
      <c r="A555" s="61" t="s">
        <v>48</v>
      </c>
      <c r="B555" s="144"/>
      <c r="C555" s="144"/>
      <c r="D555" s="145">
        <f>+F555+H555+I555+J555+K555+L555+M555+N555+O555+P555+R555+Q555</f>
        <v>0</v>
      </c>
      <c r="E555" s="144"/>
      <c r="F555" s="146"/>
      <c r="G555" s="146">
        <v>70000</v>
      </c>
      <c r="H555" s="146"/>
      <c r="I555" s="146"/>
      <c r="J555" s="146"/>
      <c r="K555" s="146"/>
      <c r="L555" s="146"/>
      <c r="M555" s="146"/>
      <c r="N555" s="146"/>
      <c r="O555" s="144"/>
      <c r="P555" s="144"/>
      <c r="Q555" s="144"/>
      <c r="R555" s="144"/>
      <c r="S555" s="114"/>
      <c r="T555" s="114"/>
      <c r="U555" s="114"/>
      <c r="V555" s="114"/>
    </row>
    <row r="556" spans="1:22" s="48" customFormat="1" ht="78.75" customHeight="1" hidden="1">
      <c r="A556" s="61" t="s">
        <v>49</v>
      </c>
      <c r="B556" s="144"/>
      <c r="C556" s="144"/>
      <c r="D556" s="145">
        <f>+F556+H556+I556+J556+K556+L556+M556+N556+O556+P556+R556+Q556</f>
        <v>0</v>
      </c>
      <c r="E556" s="144"/>
      <c r="F556" s="146"/>
      <c r="G556" s="146">
        <v>0</v>
      </c>
      <c r="H556" s="146"/>
      <c r="I556" s="146"/>
      <c r="J556" s="146"/>
      <c r="K556" s="146"/>
      <c r="L556" s="146"/>
      <c r="M556" s="146"/>
      <c r="N556" s="146"/>
      <c r="O556" s="144"/>
      <c r="P556" s="144"/>
      <c r="Q556" s="144"/>
      <c r="R556" s="144"/>
      <c r="S556" s="114"/>
      <c r="T556" s="114"/>
      <c r="U556" s="114"/>
      <c r="V556" s="114"/>
    </row>
    <row r="557" spans="1:22" s="48" customFormat="1" ht="79.5" customHeight="1" hidden="1">
      <c r="A557" s="61" t="s">
        <v>50</v>
      </c>
      <c r="B557" s="144"/>
      <c r="C557" s="144"/>
      <c r="D557" s="145">
        <f>+F557+H557+I557+J557+K557+L557+M557+N557+O557+P557+R557+Q557</f>
        <v>0</v>
      </c>
      <c r="E557" s="144"/>
      <c r="F557" s="146"/>
      <c r="G557" s="146">
        <v>0</v>
      </c>
      <c r="H557" s="146"/>
      <c r="I557" s="146"/>
      <c r="J557" s="146"/>
      <c r="K557" s="146"/>
      <c r="L557" s="146"/>
      <c r="M557" s="146"/>
      <c r="N557" s="146"/>
      <c r="O557" s="144"/>
      <c r="P557" s="144"/>
      <c r="Q557" s="144"/>
      <c r="R557" s="144"/>
      <c r="S557" s="114"/>
      <c r="T557" s="114"/>
      <c r="U557" s="114"/>
      <c r="V557" s="114"/>
    </row>
    <row r="558" spans="1:22" s="48" customFormat="1" ht="129.75" customHeight="1" hidden="1">
      <c r="A558" s="61" t="s">
        <v>51</v>
      </c>
      <c r="B558" s="144"/>
      <c r="C558" s="144"/>
      <c r="D558" s="145">
        <f>+F558+H558+I558+J558+K558+L558+M558+N558+O558+P558+R558+Q558</f>
        <v>0</v>
      </c>
      <c r="E558" s="144"/>
      <c r="F558" s="146"/>
      <c r="G558" s="146"/>
      <c r="H558" s="146"/>
      <c r="I558" s="146"/>
      <c r="J558" s="146"/>
      <c r="K558" s="146"/>
      <c r="L558" s="146"/>
      <c r="M558" s="146"/>
      <c r="N558" s="146"/>
      <c r="O558" s="144"/>
      <c r="P558" s="144"/>
      <c r="Q558" s="144"/>
      <c r="R558" s="144"/>
      <c r="S558" s="114"/>
      <c r="T558" s="114"/>
      <c r="U558" s="114"/>
      <c r="V558" s="114"/>
    </row>
    <row r="559" spans="1:22" s="48" customFormat="1" ht="63" customHeight="1" hidden="1">
      <c r="A559" s="62" t="s">
        <v>52</v>
      </c>
      <c r="B559" s="144"/>
      <c r="C559" s="144"/>
      <c r="D559" s="147">
        <f>+F559+H559+I559+J559+K559+L559+M559+N559+O559+P559+R559+Q559</f>
        <v>0</v>
      </c>
      <c r="E559" s="148"/>
      <c r="F559" s="149"/>
      <c r="G559" s="149"/>
      <c r="H559" s="149"/>
      <c r="I559" s="149"/>
      <c r="J559" s="149"/>
      <c r="K559" s="149"/>
      <c r="L559" s="150"/>
      <c r="M559" s="149"/>
      <c r="N559" s="149"/>
      <c r="O559" s="149"/>
      <c r="P559" s="148"/>
      <c r="Q559" s="148"/>
      <c r="R559" s="148"/>
      <c r="S559" s="114"/>
      <c r="T559" s="114"/>
      <c r="U559" s="114"/>
      <c r="V559" s="114"/>
    </row>
    <row r="560" spans="1:18" s="52" customFormat="1" ht="31.5" hidden="1">
      <c r="A560" s="119" t="s">
        <v>465</v>
      </c>
      <c r="B560" s="51"/>
      <c r="C560" s="51">
        <v>3122</v>
      </c>
      <c r="D560" s="54">
        <f>D561+D567</f>
        <v>0</v>
      </c>
      <c r="E560" s="54">
        <f aca="true" t="shared" si="145" ref="E560:R560">E561+E567</f>
        <v>0</v>
      </c>
      <c r="F560" s="54">
        <f t="shared" si="145"/>
        <v>0</v>
      </c>
      <c r="G560" s="54">
        <f t="shared" si="145"/>
        <v>0</v>
      </c>
      <c r="H560" s="54">
        <f t="shared" si="145"/>
        <v>0</v>
      </c>
      <c r="I560" s="54">
        <f t="shared" si="145"/>
        <v>0</v>
      </c>
      <c r="J560" s="54">
        <f t="shared" si="145"/>
        <v>0</v>
      </c>
      <c r="K560" s="54">
        <f t="shared" si="145"/>
        <v>0</v>
      </c>
      <c r="L560" s="54">
        <f t="shared" si="145"/>
        <v>0</v>
      </c>
      <c r="M560" s="54">
        <f t="shared" si="145"/>
        <v>0</v>
      </c>
      <c r="N560" s="54">
        <f t="shared" si="145"/>
        <v>0</v>
      </c>
      <c r="O560" s="54">
        <f t="shared" si="145"/>
        <v>0</v>
      </c>
      <c r="P560" s="54">
        <f t="shared" si="145"/>
        <v>0</v>
      </c>
      <c r="Q560" s="54">
        <f t="shared" si="145"/>
        <v>0</v>
      </c>
      <c r="R560" s="54">
        <f t="shared" si="145"/>
        <v>0</v>
      </c>
    </row>
    <row r="561" spans="1:22" s="48" customFormat="1" ht="126" customHeight="1" hidden="1">
      <c r="A561" s="57" t="s">
        <v>38</v>
      </c>
      <c r="B561" s="53"/>
      <c r="C561" s="53"/>
      <c r="D561" s="53">
        <f t="shared" si="142"/>
        <v>0</v>
      </c>
      <c r="E561" s="53"/>
      <c r="F561" s="53"/>
      <c r="G561" s="114"/>
      <c r="H561" s="53"/>
      <c r="I561" s="53"/>
      <c r="J561" s="53"/>
      <c r="K561" s="53"/>
      <c r="L561" s="53"/>
      <c r="M561" s="53"/>
      <c r="N561" s="53"/>
      <c r="O561" s="53"/>
      <c r="P561" s="53"/>
      <c r="Q561" s="53"/>
      <c r="R561" s="53"/>
      <c r="S561" s="114"/>
      <c r="T561" s="114"/>
      <c r="U561" s="114"/>
      <c r="V561" s="114"/>
    </row>
    <row r="562" spans="1:22" s="48" customFormat="1" ht="36" customHeight="1" hidden="1">
      <c r="A562" s="57" t="s">
        <v>310</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hidden="1">
      <c r="A563" s="116" t="s">
        <v>359</v>
      </c>
      <c r="B563" s="51"/>
      <c r="C563" s="51">
        <v>2141</v>
      </c>
      <c r="D563" s="54">
        <f>D564+D565+D566</f>
        <v>0</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0</v>
      </c>
      <c r="N563" s="54">
        <f t="shared" si="146"/>
        <v>0</v>
      </c>
      <c r="O563" s="54">
        <f t="shared" si="146"/>
        <v>0</v>
      </c>
      <c r="P563" s="54">
        <f t="shared" si="146"/>
        <v>0</v>
      </c>
      <c r="Q563" s="54">
        <f t="shared" si="146"/>
        <v>0</v>
      </c>
      <c r="R563" s="54">
        <f t="shared" si="146"/>
        <v>0</v>
      </c>
    </row>
    <row r="564" spans="1:22" s="48" customFormat="1" ht="36" customHeight="1" hidden="1">
      <c r="A564" s="57" t="s">
        <v>360</v>
      </c>
      <c r="B564" s="53"/>
      <c r="C564" s="53"/>
      <c r="D564" s="53">
        <f t="shared" si="142"/>
        <v>0</v>
      </c>
      <c r="E564" s="53"/>
      <c r="F564" s="53"/>
      <c r="G564" s="114"/>
      <c r="H564" s="53"/>
      <c r="I564" s="53"/>
      <c r="J564" s="53"/>
      <c r="K564" s="53"/>
      <c r="L564" s="53"/>
      <c r="M564" s="53"/>
      <c r="N564" s="53"/>
      <c r="O564" s="53"/>
      <c r="P564" s="53"/>
      <c r="Q564" s="53"/>
      <c r="R564" s="53"/>
      <c r="S564" s="114"/>
      <c r="T564" s="114"/>
      <c r="U564" s="114"/>
      <c r="V564" s="114"/>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249</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45</v>
      </c>
      <c r="B567" s="51"/>
      <c r="C567" s="51"/>
      <c r="D567" s="54">
        <f>+F567+H567+I567</f>
        <v>0</v>
      </c>
      <c r="E567" s="51"/>
      <c r="F567" s="51"/>
      <c r="H567" s="51"/>
      <c r="I567" s="51"/>
      <c r="J567" s="51"/>
      <c r="K567" s="51"/>
      <c r="L567" s="51"/>
      <c r="M567" s="51"/>
      <c r="N567" s="51"/>
      <c r="O567" s="51"/>
      <c r="P567" s="51"/>
      <c r="Q567" s="51"/>
      <c r="R567" s="51"/>
    </row>
    <row r="568" spans="1:18" s="114" customFormat="1" ht="94.5" hidden="1">
      <c r="A568" s="57" t="s">
        <v>189</v>
      </c>
      <c r="B568" s="53">
        <v>170703</v>
      </c>
      <c r="C568" s="53"/>
      <c r="D568" s="134">
        <f>+D569+D571+D580</f>
        <v>0</v>
      </c>
      <c r="E568" s="134">
        <f>+E569+E571</f>
        <v>0</v>
      </c>
      <c r="F568" s="134">
        <f aca="true" t="shared" si="147" ref="F568:R568">+F569+F571+F580</f>
        <v>0</v>
      </c>
      <c r="G568" s="134">
        <f t="shared" si="147"/>
        <v>0</v>
      </c>
      <c r="H568" s="134">
        <f t="shared" si="147"/>
        <v>0</v>
      </c>
      <c r="I568" s="134">
        <f t="shared" si="147"/>
        <v>0</v>
      </c>
      <c r="J568" s="134">
        <f t="shared" si="147"/>
        <v>0</v>
      </c>
      <c r="K568" s="134">
        <f t="shared" si="147"/>
        <v>0</v>
      </c>
      <c r="L568" s="134">
        <f t="shared" si="147"/>
        <v>0</v>
      </c>
      <c r="M568" s="134">
        <f t="shared" si="147"/>
        <v>0</v>
      </c>
      <c r="N568" s="134">
        <f t="shared" si="147"/>
        <v>0</v>
      </c>
      <c r="O568" s="134">
        <f t="shared" si="147"/>
        <v>0</v>
      </c>
      <c r="P568" s="134">
        <f t="shared" si="147"/>
        <v>0</v>
      </c>
      <c r="Q568" s="134">
        <f t="shared" si="147"/>
        <v>0</v>
      </c>
      <c r="R568" s="134">
        <f t="shared" si="147"/>
        <v>0</v>
      </c>
    </row>
    <row r="569" spans="1:18" s="114" customFormat="1" ht="32.25" customHeight="1" hidden="1">
      <c r="A569" s="116" t="s">
        <v>288</v>
      </c>
      <c r="B569" s="49"/>
      <c r="C569" s="49">
        <v>3132</v>
      </c>
      <c r="D569" s="53">
        <f>+D570</f>
        <v>0</v>
      </c>
      <c r="E569" s="53">
        <f aca="true" t="shared" si="148" ref="E569:R569">+E570</f>
        <v>0</v>
      </c>
      <c r="F569" s="53">
        <f t="shared" si="148"/>
        <v>0</v>
      </c>
      <c r="G569" s="53">
        <f t="shared" si="148"/>
        <v>0</v>
      </c>
      <c r="H569" s="53">
        <f t="shared" si="148"/>
        <v>0</v>
      </c>
      <c r="I569" s="53">
        <f t="shared" si="148"/>
        <v>0</v>
      </c>
      <c r="J569" s="53">
        <f t="shared" si="148"/>
        <v>0</v>
      </c>
      <c r="K569" s="53">
        <f t="shared" si="148"/>
        <v>0</v>
      </c>
      <c r="L569" s="53">
        <f t="shared" si="148"/>
        <v>0</v>
      </c>
      <c r="M569" s="53">
        <f t="shared" si="148"/>
        <v>0</v>
      </c>
      <c r="N569" s="53">
        <f t="shared" si="148"/>
        <v>0</v>
      </c>
      <c r="O569" s="53">
        <f t="shared" si="148"/>
        <v>0</v>
      </c>
      <c r="P569" s="53">
        <f t="shared" si="148"/>
        <v>0</v>
      </c>
      <c r="Q569" s="53">
        <f t="shared" si="148"/>
        <v>0</v>
      </c>
      <c r="R569" s="53">
        <f t="shared" si="148"/>
        <v>0</v>
      </c>
    </row>
    <row r="570" spans="1:18" s="114" customFormat="1" ht="63" hidden="1">
      <c r="A570" s="50" t="s">
        <v>78</v>
      </c>
      <c r="B570" s="53"/>
      <c r="C570" s="53"/>
      <c r="D570" s="53">
        <f>+F570+H570+I570+J570+K570+L570+M570+N570+O570+P570+Q570+R570</f>
        <v>0</v>
      </c>
      <c r="E570" s="53"/>
      <c r="F570" s="53"/>
      <c r="G570" s="53"/>
      <c r="H570" s="53"/>
      <c r="I570" s="53"/>
      <c r="J570" s="53"/>
      <c r="K570" s="53"/>
      <c r="L570" s="53"/>
      <c r="M570" s="53"/>
      <c r="N570" s="53"/>
      <c r="O570" s="53"/>
      <c r="P570" s="53"/>
      <c r="Q570" s="53"/>
      <c r="R570" s="53"/>
    </row>
    <row r="571" spans="1:18" s="52" customFormat="1" ht="31.5" hidden="1">
      <c r="A571" s="116" t="s">
        <v>288</v>
      </c>
      <c r="B571" s="51"/>
      <c r="C571" s="51">
        <v>3132</v>
      </c>
      <c r="D571" s="151">
        <f>+D572+D573+D590+D591+D592+D593+D594+D595+D596+D597+D598+D599+D600+D601+D602+D603+D604+D605+D606+D607+D608+D609+D610+D574+D575+D576+D577+D578+D579</f>
        <v>0</v>
      </c>
      <c r="E571" s="151">
        <f>+E572+E573+E590+E591+E592+E593+E594+E595+E596+E597+E598+E599+E600+E601+E602+E603+E604+E605+E606+E607+E608+E609+E610</f>
        <v>0</v>
      </c>
      <c r="F571" s="151">
        <f aca="true" t="shared" si="149" ref="F571:R571">+F572+F573+F590+F591+F592+F593+F594+F595+F596+F597+F598+F599+F600+F601+F602+F603+F604+F605+F606+F607+F608+F609+F610+F574+F575+F576+F577+F578+F579</f>
        <v>0</v>
      </c>
      <c r="G571" s="151">
        <f t="shared" si="149"/>
        <v>0</v>
      </c>
      <c r="H571" s="151">
        <f t="shared" si="149"/>
        <v>0</v>
      </c>
      <c r="I571" s="151">
        <f t="shared" si="149"/>
        <v>0</v>
      </c>
      <c r="J571" s="151">
        <f t="shared" si="149"/>
        <v>0</v>
      </c>
      <c r="K571" s="151">
        <f t="shared" si="149"/>
        <v>0</v>
      </c>
      <c r="L571" s="151">
        <f t="shared" si="149"/>
        <v>0</v>
      </c>
      <c r="M571" s="151">
        <f t="shared" si="149"/>
        <v>0</v>
      </c>
      <c r="N571" s="151">
        <f t="shared" si="149"/>
        <v>0</v>
      </c>
      <c r="O571" s="151">
        <f t="shared" si="149"/>
        <v>0</v>
      </c>
      <c r="P571" s="151">
        <f t="shared" si="149"/>
        <v>0</v>
      </c>
      <c r="Q571" s="151">
        <f t="shared" si="149"/>
        <v>0</v>
      </c>
      <c r="R571" s="151">
        <f t="shared" si="149"/>
        <v>0</v>
      </c>
    </row>
    <row r="572" spans="1:18" s="48" customFormat="1" ht="96" customHeight="1" hidden="1">
      <c r="A572" s="160" t="s">
        <v>0</v>
      </c>
      <c r="B572" s="161"/>
      <c r="C572" s="161"/>
      <c r="D572" s="161">
        <f aca="true" t="shared" si="150" ref="D572:D578">F572+H572+I572+J572+K572+L572+M572+N572+O572+P572+Q572+R572</f>
        <v>0</v>
      </c>
      <c r="E572" s="161"/>
      <c r="F572" s="161"/>
      <c r="G572" s="162"/>
      <c r="H572" s="163"/>
      <c r="I572" s="163"/>
      <c r="J572" s="161"/>
      <c r="K572" s="163"/>
      <c r="L572" s="163"/>
      <c r="M572" s="163"/>
      <c r="N572" s="163"/>
      <c r="O572" s="163"/>
      <c r="P572" s="163"/>
      <c r="Q572" s="163"/>
      <c r="R572" s="163"/>
    </row>
    <row r="573" spans="1:19" s="48" customFormat="1" ht="57.75" customHeight="1" hidden="1">
      <c r="A573" s="160" t="s">
        <v>1</v>
      </c>
      <c r="B573" s="161"/>
      <c r="C573" s="161"/>
      <c r="D573" s="161">
        <f t="shared" si="150"/>
        <v>0</v>
      </c>
      <c r="E573" s="161"/>
      <c r="F573" s="161"/>
      <c r="G573" s="164"/>
      <c r="H573" s="161"/>
      <c r="I573" s="161"/>
      <c r="J573" s="161"/>
      <c r="K573" s="161"/>
      <c r="L573" s="161"/>
      <c r="M573" s="161"/>
      <c r="N573" s="161"/>
      <c r="O573" s="161"/>
      <c r="P573" s="161"/>
      <c r="Q573" s="161"/>
      <c r="R573" s="161"/>
      <c r="S573" s="165"/>
    </row>
    <row r="574" spans="1:22" s="48" customFormat="1" ht="66" customHeight="1" hidden="1">
      <c r="A574" s="57" t="s">
        <v>432</v>
      </c>
      <c r="B574" s="53"/>
      <c r="C574" s="53"/>
      <c r="D574" s="53">
        <f t="shared" si="150"/>
        <v>0</v>
      </c>
      <c r="E574" s="53"/>
      <c r="F574" s="53"/>
      <c r="G574" s="152"/>
      <c r="H574" s="53"/>
      <c r="I574" s="53"/>
      <c r="J574" s="53"/>
      <c r="K574" s="53"/>
      <c r="L574" s="53"/>
      <c r="M574" s="53"/>
      <c r="N574" s="53"/>
      <c r="O574" s="53"/>
      <c r="P574" s="53"/>
      <c r="Q574" s="53"/>
      <c r="R574" s="53"/>
      <c r="S574" s="114"/>
      <c r="T574" s="114"/>
      <c r="U574" s="114"/>
      <c r="V574" s="114"/>
    </row>
    <row r="575" spans="1:18" s="48" customFormat="1" ht="45" hidden="1">
      <c r="A575" s="170" t="s">
        <v>481</v>
      </c>
      <c r="B575" s="161"/>
      <c r="C575" s="161"/>
      <c r="D575" s="161">
        <f t="shared" si="150"/>
        <v>0</v>
      </c>
      <c r="E575" s="161"/>
      <c r="F575" s="161"/>
      <c r="G575" s="164"/>
      <c r="H575" s="161"/>
      <c r="I575" s="161"/>
      <c r="J575" s="161"/>
      <c r="K575" s="161"/>
      <c r="L575" s="161"/>
      <c r="M575" s="161"/>
      <c r="N575" s="161"/>
      <c r="O575" s="161"/>
      <c r="P575" s="161"/>
      <c r="Q575" s="161"/>
      <c r="R575" s="161"/>
    </row>
    <row r="576" spans="1:22" s="48" customFormat="1" ht="47.25" hidden="1">
      <c r="A576" s="57" t="s">
        <v>420</v>
      </c>
      <c r="B576" s="53"/>
      <c r="C576" s="53"/>
      <c r="D576" s="53">
        <f t="shared" si="150"/>
        <v>0</v>
      </c>
      <c r="E576" s="53"/>
      <c r="F576" s="53"/>
      <c r="G576" s="152"/>
      <c r="H576" s="53"/>
      <c r="I576" s="53"/>
      <c r="J576" s="53"/>
      <c r="K576" s="53"/>
      <c r="L576" s="53"/>
      <c r="M576" s="53"/>
      <c r="N576" s="53"/>
      <c r="O576" s="53"/>
      <c r="P576" s="53"/>
      <c r="Q576" s="53"/>
      <c r="R576" s="53"/>
      <c r="S576" s="114"/>
      <c r="T576" s="114"/>
      <c r="U576" s="114"/>
      <c r="V576" s="114"/>
    </row>
    <row r="577" spans="1:22" s="48" customFormat="1" ht="47.25" hidden="1">
      <c r="A577" s="57" t="s">
        <v>422</v>
      </c>
      <c r="B577" s="53"/>
      <c r="C577" s="53"/>
      <c r="D577" s="53">
        <f t="shared" si="150"/>
        <v>0</v>
      </c>
      <c r="E577" s="53"/>
      <c r="F577" s="53"/>
      <c r="G577" s="152"/>
      <c r="H577" s="53"/>
      <c r="I577" s="53"/>
      <c r="J577" s="53"/>
      <c r="K577" s="53"/>
      <c r="L577" s="53"/>
      <c r="M577" s="53"/>
      <c r="N577" s="53"/>
      <c r="O577" s="53"/>
      <c r="P577" s="53"/>
      <c r="Q577" s="53"/>
      <c r="R577" s="53"/>
      <c r="S577" s="114"/>
      <c r="T577" s="114"/>
      <c r="U577" s="114"/>
      <c r="V577" s="114"/>
    </row>
    <row r="578" spans="1:22" s="48" customFormat="1" ht="47.25" hidden="1">
      <c r="A578" s="57" t="s">
        <v>423</v>
      </c>
      <c r="B578" s="53"/>
      <c r="C578" s="53"/>
      <c r="D578" s="53">
        <f t="shared" si="150"/>
        <v>0</v>
      </c>
      <c r="E578" s="53"/>
      <c r="F578" s="53"/>
      <c r="G578" s="152"/>
      <c r="H578" s="53"/>
      <c r="I578" s="53"/>
      <c r="J578" s="53"/>
      <c r="K578" s="53"/>
      <c r="L578" s="53"/>
      <c r="M578" s="53"/>
      <c r="N578" s="53"/>
      <c r="O578" s="53"/>
      <c r="P578" s="53"/>
      <c r="Q578" s="53"/>
      <c r="R578" s="53"/>
      <c r="S578" s="114"/>
      <c r="T578" s="114"/>
      <c r="U578" s="114"/>
      <c r="V578" s="114"/>
    </row>
    <row r="579" spans="1:22" s="48" customFormat="1" ht="44.25" customHeight="1" hidden="1">
      <c r="A579" s="57" t="s">
        <v>421</v>
      </c>
      <c r="B579" s="53"/>
      <c r="C579" s="53"/>
      <c r="D579" s="54">
        <f>F579+H579+I579+J579+K579+L579+M579+N579+O579+P579+Q579+R579</f>
        <v>0</v>
      </c>
      <c r="E579" s="53"/>
      <c r="F579" s="53"/>
      <c r="G579" s="114"/>
      <c r="H579" s="53"/>
      <c r="I579" s="53"/>
      <c r="J579" s="53"/>
      <c r="K579" s="53"/>
      <c r="L579" s="53"/>
      <c r="M579" s="53"/>
      <c r="N579" s="53"/>
      <c r="O579" s="53"/>
      <c r="P579" s="53"/>
      <c r="Q579" s="53"/>
      <c r="R579" s="53"/>
      <c r="S579" s="114"/>
      <c r="T579" s="114"/>
      <c r="U579" s="114"/>
      <c r="V579" s="114"/>
    </row>
    <row r="580" spans="1:18" s="52" customFormat="1" ht="31.5" hidden="1">
      <c r="A580" s="79" t="s">
        <v>278</v>
      </c>
      <c r="B580" s="51"/>
      <c r="C580" s="51">
        <v>2240</v>
      </c>
      <c r="D580" s="54">
        <f>F580+H580+I580+J580+K580+L580+M580+N580+O580+P580+Q580+R580</f>
        <v>0</v>
      </c>
      <c r="E580" s="51"/>
      <c r="F580" s="51"/>
      <c r="H580" s="51"/>
      <c r="I580" s="51"/>
      <c r="J580" s="51"/>
      <c r="K580" s="51"/>
      <c r="L580" s="51"/>
      <c r="M580" s="51"/>
      <c r="N580" s="51"/>
      <c r="O580" s="51"/>
      <c r="P580" s="51"/>
      <c r="Q580" s="51"/>
      <c r="R580" s="51"/>
    </row>
    <row r="581" spans="1:18" s="114" customFormat="1" ht="47.25" hidden="1">
      <c r="A581" s="57" t="s">
        <v>156</v>
      </c>
      <c r="B581" s="53">
        <v>240604</v>
      </c>
      <c r="C581" s="53"/>
      <c r="D581" s="53">
        <f>D582+D583</f>
        <v>0</v>
      </c>
      <c r="E581" s="53"/>
      <c r="F581" s="53"/>
      <c r="H581" s="53"/>
      <c r="I581" s="53"/>
      <c r="J581" s="53"/>
      <c r="K581" s="53"/>
      <c r="L581" s="53"/>
      <c r="M581" s="53"/>
      <c r="N581" s="53"/>
      <c r="O581" s="53"/>
      <c r="P581" s="53"/>
      <c r="Q581" s="53"/>
      <c r="R581" s="53"/>
    </row>
    <row r="582" spans="1:18" s="52" customFormat="1" ht="15.75" hidden="1">
      <c r="A582" s="116" t="s">
        <v>151</v>
      </c>
      <c r="B582" s="51"/>
      <c r="C582" s="51">
        <v>1135</v>
      </c>
      <c r="D582" s="54">
        <f>F582+H582+I582+J582+K582+L582+M582+N582+O582+P582+Q582+R582</f>
        <v>0</v>
      </c>
      <c r="E582" s="51"/>
      <c r="F582" s="51"/>
      <c r="H582" s="51"/>
      <c r="I582" s="51"/>
      <c r="J582" s="51"/>
      <c r="K582" s="51"/>
      <c r="L582" s="51"/>
      <c r="M582" s="51"/>
      <c r="N582" s="51"/>
      <c r="O582" s="51"/>
      <c r="P582" s="51"/>
      <c r="Q582" s="51"/>
      <c r="R582" s="51"/>
    </row>
    <row r="583" spans="1:18" s="52" customFormat="1" ht="15.75" hidden="1">
      <c r="A583" s="116" t="s">
        <v>123</v>
      </c>
      <c r="B583" s="51"/>
      <c r="C583" s="51">
        <v>1172</v>
      </c>
      <c r="D583" s="54">
        <f>F583+H583+I583+J583+K583+L583+M583+N583+O583+P583+Q583+R583</f>
        <v>0</v>
      </c>
      <c r="E583" s="51"/>
      <c r="F583" s="51"/>
      <c r="H583" s="51"/>
      <c r="I583" s="51"/>
      <c r="J583" s="51"/>
      <c r="K583" s="51"/>
      <c r="L583" s="51"/>
      <c r="M583" s="51"/>
      <c r="N583" s="51"/>
      <c r="O583" s="51"/>
      <c r="P583" s="51"/>
      <c r="Q583" s="51"/>
      <c r="R583" s="51"/>
    </row>
    <row r="584" spans="1:18" s="114" customFormat="1" ht="78.75" hidden="1">
      <c r="A584" s="57" t="s">
        <v>404</v>
      </c>
      <c r="B584" s="53">
        <v>250909</v>
      </c>
      <c r="C584" s="53"/>
      <c r="D584" s="53">
        <f>D585</f>
        <v>0</v>
      </c>
      <c r="E584" s="53"/>
      <c r="F584" s="53">
        <f aca="true" t="shared" si="151" ref="F584:R584">F585</f>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52" customFormat="1" ht="31.5" hidden="1">
      <c r="A585" s="116" t="s">
        <v>405</v>
      </c>
      <c r="B585" s="51"/>
      <c r="C585" s="51">
        <v>4123</v>
      </c>
      <c r="D585" s="54">
        <f>F585+H585+I585+J585+K585+L585+M585+N585+O585+P585+Q585+R585</f>
        <v>0</v>
      </c>
      <c r="E585" s="51"/>
      <c r="F585" s="51"/>
      <c r="H585" s="51"/>
      <c r="I585" s="51"/>
      <c r="J585" s="51"/>
      <c r="K585" s="51"/>
      <c r="L585" s="51"/>
      <c r="M585" s="51"/>
      <c r="N585" s="51"/>
      <c r="O585" s="51"/>
      <c r="P585" s="51"/>
      <c r="Q585" s="51"/>
      <c r="R585" s="51"/>
    </row>
    <row r="586" spans="1:18" s="52" customFormat="1" ht="94.5" hidden="1">
      <c r="A586" s="82" t="s">
        <v>402</v>
      </c>
      <c r="B586" s="51">
        <v>250908</v>
      </c>
      <c r="C586" s="51"/>
      <c r="D586" s="54">
        <f>D587</f>
        <v>0</v>
      </c>
      <c r="E586" s="51"/>
      <c r="F586" s="54">
        <f aca="true" t="shared" si="152" ref="F586:R586">F587</f>
        <v>0</v>
      </c>
      <c r="G586" s="54">
        <f t="shared" si="152"/>
        <v>0</v>
      </c>
      <c r="H586" s="54">
        <f t="shared" si="152"/>
        <v>0</v>
      </c>
      <c r="I586" s="54">
        <f t="shared" si="152"/>
        <v>0</v>
      </c>
      <c r="J586" s="54">
        <f t="shared" si="152"/>
        <v>0</v>
      </c>
      <c r="K586" s="54">
        <f t="shared" si="152"/>
        <v>0</v>
      </c>
      <c r="L586" s="54">
        <f t="shared" si="152"/>
        <v>0</v>
      </c>
      <c r="M586" s="54">
        <f t="shared" si="152"/>
        <v>0</v>
      </c>
      <c r="N586" s="54">
        <f t="shared" si="152"/>
        <v>0</v>
      </c>
      <c r="O586" s="54">
        <f t="shared" si="152"/>
        <v>0</v>
      </c>
      <c r="P586" s="54">
        <f t="shared" si="152"/>
        <v>0</v>
      </c>
      <c r="Q586" s="54">
        <f t="shared" si="152"/>
        <v>0</v>
      </c>
      <c r="R586" s="54">
        <f t="shared" si="152"/>
        <v>0</v>
      </c>
    </row>
    <row r="587" spans="1:18" s="52" customFormat="1" ht="31.5" hidden="1">
      <c r="A587" s="116" t="s">
        <v>406</v>
      </c>
      <c r="B587" s="51"/>
      <c r="C587" s="51">
        <v>4113</v>
      </c>
      <c r="D587" s="54">
        <f>F587+H587+I587+J587+K587+L587+M587+N587+O587+P587+Q587+R587</f>
        <v>0</v>
      </c>
      <c r="E587" s="51"/>
      <c r="F587" s="54"/>
      <c r="G587" s="54">
        <f>G588</f>
        <v>0</v>
      </c>
      <c r="H587" s="54"/>
      <c r="I587" s="54"/>
      <c r="J587" s="54"/>
      <c r="K587" s="54"/>
      <c r="L587" s="54"/>
      <c r="M587" s="54"/>
      <c r="N587" s="54"/>
      <c r="O587" s="54"/>
      <c r="P587" s="54"/>
      <c r="Q587" s="54"/>
      <c r="R587" s="54"/>
    </row>
    <row r="588" spans="1:18" s="52" customFormat="1" ht="126" hidden="1">
      <c r="A588" s="82" t="s">
        <v>403</v>
      </c>
      <c r="B588" s="51">
        <v>250913</v>
      </c>
      <c r="C588" s="51"/>
      <c r="D588" s="54">
        <f>D589</f>
        <v>0</v>
      </c>
      <c r="E588" s="51"/>
      <c r="F588" s="54">
        <f>F589</f>
        <v>0</v>
      </c>
      <c r="G588" s="54">
        <f>G589</f>
        <v>0</v>
      </c>
      <c r="H588" s="54">
        <f aca="true" t="shared" si="153" ref="H588:R588">H589</f>
        <v>0</v>
      </c>
      <c r="I588" s="54">
        <f t="shared" si="153"/>
        <v>0</v>
      </c>
      <c r="J588" s="54">
        <f t="shared" si="153"/>
        <v>0</v>
      </c>
      <c r="K588" s="54">
        <f t="shared" si="153"/>
        <v>0</v>
      </c>
      <c r="L588" s="54">
        <f t="shared" si="153"/>
        <v>0</v>
      </c>
      <c r="M588" s="54">
        <f t="shared" si="153"/>
        <v>0</v>
      </c>
      <c r="N588" s="54">
        <f t="shared" si="153"/>
        <v>0</v>
      </c>
      <c r="O588" s="54">
        <f t="shared" si="153"/>
        <v>0</v>
      </c>
      <c r="P588" s="54">
        <f t="shared" si="153"/>
        <v>0</v>
      </c>
      <c r="Q588" s="54">
        <f t="shared" si="153"/>
        <v>0</v>
      </c>
      <c r="R588" s="54">
        <f t="shared" si="153"/>
        <v>0</v>
      </c>
    </row>
    <row r="589" spans="1:18" s="52" customFormat="1" ht="78.75" hidden="1">
      <c r="A589" s="58" t="s">
        <v>243</v>
      </c>
      <c r="B589" s="51"/>
      <c r="C589" s="51">
        <v>1172</v>
      </c>
      <c r="D589" s="54">
        <f>F589+H589+I589+J589+K589+L589+M589+N589+O589+P589+Q589+R589</f>
        <v>0</v>
      </c>
      <c r="E589" s="51"/>
      <c r="F589" s="51"/>
      <c r="H589" s="51"/>
      <c r="I589" s="51"/>
      <c r="J589" s="51"/>
      <c r="K589" s="51"/>
      <c r="L589" s="51"/>
      <c r="M589" s="51"/>
      <c r="N589" s="51"/>
      <c r="O589" s="51"/>
      <c r="P589" s="51"/>
      <c r="Q589" s="51"/>
      <c r="R589" s="51"/>
    </row>
    <row r="590" spans="1:18" s="52" customFormat="1" ht="93" customHeight="1" hidden="1">
      <c r="A590" s="50" t="s">
        <v>43</v>
      </c>
      <c r="B590" s="51"/>
      <c r="C590" s="51"/>
      <c r="D590" s="151">
        <f>+F590+H590+I590+J590+K590+L590+M590+N590+O590+P590+Q590+R590</f>
        <v>0</v>
      </c>
      <c r="E590" s="142"/>
      <c r="F590" s="153"/>
      <c r="H590" s="154"/>
      <c r="I590" s="154"/>
      <c r="J590" s="154"/>
      <c r="K590" s="154"/>
      <c r="L590" s="154"/>
      <c r="M590" s="154"/>
      <c r="N590" s="154"/>
      <c r="O590" s="154"/>
      <c r="P590" s="154"/>
      <c r="Q590" s="154"/>
      <c r="R590" s="154"/>
    </row>
    <row r="591" spans="1:18" s="52" customFormat="1" ht="30.75" customHeight="1" hidden="1">
      <c r="A591" s="59" t="s">
        <v>53</v>
      </c>
      <c r="B591" s="51"/>
      <c r="C591" s="51"/>
      <c r="D591" s="54">
        <f>SUM(F591:R591)</f>
        <v>0</v>
      </c>
      <c r="E591" s="142"/>
      <c r="F591" s="149"/>
      <c r="G591" s="149"/>
      <c r="H591" s="149"/>
      <c r="I591" s="149"/>
      <c r="J591" s="149"/>
      <c r="K591" s="149"/>
      <c r="L591" s="149"/>
      <c r="M591" s="149"/>
      <c r="N591" s="149"/>
      <c r="O591" s="149"/>
      <c r="P591" s="149"/>
      <c r="Q591" s="149"/>
      <c r="R591" s="148"/>
    </row>
    <row r="592" spans="1:18" s="52" customFormat="1" ht="30.75" customHeight="1" hidden="1">
      <c r="A592" s="59" t="s">
        <v>54</v>
      </c>
      <c r="B592" s="51"/>
      <c r="C592" s="51"/>
      <c r="D592" s="54">
        <f aca="true" t="shared" si="154" ref="D592:D610">SUM(F592:R592)</f>
        <v>0</v>
      </c>
      <c r="E592" s="142"/>
      <c r="F592" s="149"/>
      <c r="G592" s="149"/>
      <c r="H592" s="149"/>
      <c r="I592" s="149"/>
      <c r="J592" s="149"/>
      <c r="K592" s="149"/>
      <c r="L592" s="149"/>
      <c r="M592" s="149"/>
      <c r="N592" s="149"/>
      <c r="O592" s="149"/>
      <c r="P592" s="149"/>
      <c r="Q592" s="149"/>
      <c r="R592" s="148"/>
    </row>
    <row r="593" spans="1:18" s="52" customFormat="1" ht="61.5" customHeight="1" hidden="1">
      <c r="A593" s="59" t="s">
        <v>55</v>
      </c>
      <c r="B593" s="51"/>
      <c r="C593" s="51"/>
      <c r="D593" s="54">
        <f t="shared" si="154"/>
        <v>0</v>
      </c>
      <c r="E593" s="142"/>
      <c r="F593" s="149"/>
      <c r="G593" s="149"/>
      <c r="H593" s="149"/>
      <c r="I593" s="149"/>
      <c r="J593" s="149"/>
      <c r="K593" s="149"/>
      <c r="L593" s="149"/>
      <c r="M593" s="149"/>
      <c r="N593" s="149"/>
      <c r="O593" s="149"/>
      <c r="P593" s="149"/>
      <c r="Q593" s="149"/>
      <c r="R593" s="148"/>
    </row>
    <row r="594" spans="1:18" s="52" customFormat="1" ht="37.5" customHeight="1" hidden="1">
      <c r="A594" s="59" t="s">
        <v>56</v>
      </c>
      <c r="B594" s="51"/>
      <c r="C594" s="51"/>
      <c r="D594" s="54">
        <f t="shared" si="154"/>
        <v>0</v>
      </c>
      <c r="E594" s="142"/>
      <c r="F594" s="149"/>
      <c r="G594" s="149"/>
      <c r="H594" s="149"/>
      <c r="I594" s="149"/>
      <c r="J594" s="149"/>
      <c r="K594" s="149"/>
      <c r="L594" s="149"/>
      <c r="M594" s="149"/>
      <c r="N594" s="149"/>
      <c r="O594" s="149"/>
      <c r="P594" s="149"/>
      <c r="Q594" s="149"/>
      <c r="R594" s="148"/>
    </row>
    <row r="595" spans="1:18" s="52" customFormat="1" ht="51" customHeight="1" hidden="1">
      <c r="A595" s="59" t="s">
        <v>57</v>
      </c>
      <c r="B595" s="51"/>
      <c r="C595" s="51"/>
      <c r="D595" s="54">
        <f t="shared" si="154"/>
        <v>0</v>
      </c>
      <c r="E595" s="142"/>
      <c r="F595" s="149"/>
      <c r="G595" s="149"/>
      <c r="H595" s="149"/>
      <c r="I595" s="149"/>
      <c r="J595" s="149"/>
      <c r="K595" s="149"/>
      <c r="L595" s="149"/>
      <c r="M595" s="149"/>
      <c r="N595" s="149"/>
      <c r="O595" s="149"/>
      <c r="P595" s="149"/>
      <c r="Q595" s="149"/>
      <c r="R595" s="148"/>
    </row>
    <row r="596" spans="1:18" s="52" customFormat="1" ht="47.25" customHeight="1" hidden="1">
      <c r="A596" s="59" t="s">
        <v>58</v>
      </c>
      <c r="B596" s="51"/>
      <c r="C596" s="51"/>
      <c r="D596" s="54">
        <f t="shared" si="154"/>
        <v>0</v>
      </c>
      <c r="E596" s="142"/>
      <c r="F596" s="149"/>
      <c r="G596" s="149"/>
      <c r="H596" s="149"/>
      <c r="I596" s="149"/>
      <c r="J596" s="149"/>
      <c r="K596" s="149"/>
      <c r="L596" s="149"/>
      <c r="M596" s="149"/>
      <c r="N596" s="149"/>
      <c r="O596" s="149"/>
      <c r="P596" s="149"/>
      <c r="Q596" s="149"/>
      <c r="R596" s="148"/>
    </row>
    <row r="597" spans="1:18" s="52" customFormat="1" ht="47.25" customHeight="1" hidden="1">
      <c r="A597" s="59" t="s">
        <v>59</v>
      </c>
      <c r="B597" s="51"/>
      <c r="C597" s="51"/>
      <c r="D597" s="54">
        <f t="shared" si="154"/>
        <v>0</v>
      </c>
      <c r="E597" s="142"/>
      <c r="F597" s="149"/>
      <c r="G597" s="149"/>
      <c r="H597" s="149"/>
      <c r="I597" s="149"/>
      <c r="J597" s="149"/>
      <c r="K597" s="149"/>
      <c r="L597" s="149"/>
      <c r="M597" s="149"/>
      <c r="N597" s="149"/>
      <c r="O597" s="149"/>
      <c r="P597" s="149"/>
      <c r="Q597" s="149"/>
      <c r="R597" s="148"/>
    </row>
    <row r="598" spans="1:18" s="52" customFormat="1" ht="48.75" customHeight="1" hidden="1">
      <c r="A598" s="59" t="s">
        <v>60</v>
      </c>
      <c r="B598" s="51"/>
      <c r="C598" s="51"/>
      <c r="D598" s="54">
        <f t="shared" si="154"/>
        <v>0</v>
      </c>
      <c r="E598" s="142"/>
      <c r="F598" s="149"/>
      <c r="G598" s="149"/>
      <c r="H598" s="149"/>
      <c r="I598" s="149"/>
      <c r="J598" s="149"/>
      <c r="K598" s="149"/>
      <c r="L598" s="149"/>
      <c r="M598" s="149"/>
      <c r="N598" s="149"/>
      <c r="O598" s="149"/>
      <c r="P598" s="149"/>
      <c r="Q598" s="149"/>
      <c r="R598" s="148"/>
    </row>
    <row r="599" spans="1:18" s="52" customFormat="1" ht="48" customHeight="1" hidden="1">
      <c r="A599" s="59" t="s">
        <v>61</v>
      </c>
      <c r="B599" s="51"/>
      <c r="C599" s="51"/>
      <c r="D599" s="54">
        <f t="shared" si="154"/>
        <v>0</v>
      </c>
      <c r="E599" s="142"/>
      <c r="F599" s="149"/>
      <c r="G599" s="149"/>
      <c r="H599" s="149"/>
      <c r="I599" s="149"/>
      <c r="J599" s="149"/>
      <c r="K599" s="149"/>
      <c r="L599" s="149"/>
      <c r="M599" s="149"/>
      <c r="N599" s="149"/>
      <c r="O599" s="149"/>
      <c r="P599" s="149"/>
      <c r="Q599" s="149"/>
      <c r="R599" s="148"/>
    </row>
    <row r="600" spans="1:18" s="52" customFormat="1" ht="51.75" customHeight="1" hidden="1">
      <c r="A600" s="60" t="s">
        <v>62</v>
      </c>
      <c r="B600" s="51"/>
      <c r="C600" s="51"/>
      <c r="D600" s="54">
        <f t="shared" si="154"/>
        <v>0</v>
      </c>
      <c r="E600" s="142"/>
      <c r="F600" s="149"/>
      <c r="G600" s="149"/>
      <c r="H600" s="149"/>
      <c r="I600" s="149"/>
      <c r="J600" s="149"/>
      <c r="K600" s="149"/>
      <c r="L600" s="149"/>
      <c r="M600" s="149"/>
      <c r="N600" s="149"/>
      <c r="O600" s="149"/>
      <c r="P600" s="149"/>
      <c r="Q600" s="149"/>
      <c r="R600" s="148"/>
    </row>
    <row r="601" spans="1:18" s="52" customFormat="1" ht="47.25" customHeight="1" hidden="1">
      <c r="A601" s="61" t="s">
        <v>63</v>
      </c>
      <c r="B601" s="51"/>
      <c r="C601" s="51"/>
      <c r="D601" s="54">
        <f t="shared" si="154"/>
        <v>0</v>
      </c>
      <c r="E601" s="142"/>
      <c r="F601" s="149"/>
      <c r="G601" s="149"/>
      <c r="H601" s="149"/>
      <c r="I601" s="149"/>
      <c r="J601" s="149"/>
      <c r="K601" s="149"/>
      <c r="L601" s="149"/>
      <c r="M601" s="149"/>
      <c r="N601" s="149"/>
      <c r="O601" s="149"/>
      <c r="P601" s="149"/>
      <c r="Q601" s="149"/>
      <c r="R601" s="148"/>
    </row>
    <row r="602" spans="1:18" s="52" customFormat="1" ht="48.75" customHeight="1" hidden="1">
      <c r="A602" s="61" t="s">
        <v>64</v>
      </c>
      <c r="B602" s="51"/>
      <c r="C602" s="51"/>
      <c r="D602" s="54">
        <f t="shared" si="154"/>
        <v>0</v>
      </c>
      <c r="E602" s="142"/>
      <c r="F602" s="149"/>
      <c r="G602" s="149"/>
      <c r="H602" s="149"/>
      <c r="I602" s="149"/>
      <c r="J602" s="149"/>
      <c r="K602" s="149"/>
      <c r="L602" s="149"/>
      <c r="M602" s="149"/>
      <c r="N602" s="149"/>
      <c r="O602" s="149"/>
      <c r="P602" s="149"/>
      <c r="Q602" s="149"/>
      <c r="R602" s="148"/>
    </row>
    <row r="603" spans="1:18" s="52" customFormat="1" ht="48.75" customHeight="1" hidden="1">
      <c r="A603" s="61" t="s">
        <v>65</v>
      </c>
      <c r="B603" s="51"/>
      <c r="C603" s="51"/>
      <c r="D603" s="54">
        <f t="shared" si="154"/>
        <v>0</v>
      </c>
      <c r="E603" s="142"/>
      <c r="F603" s="149"/>
      <c r="G603" s="149"/>
      <c r="H603" s="149"/>
      <c r="I603" s="149"/>
      <c r="J603" s="149"/>
      <c r="K603" s="149"/>
      <c r="L603" s="149"/>
      <c r="M603" s="149"/>
      <c r="N603" s="149"/>
      <c r="O603" s="149"/>
      <c r="P603" s="149"/>
      <c r="Q603" s="149"/>
      <c r="R603" s="148"/>
    </row>
    <row r="604" spans="1:18" s="52" customFormat="1" ht="48" customHeight="1" hidden="1">
      <c r="A604" s="61" t="s">
        <v>66</v>
      </c>
      <c r="B604" s="51"/>
      <c r="C604" s="51"/>
      <c r="D604" s="54">
        <f t="shared" si="154"/>
        <v>0</v>
      </c>
      <c r="E604" s="142"/>
      <c r="F604" s="149"/>
      <c r="G604" s="149"/>
      <c r="H604" s="149"/>
      <c r="I604" s="149"/>
      <c r="J604" s="149"/>
      <c r="K604" s="149"/>
      <c r="L604" s="149"/>
      <c r="M604" s="149"/>
      <c r="N604" s="149"/>
      <c r="O604" s="149"/>
      <c r="P604" s="149"/>
      <c r="Q604" s="149"/>
      <c r="R604" s="148"/>
    </row>
    <row r="605" spans="1:18" s="52" customFormat="1" ht="48" customHeight="1" hidden="1">
      <c r="A605" s="61" t="s">
        <v>67</v>
      </c>
      <c r="B605" s="51"/>
      <c r="C605" s="51"/>
      <c r="D605" s="54">
        <f t="shared" si="154"/>
        <v>0</v>
      </c>
      <c r="E605" s="142"/>
      <c r="F605" s="149"/>
      <c r="G605" s="149"/>
      <c r="H605" s="149"/>
      <c r="I605" s="149"/>
      <c r="J605" s="149"/>
      <c r="K605" s="149"/>
      <c r="L605" s="149"/>
      <c r="M605" s="149"/>
      <c r="N605" s="149"/>
      <c r="O605" s="149"/>
      <c r="P605" s="149"/>
      <c r="Q605" s="149"/>
      <c r="R605" s="148"/>
    </row>
    <row r="606" spans="1:18" s="52" customFormat="1" ht="61.5" customHeight="1" hidden="1">
      <c r="A606" s="61" t="s">
        <v>68</v>
      </c>
      <c r="B606" s="51"/>
      <c r="C606" s="51"/>
      <c r="D606" s="54">
        <f t="shared" si="154"/>
        <v>0</v>
      </c>
      <c r="E606" s="142"/>
      <c r="F606" s="149"/>
      <c r="G606" s="149"/>
      <c r="H606" s="149"/>
      <c r="I606" s="149"/>
      <c r="J606" s="149"/>
      <c r="K606" s="149"/>
      <c r="L606" s="149"/>
      <c r="M606" s="149"/>
      <c r="N606" s="149"/>
      <c r="O606" s="149"/>
      <c r="P606" s="149"/>
      <c r="Q606" s="149"/>
      <c r="R606" s="148"/>
    </row>
    <row r="607" spans="1:18" s="52" customFormat="1" ht="49.5" customHeight="1" hidden="1">
      <c r="A607" s="61" t="s">
        <v>69</v>
      </c>
      <c r="B607" s="51"/>
      <c r="C607" s="51"/>
      <c r="D607" s="54">
        <f t="shared" si="154"/>
        <v>0</v>
      </c>
      <c r="E607" s="142"/>
      <c r="F607" s="149"/>
      <c r="G607" s="149"/>
      <c r="H607" s="149"/>
      <c r="I607" s="149"/>
      <c r="J607" s="149"/>
      <c r="K607" s="149"/>
      <c r="L607" s="149"/>
      <c r="M607" s="149"/>
      <c r="N607" s="149"/>
      <c r="O607" s="149"/>
      <c r="P607" s="149"/>
      <c r="Q607" s="149"/>
      <c r="R607" s="148"/>
    </row>
    <row r="608" spans="1:18" s="52" customFormat="1" ht="47.25" customHeight="1" hidden="1">
      <c r="A608" s="61" t="s">
        <v>70</v>
      </c>
      <c r="B608" s="51"/>
      <c r="C608" s="51"/>
      <c r="D608" s="54">
        <f t="shared" si="154"/>
        <v>0</v>
      </c>
      <c r="E608" s="142"/>
      <c r="F608" s="149"/>
      <c r="G608" s="149"/>
      <c r="H608" s="149"/>
      <c r="I608" s="149"/>
      <c r="J608" s="149"/>
      <c r="K608" s="149"/>
      <c r="L608" s="149"/>
      <c r="M608" s="149"/>
      <c r="N608" s="149"/>
      <c r="O608" s="149"/>
      <c r="P608" s="149"/>
      <c r="Q608" s="149"/>
      <c r="R608" s="148"/>
    </row>
    <row r="609" spans="1:18" s="52" customFormat="1" ht="33" customHeight="1" hidden="1">
      <c r="A609" s="61" t="s">
        <v>71</v>
      </c>
      <c r="B609" s="51"/>
      <c r="C609" s="51"/>
      <c r="D609" s="54">
        <f t="shared" si="154"/>
        <v>0</v>
      </c>
      <c r="E609" s="142"/>
      <c r="F609" s="149"/>
      <c r="G609" s="149"/>
      <c r="H609" s="149"/>
      <c r="I609" s="149"/>
      <c r="J609" s="149"/>
      <c r="K609" s="149"/>
      <c r="L609" s="149"/>
      <c r="M609" s="149"/>
      <c r="N609" s="149"/>
      <c r="O609" s="149"/>
      <c r="P609" s="149"/>
      <c r="Q609" s="149"/>
      <c r="R609" s="148"/>
    </row>
    <row r="610" spans="1:18" s="52" customFormat="1" ht="36" customHeight="1" hidden="1">
      <c r="A610" s="61" t="s">
        <v>72</v>
      </c>
      <c r="B610" s="51"/>
      <c r="C610" s="51"/>
      <c r="D610" s="54">
        <f t="shared" si="154"/>
        <v>0</v>
      </c>
      <c r="E610" s="142"/>
      <c r="F610" s="149"/>
      <c r="G610" s="149"/>
      <c r="H610" s="149"/>
      <c r="I610" s="149"/>
      <c r="J610" s="149"/>
      <c r="K610" s="149"/>
      <c r="L610" s="149"/>
      <c r="M610" s="149"/>
      <c r="N610" s="149"/>
      <c r="O610" s="149"/>
      <c r="P610" s="149"/>
      <c r="Q610" s="149"/>
      <c r="R610" s="148"/>
    </row>
    <row r="611" spans="1:18" s="122" customFormat="1" ht="15.75" hidden="1">
      <c r="A611" s="120" t="s">
        <v>352</v>
      </c>
      <c r="B611" s="121"/>
      <c r="C611" s="121"/>
      <c r="D611" s="121">
        <f>D612+D617+D621</f>
        <v>0</v>
      </c>
      <c r="E611" s="121"/>
      <c r="F611" s="121">
        <f aca="true" t="shared" si="155" ref="F611:R611">F612+F617+F621</f>
        <v>0</v>
      </c>
      <c r="G611" s="121">
        <f t="shared" si="155"/>
        <v>0</v>
      </c>
      <c r="H611" s="121">
        <f t="shared" si="155"/>
        <v>0</v>
      </c>
      <c r="I611" s="121">
        <f t="shared" si="155"/>
        <v>0</v>
      </c>
      <c r="J611" s="121">
        <f t="shared" si="155"/>
        <v>0</v>
      </c>
      <c r="K611" s="121">
        <f t="shared" si="155"/>
        <v>0</v>
      </c>
      <c r="L611" s="121">
        <f t="shared" si="155"/>
        <v>0</v>
      </c>
      <c r="M611" s="121">
        <f t="shared" si="155"/>
        <v>0</v>
      </c>
      <c r="N611" s="121">
        <f t="shared" si="155"/>
        <v>0</v>
      </c>
      <c r="O611" s="121">
        <f t="shared" si="155"/>
        <v>0</v>
      </c>
      <c r="P611" s="121">
        <f t="shared" si="155"/>
        <v>0</v>
      </c>
      <c r="Q611" s="121">
        <f t="shared" si="155"/>
        <v>0</v>
      </c>
      <c r="R611" s="121">
        <f t="shared" si="155"/>
        <v>0</v>
      </c>
    </row>
    <row r="612" spans="1:18" s="114" customFormat="1" ht="15.75" hidden="1">
      <c r="A612" s="57" t="s">
        <v>272</v>
      </c>
      <c r="B612" s="53">
        <v>250404</v>
      </c>
      <c r="C612" s="53"/>
      <c r="D612" s="53">
        <f aca="true" t="shared" si="156" ref="D612:F613">+D613</f>
        <v>0</v>
      </c>
      <c r="E612" s="53">
        <f t="shared" si="156"/>
        <v>0</v>
      </c>
      <c r="F612" s="53">
        <f t="shared" si="156"/>
        <v>0</v>
      </c>
      <c r="G612" s="53">
        <f aca="true" t="shared" si="157" ref="G612:R612">+G613</f>
        <v>0</v>
      </c>
      <c r="H612" s="53">
        <f t="shared" si="157"/>
        <v>0</v>
      </c>
      <c r="I612" s="53">
        <f t="shared" si="157"/>
        <v>0</v>
      </c>
      <c r="J612" s="53">
        <f t="shared" si="157"/>
        <v>0</v>
      </c>
      <c r="K612" s="53">
        <f t="shared" si="157"/>
        <v>0</v>
      </c>
      <c r="L612" s="53">
        <f t="shared" si="157"/>
        <v>0</v>
      </c>
      <c r="M612" s="53">
        <f t="shared" si="157"/>
        <v>0</v>
      </c>
      <c r="N612" s="53">
        <f t="shared" si="157"/>
        <v>0</v>
      </c>
      <c r="O612" s="53">
        <f t="shared" si="157"/>
        <v>0</v>
      </c>
      <c r="P612" s="53">
        <f t="shared" si="157"/>
        <v>0</v>
      </c>
      <c r="Q612" s="53">
        <f t="shared" si="157"/>
        <v>0</v>
      </c>
      <c r="R612" s="53">
        <f t="shared" si="157"/>
        <v>0</v>
      </c>
    </row>
    <row r="613" spans="1:18" s="52" customFormat="1" ht="63" hidden="1">
      <c r="A613" s="116" t="s">
        <v>458</v>
      </c>
      <c r="B613" s="51"/>
      <c r="C613" s="51">
        <v>2281</v>
      </c>
      <c r="D613" s="54">
        <f t="shared" si="156"/>
        <v>0</v>
      </c>
      <c r="E613" s="54">
        <f t="shared" si="156"/>
        <v>0</v>
      </c>
      <c r="F613" s="54">
        <f t="shared" si="156"/>
        <v>0</v>
      </c>
      <c r="G613" s="54">
        <f aca="true" t="shared" si="158" ref="G613:R613">+G614</f>
        <v>0</v>
      </c>
      <c r="H613" s="54">
        <f t="shared" si="158"/>
        <v>0</v>
      </c>
      <c r="I613" s="54">
        <f t="shared" si="158"/>
        <v>0</v>
      </c>
      <c r="J613" s="54">
        <f t="shared" si="158"/>
        <v>0</v>
      </c>
      <c r="K613" s="54">
        <f t="shared" si="158"/>
        <v>0</v>
      </c>
      <c r="L613" s="54">
        <f t="shared" si="158"/>
        <v>0</v>
      </c>
      <c r="M613" s="54">
        <f t="shared" si="158"/>
        <v>0</v>
      </c>
      <c r="N613" s="54">
        <f t="shared" si="158"/>
        <v>0</v>
      </c>
      <c r="O613" s="54">
        <f t="shared" si="158"/>
        <v>0</v>
      </c>
      <c r="P613" s="54">
        <f t="shared" si="158"/>
        <v>0</v>
      </c>
      <c r="Q613" s="54">
        <f t="shared" si="158"/>
        <v>0</v>
      </c>
      <c r="R613" s="54">
        <f t="shared" si="158"/>
        <v>0</v>
      </c>
    </row>
    <row r="614" spans="1:18" s="48" customFormat="1" ht="51.75" customHeight="1" hidden="1">
      <c r="A614" s="170" t="s">
        <v>492</v>
      </c>
      <c r="B614" s="161"/>
      <c r="C614" s="161"/>
      <c r="D614" s="161">
        <f>F614+H614+I614+J614+K614+L614+M614+N614+O614+P614+Q614+R614</f>
        <v>0</v>
      </c>
      <c r="E614" s="161"/>
      <c r="F614" s="161"/>
      <c r="G614" s="164"/>
      <c r="H614" s="161"/>
      <c r="I614" s="161"/>
      <c r="J614" s="161"/>
      <c r="K614" s="161"/>
      <c r="L614" s="161"/>
      <c r="M614" s="161"/>
      <c r="N614" s="161"/>
      <c r="O614" s="161"/>
      <c r="P614" s="161"/>
      <c r="Q614" s="161"/>
      <c r="R614" s="161"/>
    </row>
    <row r="615" spans="1:22" s="48" customFormat="1" ht="15.75" hidden="1">
      <c r="A615" s="57" t="s">
        <v>385</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318</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31.5" hidden="1">
      <c r="A617" s="57" t="s">
        <v>164</v>
      </c>
      <c r="B617" s="53">
        <v>10116</v>
      </c>
      <c r="C617" s="53"/>
      <c r="D617" s="53">
        <f>D618</f>
        <v>0</v>
      </c>
      <c r="E617" s="53"/>
      <c r="F617" s="53">
        <f aca="true" t="shared" si="159" ref="F617:R618">F618</f>
        <v>0</v>
      </c>
      <c r="G617" s="53">
        <f t="shared" si="159"/>
        <v>0</v>
      </c>
      <c r="H617" s="53">
        <f t="shared" si="159"/>
        <v>0</v>
      </c>
      <c r="I617" s="53">
        <f t="shared" si="159"/>
        <v>0</v>
      </c>
      <c r="J617" s="53">
        <f t="shared" si="159"/>
        <v>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52" customFormat="1" ht="47.25" hidden="1">
      <c r="A618" s="116" t="s">
        <v>286</v>
      </c>
      <c r="B618" s="51"/>
      <c r="C618" s="51">
        <v>3110</v>
      </c>
      <c r="D618" s="54">
        <f>D619</f>
        <v>0</v>
      </c>
      <c r="E618" s="51"/>
      <c r="F618" s="54">
        <f t="shared" si="159"/>
        <v>0</v>
      </c>
      <c r="G618" s="54">
        <f t="shared" si="159"/>
        <v>0</v>
      </c>
      <c r="H618" s="54">
        <f t="shared" si="159"/>
        <v>0</v>
      </c>
      <c r="I618" s="54">
        <f t="shared" si="159"/>
        <v>0</v>
      </c>
      <c r="J618" s="54">
        <f t="shared" si="159"/>
        <v>0</v>
      </c>
      <c r="K618" s="54">
        <f t="shared" si="159"/>
        <v>0</v>
      </c>
      <c r="L618" s="54">
        <f t="shared" si="159"/>
        <v>0</v>
      </c>
      <c r="M618" s="54">
        <f t="shared" si="159"/>
        <v>0</v>
      </c>
      <c r="N618" s="54">
        <f t="shared" si="159"/>
        <v>0</v>
      </c>
      <c r="O618" s="54">
        <f t="shared" si="159"/>
        <v>0</v>
      </c>
      <c r="P618" s="54">
        <f t="shared" si="159"/>
        <v>0</v>
      </c>
      <c r="Q618" s="54">
        <f t="shared" si="159"/>
        <v>0</v>
      </c>
      <c r="R618" s="54">
        <f t="shared" si="159"/>
        <v>0</v>
      </c>
    </row>
    <row r="619" spans="1:22" s="48" customFormat="1" ht="46.5" customHeight="1" hidden="1">
      <c r="A619" s="57" t="s">
        <v>464</v>
      </c>
      <c r="B619" s="53"/>
      <c r="C619" s="53"/>
      <c r="D619" s="54">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15.75" hidden="1">
      <c r="A620" s="116" t="s">
        <v>184</v>
      </c>
      <c r="B620" s="51"/>
      <c r="C620" s="51"/>
      <c r="D620" s="51"/>
      <c r="E620" s="51"/>
      <c r="F620" s="51"/>
      <c r="H620" s="51"/>
      <c r="I620" s="51"/>
      <c r="J620" s="51"/>
      <c r="K620" s="51"/>
      <c r="L620" s="51"/>
      <c r="M620" s="51"/>
      <c r="N620" s="51"/>
      <c r="O620" s="51"/>
      <c r="P620" s="51"/>
      <c r="Q620" s="51"/>
      <c r="R620" s="51"/>
    </row>
    <row r="621" spans="1:18" s="114" customFormat="1" ht="15.75" hidden="1">
      <c r="A621" s="57" t="s">
        <v>451</v>
      </c>
      <c r="B621" s="53">
        <v>160101</v>
      </c>
      <c r="C621" s="53"/>
      <c r="D621" s="53">
        <f>D622</f>
        <v>0</v>
      </c>
      <c r="E621" s="53"/>
      <c r="F621" s="53">
        <f aca="true" t="shared" si="160" ref="F621:R621">F622</f>
        <v>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458</v>
      </c>
      <c r="B622" s="51"/>
      <c r="C622" s="51">
        <v>2281</v>
      </c>
      <c r="D622" s="54">
        <f>+D623</f>
        <v>0</v>
      </c>
      <c r="E622" s="54">
        <f>+E623</f>
        <v>0</v>
      </c>
      <c r="F622" s="54"/>
      <c r="H622" s="51"/>
      <c r="I622" s="51"/>
      <c r="J622" s="51"/>
      <c r="K622" s="51"/>
      <c r="L622" s="51"/>
      <c r="M622" s="51"/>
      <c r="N622" s="51"/>
      <c r="O622" s="51"/>
      <c r="P622" s="51"/>
      <c r="Q622" s="51"/>
      <c r="R622" s="51"/>
    </row>
    <row r="623" spans="1:18" s="52" customFormat="1" ht="46.5" customHeight="1" hidden="1">
      <c r="A623" s="57" t="s">
        <v>464</v>
      </c>
      <c r="B623" s="51"/>
      <c r="C623" s="51"/>
      <c r="D623" s="51"/>
      <c r="E623" s="51"/>
      <c r="F623" s="51"/>
      <c r="H623" s="51"/>
      <c r="I623" s="51"/>
      <c r="J623" s="51"/>
      <c r="K623" s="51"/>
      <c r="L623" s="51"/>
      <c r="M623" s="51"/>
      <c r="N623" s="51"/>
      <c r="O623" s="51"/>
      <c r="P623" s="51"/>
      <c r="Q623" s="51"/>
      <c r="R623" s="51"/>
    </row>
    <row r="624" spans="1:18" s="122" customFormat="1" ht="47.25">
      <c r="A624" s="120" t="s">
        <v>254</v>
      </c>
      <c r="B624" s="121"/>
      <c r="C624" s="121"/>
      <c r="D624" s="121">
        <f>D625+D639+D636</f>
        <v>194771</v>
      </c>
      <c r="E624" s="121"/>
      <c r="F624" s="121">
        <f aca="true" t="shared" si="161" ref="F624:R624">F625+F639+F636</f>
        <v>0</v>
      </c>
      <c r="G624" s="121">
        <f t="shared" si="161"/>
        <v>0</v>
      </c>
      <c r="H624" s="121">
        <f t="shared" si="161"/>
        <v>0</v>
      </c>
      <c r="I624" s="121">
        <f t="shared" si="161"/>
        <v>0</v>
      </c>
      <c r="J624" s="121">
        <f t="shared" si="161"/>
        <v>0</v>
      </c>
      <c r="K624" s="121">
        <f t="shared" si="161"/>
        <v>0</v>
      </c>
      <c r="L624" s="121">
        <f t="shared" si="161"/>
        <v>0</v>
      </c>
      <c r="M624" s="121">
        <f t="shared" si="161"/>
        <v>194771</v>
      </c>
      <c r="N624" s="121">
        <f t="shared" si="161"/>
        <v>0</v>
      </c>
      <c r="O624" s="121">
        <f t="shared" si="161"/>
        <v>0</v>
      </c>
      <c r="P624" s="121">
        <f t="shared" si="161"/>
        <v>0</v>
      </c>
      <c r="Q624" s="121">
        <f t="shared" si="161"/>
        <v>0</v>
      </c>
      <c r="R624" s="121">
        <f t="shared" si="161"/>
        <v>0</v>
      </c>
    </row>
    <row r="625" spans="1:18" s="114" customFormat="1" ht="63">
      <c r="A625" s="82" t="s">
        <v>493</v>
      </c>
      <c r="B625" s="53">
        <v>91204</v>
      </c>
      <c r="C625" s="53"/>
      <c r="D625" s="53">
        <f>D626+D629</f>
        <v>194771</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194771</v>
      </c>
      <c r="N625" s="53">
        <f t="shared" si="162"/>
        <v>0</v>
      </c>
      <c r="O625" s="53">
        <f t="shared" si="162"/>
        <v>0</v>
      </c>
      <c r="P625" s="53">
        <f t="shared" si="162"/>
        <v>0</v>
      </c>
      <c r="Q625" s="53">
        <f t="shared" si="162"/>
        <v>0</v>
      </c>
      <c r="R625" s="53">
        <f t="shared" si="162"/>
        <v>0</v>
      </c>
    </row>
    <row r="626" spans="1:18" s="52" customFormat="1" ht="31.5">
      <c r="A626" s="116" t="s">
        <v>486</v>
      </c>
      <c r="B626" s="51"/>
      <c r="C626" s="51">
        <v>3122</v>
      </c>
      <c r="D626" s="54">
        <f>D627</f>
        <v>194771</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194771</v>
      </c>
      <c r="N626" s="54">
        <f t="shared" si="163"/>
        <v>0</v>
      </c>
      <c r="O626" s="54">
        <f t="shared" si="163"/>
        <v>0</v>
      </c>
      <c r="P626" s="54">
        <f t="shared" si="163"/>
        <v>0</v>
      </c>
      <c r="Q626" s="54">
        <f t="shared" si="163"/>
        <v>0</v>
      </c>
      <c r="R626" s="54">
        <f t="shared" si="163"/>
        <v>0</v>
      </c>
    </row>
    <row r="627" spans="1:22" s="48" customFormat="1" ht="15.75" hidden="1">
      <c r="A627" s="57" t="s">
        <v>424</v>
      </c>
      <c r="B627" s="53"/>
      <c r="C627" s="53"/>
      <c r="D627" s="53">
        <f>F627+H627+I627+J627+K627+L627+M627+N627+O627+P627+Q627+R627</f>
        <v>194771</v>
      </c>
      <c r="E627" s="53"/>
      <c r="F627" s="53"/>
      <c r="G627" s="114"/>
      <c r="H627" s="53"/>
      <c r="I627" s="53"/>
      <c r="J627" s="53"/>
      <c r="K627" s="53"/>
      <c r="L627" s="53"/>
      <c r="M627" s="53">
        <v>194771</v>
      </c>
      <c r="N627" s="53"/>
      <c r="O627" s="53"/>
      <c r="P627" s="53"/>
      <c r="Q627" s="53"/>
      <c r="R627" s="53"/>
      <c r="S627" s="114"/>
      <c r="T627" s="114"/>
      <c r="U627" s="114"/>
      <c r="V627" s="114"/>
    </row>
    <row r="628" spans="1:18" s="52" customFormat="1" ht="31.5" hidden="1">
      <c r="A628" s="116" t="s">
        <v>192</v>
      </c>
      <c r="B628" s="51"/>
      <c r="C628" s="51"/>
      <c r="D628" s="51"/>
      <c r="E628" s="51"/>
      <c r="F628" s="51"/>
      <c r="H628" s="51"/>
      <c r="I628" s="51"/>
      <c r="J628" s="51"/>
      <c r="K628" s="51"/>
      <c r="L628" s="51"/>
      <c r="M628" s="51"/>
      <c r="N628" s="51"/>
      <c r="O628" s="51"/>
      <c r="P628" s="51"/>
      <c r="Q628" s="51"/>
      <c r="R628" s="51"/>
    </row>
    <row r="629" spans="1:18" s="52" customFormat="1" ht="31.5" hidden="1">
      <c r="A629" s="116" t="s">
        <v>183</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397</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384</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235</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223</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236</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237</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238</v>
      </c>
      <c r="B636" s="51"/>
      <c r="C636" s="51">
        <v>2133</v>
      </c>
      <c r="D636" s="51"/>
      <c r="E636" s="51"/>
      <c r="F636" s="51"/>
      <c r="H636" s="51"/>
      <c r="I636" s="51"/>
      <c r="J636" s="51"/>
      <c r="K636" s="51"/>
      <c r="L636" s="51"/>
      <c r="M636" s="51"/>
      <c r="N636" s="51"/>
      <c r="O636" s="51"/>
      <c r="P636" s="51"/>
      <c r="Q636" s="51"/>
      <c r="R636" s="51"/>
    </row>
    <row r="637" spans="1:18" s="114" customFormat="1" ht="31.5" hidden="1">
      <c r="A637" s="57" t="s">
        <v>239</v>
      </c>
      <c r="B637" s="53"/>
      <c r="C637" s="53"/>
      <c r="D637" s="53"/>
      <c r="E637" s="53"/>
      <c r="F637" s="53"/>
      <c r="H637" s="53"/>
      <c r="I637" s="53"/>
      <c r="J637" s="53"/>
      <c r="K637" s="53"/>
      <c r="L637" s="53"/>
      <c r="M637" s="53"/>
      <c r="N637" s="53"/>
      <c r="O637" s="53"/>
      <c r="P637" s="53"/>
      <c r="Q637" s="53"/>
      <c r="R637" s="53"/>
    </row>
    <row r="638" spans="1:18" s="114" customFormat="1" ht="31.5" hidden="1">
      <c r="A638" s="57" t="s">
        <v>240</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425</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426</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427</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428</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2" customFormat="1" ht="15.75">
      <c r="A643" s="120" t="s">
        <v>434</v>
      </c>
      <c r="B643" s="121"/>
      <c r="C643" s="121"/>
      <c r="D643" s="121">
        <f>D644+D652+D661</f>
        <v>278295</v>
      </c>
      <c r="E643" s="121"/>
      <c r="F643" s="121">
        <f aca="true" t="shared" si="168" ref="F643:R643">F644+F652+F661</f>
        <v>0</v>
      </c>
      <c r="G643" s="121">
        <f t="shared" si="168"/>
        <v>0</v>
      </c>
      <c r="H643" s="121">
        <f t="shared" si="168"/>
        <v>0</v>
      </c>
      <c r="I643" s="121">
        <f t="shared" si="168"/>
        <v>0</v>
      </c>
      <c r="J643" s="121">
        <f t="shared" si="168"/>
        <v>0</v>
      </c>
      <c r="K643" s="121">
        <f t="shared" si="168"/>
        <v>0</v>
      </c>
      <c r="L643" s="121">
        <f t="shared" si="168"/>
        <v>0</v>
      </c>
      <c r="M643" s="121">
        <f t="shared" si="168"/>
        <v>278295</v>
      </c>
      <c r="N643" s="121">
        <f t="shared" si="168"/>
        <v>0</v>
      </c>
      <c r="O643" s="121">
        <f t="shared" si="168"/>
        <v>0</v>
      </c>
      <c r="P643" s="121">
        <f t="shared" si="168"/>
        <v>0</v>
      </c>
      <c r="Q643" s="121">
        <f t="shared" si="168"/>
        <v>0</v>
      </c>
      <c r="R643" s="121">
        <f t="shared" si="168"/>
        <v>0</v>
      </c>
    </row>
    <row r="644" spans="1:18" s="114" customFormat="1" ht="15.75">
      <c r="A644" s="82" t="s">
        <v>429</v>
      </c>
      <c r="B644" s="53">
        <v>70201</v>
      </c>
      <c r="C644" s="53"/>
      <c r="D644" s="53">
        <f>D645+D649</f>
        <v>278295</v>
      </c>
      <c r="E644" s="53"/>
      <c r="F644" s="53">
        <f aca="true" t="shared" si="169" ref="F644:R644">F645+F649</f>
        <v>0</v>
      </c>
      <c r="G644" s="53">
        <f t="shared" si="169"/>
        <v>0</v>
      </c>
      <c r="H644" s="53">
        <f t="shared" si="169"/>
        <v>0</v>
      </c>
      <c r="I644" s="53">
        <f t="shared" si="169"/>
        <v>0</v>
      </c>
      <c r="J644" s="53">
        <f t="shared" si="169"/>
        <v>0</v>
      </c>
      <c r="K644" s="53">
        <f t="shared" si="169"/>
        <v>0</v>
      </c>
      <c r="L644" s="53">
        <f t="shared" si="169"/>
        <v>0</v>
      </c>
      <c r="M644" s="53">
        <f t="shared" si="169"/>
        <v>278295</v>
      </c>
      <c r="N644" s="53">
        <f t="shared" si="169"/>
        <v>0</v>
      </c>
      <c r="O644" s="53">
        <f t="shared" si="169"/>
        <v>0</v>
      </c>
      <c r="P644" s="53">
        <f t="shared" si="169"/>
        <v>0</v>
      </c>
      <c r="Q644" s="53">
        <f t="shared" si="169"/>
        <v>0</v>
      </c>
      <c r="R644" s="53">
        <f t="shared" si="169"/>
        <v>0</v>
      </c>
    </row>
    <row r="645" spans="1:18" s="52" customFormat="1" ht="31.5">
      <c r="A645" s="116" t="s">
        <v>187</v>
      </c>
      <c r="B645" s="51"/>
      <c r="C645" s="51">
        <v>3132</v>
      </c>
      <c r="D645" s="51">
        <f>D646</f>
        <v>156062</v>
      </c>
      <c r="E645" s="51"/>
      <c r="F645" s="51">
        <f aca="true" t="shared" si="170" ref="F645:R645">F646</f>
        <v>0</v>
      </c>
      <c r="G645" s="51">
        <f t="shared" si="170"/>
        <v>0</v>
      </c>
      <c r="H645" s="51">
        <f t="shared" si="170"/>
        <v>0</v>
      </c>
      <c r="I645" s="51">
        <f t="shared" si="170"/>
        <v>0</v>
      </c>
      <c r="J645" s="51">
        <f t="shared" si="170"/>
        <v>0</v>
      </c>
      <c r="K645" s="51">
        <f t="shared" si="170"/>
        <v>0</v>
      </c>
      <c r="L645" s="51">
        <f t="shared" si="170"/>
        <v>106353</v>
      </c>
      <c r="M645" s="51">
        <f t="shared" si="170"/>
        <v>49709</v>
      </c>
      <c r="N645" s="51">
        <f t="shared" si="170"/>
        <v>0</v>
      </c>
      <c r="O645" s="51">
        <f t="shared" si="170"/>
        <v>0</v>
      </c>
      <c r="P645" s="51">
        <f t="shared" si="170"/>
        <v>0</v>
      </c>
      <c r="Q645" s="51">
        <f t="shared" si="170"/>
        <v>0</v>
      </c>
      <c r="R645" s="51">
        <f t="shared" si="170"/>
        <v>0</v>
      </c>
    </row>
    <row r="646" spans="1:22" s="48" customFormat="1" ht="46.5" customHeight="1" hidden="1">
      <c r="A646" s="57" t="s">
        <v>464</v>
      </c>
      <c r="B646" s="53"/>
      <c r="C646" s="53"/>
      <c r="D646" s="53">
        <f>F646+H646+I646+J646+K646+L646+M646+N646+O646+P646+Q646+R646</f>
        <v>156062</v>
      </c>
      <c r="E646" s="53"/>
      <c r="F646" s="53"/>
      <c r="G646" s="53"/>
      <c r="H646" s="53"/>
      <c r="I646" s="53"/>
      <c r="J646" s="53"/>
      <c r="K646" s="53"/>
      <c r="L646" s="53">
        <v>106353</v>
      </c>
      <c r="M646" s="53">
        <v>49709</v>
      </c>
      <c r="N646" s="53"/>
      <c r="O646" s="53"/>
      <c r="P646" s="53"/>
      <c r="Q646" s="53"/>
      <c r="R646" s="53"/>
      <c r="S646" s="114"/>
      <c r="T646" s="114"/>
      <c r="U646" s="114"/>
      <c r="V646" s="114"/>
    </row>
    <row r="647" spans="1:18" s="122" customFormat="1" ht="15.75" hidden="1">
      <c r="A647" s="120"/>
      <c r="B647" s="121"/>
      <c r="C647" s="121"/>
      <c r="D647" s="54">
        <f>F647+H647+I647+J647+K647+L647+M647+N647+O647+P647+Q647+R647</f>
        <v>0</v>
      </c>
      <c r="E647" s="121"/>
      <c r="F647" s="121"/>
      <c r="G647" s="121"/>
      <c r="H647" s="121"/>
      <c r="I647" s="121"/>
      <c r="J647" s="121"/>
      <c r="K647" s="121"/>
      <c r="L647" s="121"/>
      <c r="M647" s="121"/>
      <c r="N647" s="121"/>
      <c r="O647" s="121"/>
      <c r="P647" s="121"/>
      <c r="Q647" s="121"/>
      <c r="R647" s="121"/>
    </row>
    <row r="648" spans="1:18" s="122" customFormat="1" ht="15.75" hidden="1">
      <c r="A648" s="120"/>
      <c r="B648" s="121"/>
      <c r="C648" s="121"/>
      <c r="D648" s="54"/>
      <c r="E648" s="121"/>
      <c r="F648" s="121"/>
      <c r="G648" s="121"/>
      <c r="H648" s="121"/>
      <c r="I648" s="121"/>
      <c r="J648" s="121"/>
      <c r="K648" s="121"/>
      <c r="L648" s="121"/>
      <c r="M648" s="121"/>
      <c r="N648" s="121"/>
      <c r="O648" s="121"/>
      <c r="P648" s="121"/>
      <c r="Q648" s="121"/>
      <c r="R648" s="121"/>
    </row>
    <row r="649" spans="1:18" s="52" customFormat="1" ht="31.5">
      <c r="A649" s="116" t="s">
        <v>486</v>
      </c>
      <c r="B649" s="51"/>
      <c r="C649" s="51">
        <v>3122</v>
      </c>
      <c r="D649" s="51">
        <f>D650</f>
        <v>122233</v>
      </c>
      <c r="E649" s="51">
        <f aca="true" t="shared" si="171" ref="E649:R649">E650</f>
        <v>0</v>
      </c>
      <c r="F649" s="51">
        <f t="shared" si="171"/>
        <v>0</v>
      </c>
      <c r="G649" s="51">
        <f t="shared" si="171"/>
        <v>0</v>
      </c>
      <c r="H649" s="51">
        <f t="shared" si="171"/>
        <v>0</v>
      </c>
      <c r="I649" s="51">
        <f t="shared" si="171"/>
        <v>0</v>
      </c>
      <c r="J649" s="51">
        <f t="shared" si="171"/>
        <v>0</v>
      </c>
      <c r="K649" s="51">
        <f t="shared" si="171"/>
        <v>0</v>
      </c>
      <c r="L649" s="51">
        <f t="shared" si="171"/>
        <v>-106353</v>
      </c>
      <c r="M649" s="51">
        <f t="shared" si="171"/>
        <v>228586</v>
      </c>
      <c r="N649" s="51">
        <f t="shared" si="171"/>
        <v>0</v>
      </c>
      <c r="O649" s="51">
        <f t="shared" si="171"/>
        <v>0</v>
      </c>
      <c r="P649" s="51">
        <f t="shared" si="171"/>
        <v>0</v>
      </c>
      <c r="Q649" s="51">
        <f t="shared" si="171"/>
        <v>0</v>
      </c>
      <c r="R649" s="51">
        <f t="shared" si="171"/>
        <v>0</v>
      </c>
    </row>
    <row r="650" spans="1:22" s="48" customFormat="1" ht="47.25" customHeight="1" hidden="1">
      <c r="A650" s="57" t="s">
        <v>464</v>
      </c>
      <c r="B650" s="53"/>
      <c r="C650" s="53"/>
      <c r="D650" s="53">
        <f>F650+H650+I650+J650+K650+L650+M650+N650+O650+P650+Q650+R650</f>
        <v>122233</v>
      </c>
      <c r="E650" s="53"/>
      <c r="F650" s="53"/>
      <c r="G650" s="53"/>
      <c r="H650" s="53"/>
      <c r="I650" s="53"/>
      <c r="J650" s="53"/>
      <c r="K650" s="53"/>
      <c r="L650" s="53">
        <v>-106353</v>
      </c>
      <c r="M650" s="53">
        <v>228586</v>
      </c>
      <c r="N650" s="53"/>
      <c r="O650" s="53"/>
      <c r="P650" s="53"/>
      <c r="Q650" s="53"/>
      <c r="R650" s="53"/>
      <c r="S650" s="114"/>
      <c r="T650" s="114"/>
      <c r="U650" s="114"/>
      <c r="V650" s="114"/>
    </row>
    <row r="651" spans="1:22" s="48" customFormat="1" ht="31.5" hidden="1">
      <c r="A651" s="57" t="s">
        <v>372</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hidden="1">
      <c r="A652" s="57" t="s">
        <v>370</v>
      </c>
      <c r="B652" s="53">
        <v>70101</v>
      </c>
      <c r="C652" s="53"/>
      <c r="D652" s="53">
        <f>D653+D657+D659</f>
        <v>0</v>
      </c>
      <c r="E652" s="53"/>
      <c r="F652" s="53">
        <f aca="true" t="shared" si="172" ref="F652:R652">F653+F657+F659</f>
        <v>0</v>
      </c>
      <c r="G652" s="53">
        <f t="shared" si="172"/>
        <v>0</v>
      </c>
      <c r="H652" s="53">
        <f t="shared" si="172"/>
        <v>0</v>
      </c>
      <c r="I652" s="53">
        <f t="shared" si="172"/>
        <v>0</v>
      </c>
      <c r="J652" s="53">
        <f t="shared" si="172"/>
        <v>0</v>
      </c>
      <c r="K652" s="53">
        <f t="shared" si="172"/>
        <v>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hidden="1">
      <c r="A653" s="116" t="s">
        <v>288</v>
      </c>
      <c r="B653" s="51"/>
      <c r="C653" s="51">
        <v>3132</v>
      </c>
      <c r="D653" s="54">
        <f>D654+D655+D656</f>
        <v>0</v>
      </c>
      <c r="E653" s="51"/>
      <c r="F653" s="54">
        <f aca="true" t="shared" si="173" ref="F653:R653">F654+F655+F656</f>
        <v>0</v>
      </c>
      <c r="G653" s="54">
        <f t="shared" si="173"/>
        <v>0</v>
      </c>
      <c r="H653" s="54">
        <f t="shared" si="173"/>
        <v>0</v>
      </c>
      <c r="I653" s="54">
        <f t="shared" si="173"/>
        <v>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464</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22" s="48" customFormat="1" ht="47.25" customHeight="1" hidden="1">
      <c r="A655" s="57" t="s">
        <v>371</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376</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hidden="1">
      <c r="A657" s="111" t="s">
        <v>286</v>
      </c>
      <c r="B657" s="51"/>
      <c r="C657" s="51">
        <v>3110</v>
      </c>
      <c r="D657" s="54">
        <f>D658</f>
        <v>0</v>
      </c>
      <c r="E657" s="51"/>
      <c r="F657" s="54">
        <f aca="true" t="shared" si="174" ref="F657:R657">F658</f>
        <v>0</v>
      </c>
      <c r="G657" s="54">
        <f t="shared" si="174"/>
        <v>0</v>
      </c>
      <c r="H657" s="54">
        <f t="shared" si="174"/>
        <v>0</v>
      </c>
      <c r="I657" s="54">
        <f t="shared" si="174"/>
        <v>0</v>
      </c>
      <c r="J657" s="54">
        <f t="shared" si="174"/>
        <v>0</v>
      </c>
      <c r="K657" s="54">
        <f t="shared" si="174"/>
        <v>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464</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114" customFormat="1" ht="54" customHeight="1" hidden="1">
      <c r="A659" s="57" t="s">
        <v>461</v>
      </c>
      <c r="B659" s="53"/>
      <c r="C659" s="53">
        <v>3142</v>
      </c>
      <c r="D659" s="53">
        <f>D660</f>
        <v>0</v>
      </c>
      <c r="E659" s="53"/>
      <c r="F659" s="53">
        <f aca="true" t="shared" si="175" ref="F659:R659">F660</f>
        <v>0</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464</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22" s="48" customFormat="1" ht="36.75" customHeight="1" hidden="1">
      <c r="A661" s="57" t="s">
        <v>3</v>
      </c>
      <c r="B661" s="53">
        <v>70401</v>
      </c>
      <c r="C661" s="53"/>
      <c r="D661" s="53">
        <f>D662</f>
        <v>0</v>
      </c>
      <c r="E661" s="53"/>
      <c r="F661" s="53">
        <f aca="true" t="shared" si="176" ref="F661:R661">F662</f>
        <v>0</v>
      </c>
      <c r="G661" s="53">
        <f t="shared" si="176"/>
        <v>0</v>
      </c>
      <c r="H661" s="53">
        <f t="shared" si="176"/>
        <v>0</v>
      </c>
      <c r="I661" s="53">
        <f t="shared" si="176"/>
        <v>0</v>
      </c>
      <c r="J661" s="53">
        <f t="shared" si="176"/>
        <v>0</v>
      </c>
      <c r="K661" s="53">
        <f t="shared" si="176"/>
        <v>0</v>
      </c>
      <c r="L661" s="53">
        <f t="shared" si="176"/>
        <v>0</v>
      </c>
      <c r="M661" s="53">
        <f t="shared" si="176"/>
        <v>0</v>
      </c>
      <c r="N661" s="53">
        <f t="shared" si="176"/>
        <v>0</v>
      </c>
      <c r="O661" s="53">
        <f t="shared" si="176"/>
        <v>0</v>
      </c>
      <c r="P661" s="53">
        <f t="shared" si="176"/>
        <v>0</v>
      </c>
      <c r="Q661" s="53">
        <f t="shared" si="176"/>
        <v>0</v>
      </c>
      <c r="R661" s="53">
        <f t="shared" si="176"/>
        <v>0</v>
      </c>
      <c r="S661" s="114"/>
      <c r="T661" s="114"/>
      <c r="U661" s="114"/>
      <c r="V661" s="114"/>
    </row>
    <row r="662" spans="1:22" s="112" customFormat="1" ht="46.5" customHeight="1" hidden="1">
      <c r="A662" s="116" t="s">
        <v>286</v>
      </c>
      <c r="B662" s="51"/>
      <c r="C662" s="51">
        <v>3110</v>
      </c>
      <c r="D662" s="53">
        <f>F662+H662+I662+J662+K662+L662+M662+N662+O662+P662+Q662+R662</f>
        <v>0</v>
      </c>
      <c r="E662" s="51"/>
      <c r="F662" s="51"/>
      <c r="G662" s="52"/>
      <c r="H662" s="51"/>
      <c r="I662" s="51"/>
      <c r="J662" s="51"/>
      <c r="K662" s="51"/>
      <c r="L662" s="51"/>
      <c r="M662" s="51"/>
      <c r="N662" s="51"/>
      <c r="O662" s="51"/>
      <c r="P662" s="51"/>
      <c r="Q662" s="51"/>
      <c r="R662" s="51"/>
      <c r="S662" s="52"/>
      <c r="T662" s="52"/>
      <c r="U662" s="52"/>
      <c r="V662" s="52"/>
    </row>
    <row r="663" spans="1:22" s="48" customFormat="1" ht="46.5" customHeight="1" hidden="1">
      <c r="A663" s="57"/>
      <c r="B663" s="53"/>
      <c r="C663" s="53"/>
      <c r="D663" s="53"/>
      <c r="E663" s="53"/>
      <c r="F663" s="53"/>
      <c r="G663" s="114"/>
      <c r="H663" s="53"/>
      <c r="I663" s="53"/>
      <c r="J663" s="53"/>
      <c r="K663" s="53"/>
      <c r="L663" s="53"/>
      <c r="M663" s="53"/>
      <c r="N663" s="53"/>
      <c r="O663" s="53"/>
      <c r="P663" s="53"/>
      <c r="Q663" s="53"/>
      <c r="R663" s="53"/>
      <c r="S663" s="114"/>
      <c r="T663" s="114"/>
      <c r="U663" s="114"/>
      <c r="V663" s="114"/>
    </row>
    <row r="664" spans="1:18" s="122" customFormat="1" ht="31.5" hidden="1">
      <c r="A664" s="120" t="s">
        <v>367</v>
      </c>
      <c r="B664" s="121"/>
      <c r="C664" s="121"/>
      <c r="D664" s="121">
        <f>D665</f>
        <v>0</v>
      </c>
      <c r="E664" s="121"/>
      <c r="F664" s="121">
        <f aca="true" t="shared" si="177" ref="F664:R664">F665</f>
        <v>0</v>
      </c>
      <c r="G664" s="121">
        <f t="shared" si="177"/>
        <v>0</v>
      </c>
      <c r="H664" s="121">
        <f t="shared" si="177"/>
        <v>0</v>
      </c>
      <c r="I664" s="121">
        <f t="shared" si="177"/>
        <v>0</v>
      </c>
      <c r="J664" s="121">
        <f t="shared" si="177"/>
        <v>0</v>
      </c>
      <c r="K664" s="121">
        <f t="shared" si="177"/>
        <v>0</v>
      </c>
      <c r="L664" s="121">
        <f t="shared" si="177"/>
        <v>0</v>
      </c>
      <c r="M664" s="121">
        <f t="shared" si="177"/>
        <v>0</v>
      </c>
      <c r="N664" s="121">
        <f t="shared" si="177"/>
        <v>0</v>
      </c>
      <c r="O664" s="121">
        <f t="shared" si="177"/>
        <v>0</v>
      </c>
      <c r="P664" s="121">
        <f t="shared" si="177"/>
        <v>0</v>
      </c>
      <c r="Q664" s="121">
        <f t="shared" si="177"/>
        <v>0</v>
      </c>
      <c r="R664" s="121">
        <f t="shared" si="177"/>
        <v>0</v>
      </c>
    </row>
    <row r="665" spans="1:18" s="114" customFormat="1" ht="15.75" hidden="1">
      <c r="A665" s="57" t="s">
        <v>368</v>
      </c>
      <c r="B665" s="53">
        <v>80101</v>
      </c>
      <c r="C665" s="53"/>
      <c r="D665" s="53">
        <f>D666+D670+D676</f>
        <v>0</v>
      </c>
      <c r="E665" s="53"/>
      <c r="F665" s="53">
        <f aca="true" t="shared" si="178" ref="F665:R665">F666+F670+F676</f>
        <v>0</v>
      </c>
      <c r="G665" s="53">
        <f t="shared" si="178"/>
        <v>0</v>
      </c>
      <c r="H665" s="53">
        <f t="shared" si="178"/>
        <v>0</v>
      </c>
      <c r="I665" s="53">
        <f t="shared" si="178"/>
        <v>0</v>
      </c>
      <c r="J665" s="53">
        <f t="shared" si="178"/>
        <v>0</v>
      </c>
      <c r="K665" s="53">
        <f t="shared" si="178"/>
        <v>0</v>
      </c>
      <c r="L665" s="53">
        <f t="shared" si="178"/>
        <v>0</v>
      </c>
      <c r="M665" s="53">
        <f t="shared" si="178"/>
        <v>0</v>
      </c>
      <c r="N665" s="53">
        <f t="shared" si="178"/>
        <v>0</v>
      </c>
      <c r="O665" s="53">
        <f t="shared" si="178"/>
        <v>0</v>
      </c>
      <c r="P665" s="53">
        <f t="shared" si="178"/>
        <v>0</v>
      </c>
      <c r="Q665" s="53">
        <f t="shared" si="178"/>
        <v>0</v>
      </c>
      <c r="R665" s="53">
        <f t="shared" si="178"/>
        <v>0</v>
      </c>
    </row>
    <row r="666" spans="1:18" s="52" customFormat="1" ht="47.25" hidden="1">
      <c r="A666" s="116" t="s">
        <v>274</v>
      </c>
      <c r="B666" s="51"/>
      <c r="C666" s="51">
        <v>3110</v>
      </c>
      <c r="D666" s="51">
        <f>D667+D669+D668</f>
        <v>0</v>
      </c>
      <c r="E666" s="51"/>
      <c r="F666" s="51">
        <f aca="true" t="shared" si="179" ref="F666:R666">F667+F669+F668</f>
        <v>0</v>
      </c>
      <c r="G666" s="51">
        <f t="shared" si="179"/>
        <v>0</v>
      </c>
      <c r="H666" s="51">
        <f t="shared" si="179"/>
        <v>0</v>
      </c>
      <c r="I666" s="51">
        <f t="shared" si="179"/>
        <v>0</v>
      </c>
      <c r="J666" s="51">
        <f t="shared" si="179"/>
        <v>0</v>
      </c>
      <c r="K666" s="51">
        <f t="shared" si="179"/>
        <v>0</v>
      </c>
      <c r="L666" s="51">
        <f t="shared" si="179"/>
        <v>0</v>
      </c>
      <c r="M666" s="51">
        <f t="shared" si="179"/>
        <v>0</v>
      </c>
      <c r="N666" s="51">
        <f t="shared" si="179"/>
        <v>0</v>
      </c>
      <c r="O666" s="51">
        <f t="shared" si="179"/>
        <v>0</v>
      </c>
      <c r="P666" s="51">
        <f t="shared" si="179"/>
        <v>0</v>
      </c>
      <c r="Q666" s="51">
        <f t="shared" si="179"/>
        <v>0</v>
      </c>
      <c r="R666" s="51">
        <f t="shared" si="179"/>
        <v>0</v>
      </c>
    </row>
    <row r="667" spans="1:22" s="48" customFormat="1" ht="45.75" customHeight="1" hidden="1">
      <c r="A667" s="57" t="s">
        <v>464</v>
      </c>
      <c r="B667" s="139"/>
      <c r="C667" s="139"/>
      <c r="D667" s="139">
        <f>F667+H667+I667+J667+K667+L667+M667+N667+O667+P667+Q667+R667</f>
        <v>0</v>
      </c>
      <c r="E667" s="139"/>
      <c r="F667" s="139"/>
      <c r="G667" s="114"/>
      <c r="H667" s="139"/>
      <c r="I667" s="139"/>
      <c r="J667" s="139"/>
      <c r="K667" s="139"/>
      <c r="L667" s="139"/>
      <c r="M667" s="139"/>
      <c r="N667" s="139"/>
      <c r="O667" s="139"/>
      <c r="P667" s="139"/>
      <c r="Q667" s="139"/>
      <c r="R667" s="139"/>
      <c r="S667" s="114"/>
      <c r="T667" s="114"/>
      <c r="U667" s="114"/>
      <c r="V667" s="114"/>
    </row>
    <row r="668" spans="1:22" s="48" customFormat="1" ht="62.25" customHeight="1" hidden="1">
      <c r="A668" s="155" t="s">
        <v>398</v>
      </c>
      <c r="B668" s="139"/>
      <c r="C668" s="139"/>
      <c r="D668" s="139">
        <f>F668+H668+I668+J668+K668+L668+M668+N668+O668+P668+Q668+R668</f>
        <v>0</v>
      </c>
      <c r="E668" s="139"/>
      <c r="F668" s="139"/>
      <c r="G668" s="114"/>
      <c r="H668" s="139"/>
      <c r="I668" s="139"/>
      <c r="J668" s="139"/>
      <c r="K668" s="139"/>
      <c r="L668" s="139"/>
      <c r="M668" s="139"/>
      <c r="N668" s="139"/>
      <c r="O668" s="139"/>
      <c r="P668" s="139"/>
      <c r="Q668" s="139"/>
      <c r="R668" s="139"/>
      <c r="S668" s="114"/>
      <c r="T668" s="114"/>
      <c r="U668" s="114"/>
      <c r="V668" s="114"/>
    </row>
    <row r="669" spans="1:22" s="48" customFormat="1" ht="35.25" customHeight="1" hidden="1">
      <c r="A669" s="155" t="s">
        <v>374</v>
      </c>
      <c r="B669" s="139"/>
      <c r="C669" s="139"/>
      <c r="D669" s="139">
        <f>F669+H669+I669+J669+K669+L669+M669+N669+O669+P669+Q669+R669</f>
        <v>0</v>
      </c>
      <c r="E669" s="139"/>
      <c r="F669" s="139"/>
      <c r="G669" s="114"/>
      <c r="H669" s="139"/>
      <c r="I669" s="139"/>
      <c r="J669" s="139"/>
      <c r="K669" s="139"/>
      <c r="L669" s="139"/>
      <c r="M669" s="139"/>
      <c r="N669" s="139"/>
      <c r="O669" s="139"/>
      <c r="P669" s="139"/>
      <c r="Q669" s="139"/>
      <c r="R669" s="139"/>
      <c r="S669" s="114"/>
      <c r="T669" s="114"/>
      <c r="U669" s="114"/>
      <c r="V669" s="114"/>
    </row>
    <row r="670" spans="1:18" s="52" customFormat="1" ht="31.5" hidden="1">
      <c r="A670" s="116" t="s">
        <v>238</v>
      </c>
      <c r="B670" s="51"/>
      <c r="C670" s="51">
        <v>3132</v>
      </c>
      <c r="D670" s="51">
        <f>+D671+D675</f>
        <v>0</v>
      </c>
      <c r="E670" s="51">
        <f aca="true" t="shared" si="180" ref="E670:R670">+E671+E675</f>
        <v>0</v>
      </c>
      <c r="F670" s="51">
        <f t="shared" si="180"/>
        <v>0</v>
      </c>
      <c r="G670" s="51">
        <f t="shared" si="180"/>
        <v>0</v>
      </c>
      <c r="H670" s="51">
        <f t="shared" si="180"/>
        <v>0</v>
      </c>
      <c r="I670" s="51">
        <f t="shared" si="180"/>
        <v>0</v>
      </c>
      <c r="J670" s="51">
        <f t="shared" si="180"/>
        <v>0</v>
      </c>
      <c r="K670" s="51">
        <f t="shared" si="180"/>
        <v>0</v>
      </c>
      <c r="L670" s="51">
        <f t="shared" si="180"/>
        <v>0</v>
      </c>
      <c r="M670" s="51">
        <f t="shared" si="180"/>
        <v>0</v>
      </c>
      <c r="N670" s="51">
        <f t="shared" si="180"/>
        <v>0</v>
      </c>
      <c r="O670" s="51">
        <f t="shared" si="180"/>
        <v>0</v>
      </c>
      <c r="P670" s="51">
        <f t="shared" si="180"/>
        <v>0</v>
      </c>
      <c r="Q670" s="51">
        <f t="shared" si="180"/>
        <v>0</v>
      </c>
      <c r="R670" s="51">
        <f t="shared" si="180"/>
        <v>0</v>
      </c>
    </row>
    <row r="671" spans="1:22" s="48" customFormat="1" ht="45" customHeight="1" hidden="1">
      <c r="A671" s="57" t="s">
        <v>464</v>
      </c>
      <c r="B671" s="53"/>
      <c r="C671" s="53"/>
      <c r="D671" s="139">
        <f aca="true" t="shared" si="181" ref="D671:D676">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369</v>
      </c>
      <c r="B672" s="53"/>
      <c r="C672" s="53"/>
      <c r="D672" s="139">
        <f t="shared" si="181"/>
        <v>0</v>
      </c>
      <c r="E672" s="53"/>
      <c r="F672" s="53"/>
      <c r="G672" s="53"/>
      <c r="H672" s="53"/>
      <c r="I672" s="53"/>
      <c r="J672" s="53"/>
      <c r="K672" s="53"/>
      <c r="L672" s="53"/>
      <c r="M672" s="53"/>
      <c r="N672" s="53"/>
      <c r="O672" s="53"/>
      <c r="P672" s="53"/>
      <c r="Q672" s="53"/>
      <c r="R672" s="53"/>
      <c r="S672" s="114"/>
      <c r="T672" s="114"/>
      <c r="U672" s="114"/>
      <c r="V672" s="114"/>
    </row>
    <row r="673" spans="1:22" s="48" customFormat="1" ht="46.5" customHeight="1" hidden="1">
      <c r="A673" s="57" t="s">
        <v>399</v>
      </c>
      <c r="B673" s="53"/>
      <c r="C673" s="53"/>
      <c r="D673" s="139">
        <f t="shared" si="181"/>
        <v>0</v>
      </c>
      <c r="E673" s="53"/>
      <c r="F673" s="53"/>
      <c r="G673" s="53"/>
      <c r="H673" s="53"/>
      <c r="I673" s="53"/>
      <c r="J673" s="53"/>
      <c r="K673" s="53"/>
      <c r="L673" s="53"/>
      <c r="M673" s="53"/>
      <c r="N673" s="53"/>
      <c r="O673" s="53"/>
      <c r="P673" s="53"/>
      <c r="Q673" s="53"/>
      <c r="R673" s="53"/>
      <c r="S673" s="114"/>
      <c r="T673" s="114"/>
      <c r="U673" s="114"/>
      <c r="V673" s="114"/>
    </row>
    <row r="674" spans="1:22" s="48" customFormat="1" ht="78.75" hidden="1">
      <c r="A674" s="57" t="s">
        <v>375</v>
      </c>
      <c r="B674" s="53"/>
      <c r="C674" s="53"/>
      <c r="D674" s="139">
        <f t="shared" si="181"/>
        <v>0</v>
      </c>
      <c r="E674" s="53"/>
      <c r="F674" s="53"/>
      <c r="G674" s="53"/>
      <c r="H674" s="53"/>
      <c r="I674" s="53"/>
      <c r="J674" s="53"/>
      <c r="K674" s="53"/>
      <c r="L674" s="53"/>
      <c r="M674" s="53"/>
      <c r="N674" s="53"/>
      <c r="O674" s="53"/>
      <c r="P674" s="53"/>
      <c r="Q674" s="53"/>
      <c r="R674" s="53"/>
      <c r="S674" s="114"/>
      <c r="T674" s="114"/>
      <c r="U674" s="114"/>
      <c r="V674" s="114"/>
    </row>
    <row r="675" spans="1:22" s="48" customFormat="1" ht="15.75" hidden="1">
      <c r="A675" s="57"/>
      <c r="B675" s="53"/>
      <c r="C675" s="53"/>
      <c r="D675" s="139">
        <f t="shared" si="181"/>
        <v>0</v>
      </c>
      <c r="E675" s="53"/>
      <c r="F675" s="53"/>
      <c r="G675" s="53"/>
      <c r="H675" s="53"/>
      <c r="I675" s="53"/>
      <c r="J675" s="53"/>
      <c r="K675" s="53"/>
      <c r="L675" s="53"/>
      <c r="M675" s="53"/>
      <c r="N675" s="53"/>
      <c r="O675" s="53"/>
      <c r="P675" s="53"/>
      <c r="Q675" s="53"/>
      <c r="R675" s="53"/>
      <c r="S675" s="114"/>
      <c r="T675" s="114"/>
      <c r="U675" s="114"/>
      <c r="V675" s="114"/>
    </row>
    <row r="676" spans="1:18" s="52" customFormat="1" ht="31.5" hidden="1">
      <c r="A676" s="116" t="s">
        <v>461</v>
      </c>
      <c r="B676" s="51"/>
      <c r="C676" s="51">
        <v>3142</v>
      </c>
      <c r="D676" s="154">
        <f t="shared" si="181"/>
        <v>0</v>
      </c>
      <c r="E676" s="51"/>
      <c r="F676" s="51"/>
      <c r="G676" s="51"/>
      <c r="H676" s="51"/>
      <c r="I676" s="51"/>
      <c r="J676" s="51"/>
      <c r="K676" s="51"/>
      <c r="L676" s="51"/>
      <c r="M676" s="51"/>
      <c r="N676" s="51"/>
      <c r="O676" s="51"/>
      <c r="P676" s="51"/>
      <c r="Q676" s="51"/>
      <c r="R676" s="51"/>
    </row>
    <row r="677" spans="1:18" s="52" customFormat="1" ht="47.25" customHeight="1" hidden="1">
      <c r="A677" s="57" t="s">
        <v>464</v>
      </c>
      <c r="B677" s="51"/>
      <c r="C677" s="51"/>
      <c r="D677" s="154"/>
      <c r="E677" s="51"/>
      <c r="F677" s="154"/>
      <c r="G677" s="154"/>
      <c r="H677" s="154"/>
      <c r="I677" s="154"/>
      <c r="J677" s="154"/>
      <c r="K677" s="154"/>
      <c r="L677" s="154"/>
      <c r="M677" s="154"/>
      <c r="N677" s="154"/>
      <c r="O677" s="154"/>
      <c r="P677" s="154"/>
      <c r="Q677" s="154"/>
      <c r="R677" s="154"/>
    </row>
    <row r="678" spans="1:18" s="122" customFormat="1" ht="31.5" hidden="1">
      <c r="A678" s="120" t="s">
        <v>430</v>
      </c>
      <c r="B678" s="121"/>
      <c r="C678" s="121"/>
      <c r="D678" s="156">
        <f>D679</f>
        <v>0</v>
      </c>
      <c r="E678" s="121"/>
      <c r="F678" s="156">
        <f aca="true" t="shared" si="182" ref="F678:R678">F679</f>
        <v>0</v>
      </c>
      <c r="G678" s="156">
        <f t="shared" si="182"/>
        <v>0</v>
      </c>
      <c r="H678" s="156">
        <f t="shared" si="182"/>
        <v>0</v>
      </c>
      <c r="I678" s="156">
        <f t="shared" si="182"/>
        <v>0</v>
      </c>
      <c r="J678" s="156">
        <f t="shared" si="182"/>
        <v>0</v>
      </c>
      <c r="K678" s="156">
        <f t="shared" si="182"/>
        <v>0</v>
      </c>
      <c r="L678" s="156">
        <f t="shared" si="182"/>
        <v>0</v>
      </c>
      <c r="M678" s="156">
        <f t="shared" si="182"/>
        <v>0</v>
      </c>
      <c r="N678" s="156">
        <f t="shared" si="182"/>
        <v>0</v>
      </c>
      <c r="O678" s="156">
        <f t="shared" si="182"/>
        <v>0</v>
      </c>
      <c r="P678" s="156">
        <f t="shared" si="182"/>
        <v>0</v>
      </c>
      <c r="Q678" s="156">
        <f t="shared" si="182"/>
        <v>0</v>
      </c>
      <c r="R678" s="156">
        <f t="shared" si="182"/>
        <v>0</v>
      </c>
    </row>
    <row r="679" spans="1:18" s="114" customFormat="1" ht="64.5" customHeight="1" hidden="1">
      <c r="A679" s="57" t="s">
        <v>282</v>
      </c>
      <c r="B679" s="53">
        <v>130107</v>
      </c>
      <c r="C679" s="53"/>
      <c r="D679" s="139">
        <f>D680+D682</f>
        <v>0</v>
      </c>
      <c r="E679" s="53"/>
      <c r="F679" s="139">
        <f aca="true" t="shared" si="183" ref="F679:R679">F680+F682</f>
        <v>0</v>
      </c>
      <c r="G679" s="139">
        <f t="shared" si="183"/>
        <v>0</v>
      </c>
      <c r="H679" s="139">
        <f t="shared" si="183"/>
        <v>0</v>
      </c>
      <c r="I679" s="139">
        <f t="shared" si="183"/>
        <v>0</v>
      </c>
      <c r="J679" s="139">
        <f t="shared" si="183"/>
        <v>0</v>
      </c>
      <c r="K679" s="139">
        <f t="shared" si="183"/>
        <v>0</v>
      </c>
      <c r="L679" s="139">
        <f t="shared" si="183"/>
        <v>0</v>
      </c>
      <c r="M679" s="139">
        <f t="shared" si="183"/>
        <v>0</v>
      </c>
      <c r="N679" s="139">
        <f t="shared" si="183"/>
        <v>0</v>
      </c>
      <c r="O679" s="139">
        <f t="shared" si="183"/>
        <v>0</v>
      </c>
      <c r="P679" s="139">
        <f t="shared" si="183"/>
        <v>0</v>
      </c>
      <c r="Q679" s="139">
        <f t="shared" si="183"/>
        <v>0</v>
      </c>
      <c r="R679" s="139">
        <f t="shared" si="183"/>
        <v>0</v>
      </c>
    </row>
    <row r="680" spans="1:18" s="52" customFormat="1" ht="47.25" hidden="1">
      <c r="A680" s="116" t="s">
        <v>194</v>
      </c>
      <c r="B680" s="51"/>
      <c r="C680" s="51">
        <v>3110</v>
      </c>
      <c r="D680" s="154">
        <f>F680+H680+I680+J680+K680+L680+M680+N680+O680+P680+Q680+R680</f>
        <v>0</v>
      </c>
      <c r="E680" s="51"/>
      <c r="F680" s="51"/>
      <c r="G680" s="51"/>
      <c r="H680" s="51"/>
      <c r="I680" s="51"/>
      <c r="J680" s="51"/>
      <c r="K680" s="51"/>
      <c r="L680" s="51"/>
      <c r="M680" s="51"/>
      <c r="N680" s="51"/>
      <c r="O680" s="51"/>
      <c r="P680" s="51"/>
      <c r="Q680" s="51"/>
      <c r="R680" s="51"/>
    </row>
    <row r="681" spans="1:18" s="52" customFormat="1" ht="46.5" customHeight="1" hidden="1">
      <c r="A681" s="57" t="s">
        <v>464</v>
      </c>
      <c r="B681" s="51"/>
      <c r="C681" s="51"/>
      <c r="D681" s="154"/>
      <c r="E681" s="51"/>
      <c r="F681" s="154"/>
      <c r="G681" s="154"/>
      <c r="H681" s="154"/>
      <c r="I681" s="154"/>
      <c r="J681" s="154"/>
      <c r="K681" s="154"/>
      <c r="L681" s="154"/>
      <c r="M681" s="154"/>
      <c r="N681" s="154"/>
      <c r="O681" s="154"/>
      <c r="P681" s="154"/>
      <c r="Q681" s="154"/>
      <c r="R681" s="154"/>
    </row>
    <row r="682" spans="1:18" s="52" customFormat="1" ht="31.5" hidden="1">
      <c r="A682" s="116" t="s">
        <v>187</v>
      </c>
      <c r="B682" s="51"/>
      <c r="C682" s="51">
        <v>3132</v>
      </c>
      <c r="D682" s="154">
        <f>F682+H682+I682+J682+K682+L682+M682+N682+O682+P682+Q682+R682</f>
        <v>0</v>
      </c>
      <c r="E682" s="51"/>
      <c r="F682" s="154"/>
      <c r="G682" s="154"/>
      <c r="H682" s="154"/>
      <c r="I682" s="154"/>
      <c r="J682" s="154"/>
      <c r="K682" s="154"/>
      <c r="L682" s="154"/>
      <c r="M682" s="154"/>
      <c r="N682" s="154"/>
      <c r="O682" s="154"/>
      <c r="P682" s="154"/>
      <c r="Q682" s="154"/>
      <c r="R682" s="154"/>
    </row>
    <row r="683" spans="1:18" s="52" customFormat="1" ht="45" customHeight="1" hidden="1">
      <c r="A683" s="57" t="s">
        <v>464</v>
      </c>
      <c r="B683" s="51"/>
      <c r="C683" s="51"/>
      <c r="D683" s="154"/>
      <c r="E683" s="51"/>
      <c r="F683" s="154"/>
      <c r="G683" s="154"/>
      <c r="H683" s="154"/>
      <c r="I683" s="154"/>
      <c r="J683" s="154"/>
      <c r="K683" s="154"/>
      <c r="L683" s="154"/>
      <c r="M683" s="154"/>
      <c r="N683" s="154"/>
      <c r="O683" s="154"/>
      <c r="P683" s="154"/>
      <c r="Q683" s="154"/>
      <c r="R683" s="154"/>
    </row>
    <row r="684" spans="1:18" s="122" customFormat="1" ht="15.75" hidden="1">
      <c r="A684" s="120" t="s">
        <v>462</v>
      </c>
      <c r="B684" s="121"/>
      <c r="C684" s="121"/>
      <c r="D684" s="156">
        <f>D685</f>
        <v>0</v>
      </c>
      <c r="E684" s="121"/>
      <c r="F684" s="156">
        <f aca="true" t="shared" si="184" ref="F684:R684">F685</f>
        <v>0</v>
      </c>
      <c r="G684" s="156">
        <f t="shared" si="184"/>
        <v>0</v>
      </c>
      <c r="H684" s="156">
        <f t="shared" si="184"/>
        <v>0</v>
      </c>
      <c r="I684" s="156">
        <f t="shared" si="184"/>
        <v>0</v>
      </c>
      <c r="J684" s="156">
        <f t="shared" si="184"/>
        <v>0</v>
      </c>
      <c r="K684" s="156">
        <f t="shared" si="184"/>
        <v>0</v>
      </c>
      <c r="L684" s="156">
        <f t="shared" si="184"/>
        <v>0</v>
      </c>
      <c r="M684" s="156">
        <f t="shared" si="184"/>
        <v>0</v>
      </c>
      <c r="N684" s="156">
        <f t="shared" si="184"/>
        <v>0</v>
      </c>
      <c r="O684" s="156">
        <f t="shared" si="184"/>
        <v>0</v>
      </c>
      <c r="P684" s="156">
        <f t="shared" si="184"/>
        <v>0</v>
      </c>
      <c r="Q684" s="156">
        <f t="shared" si="184"/>
        <v>0</v>
      </c>
      <c r="R684" s="156">
        <f t="shared" si="184"/>
        <v>0</v>
      </c>
    </row>
    <row r="685" spans="1:18" s="114" customFormat="1" ht="15.75" hidden="1">
      <c r="A685" s="57" t="s">
        <v>463</v>
      </c>
      <c r="B685" s="53">
        <v>110201</v>
      </c>
      <c r="C685" s="53"/>
      <c r="D685" s="139">
        <f>D686</f>
        <v>0</v>
      </c>
      <c r="E685" s="53"/>
      <c r="F685" s="139">
        <f aca="true" t="shared" si="185" ref="F685:R685">F686</f>
        <v>0</v>
      </c>
      <c r="G685" s="139">
        <f t="shared" si="185"/>
        <v>0</v>
      </c>
      <c r="H685" s="139">
        <f t="shared" si="185"/>
        <v>0</v>
      </c>
      <c r="I685" s="139">
        <f t="shared" si="185"/>
        <v>0</v>
      </c>
      <c r="J685" s="139">
        <f t="shared" si="185"/>
        <v>0</v>
      </c>
      <c r="K685" s="139">
        <f t="shared" si="185"/>
        <v>0</v>
      </c>
      <c r="L685" s="139">
        <f t="shared" si="185"/>
        <v>0</v>
      </c>
      <c r="M685" s="139">
        <f t="shared" si="185"/>
        <v>0</v>
      </c>
      <c r="N685" s="139">
        <f t="shared" si="185"/>
        <v>0</v>
      </c>
      <c r="O685" s="139">
        <f t="shared" si="185"/>
        <v>0</v>
      </c>
      <c r="P685" s="139">
        <f t="shared" si="185"/>
        <v>0</v>
      </c>
      <c r="Q685" s="139">
        <f t="shared" si="185"/>
        <v>0</v>
      </c>
      <c r="R685" s="139">
        <f t="shared" si="185"/>
        <v>0</v>
      </c>
    </row>
    <row r="686" spans="1:18" s="103" customFormat="1" ht="47.25" hidden="1">
      <c r="A686" s="116" t="s">
        <v>194</v>
      </c>
      <c r="B686" s="54"/>
      <c r="C686" s="54">
        <v>3110</v>
      </c>
      <c r="D686" s="154">
        <f>F686+H686+I686+J686+K686+L686+M686+N686+O686+P686+Q686+R686</f>
        <v>0</v>
      </c>
      <c r="E686" s="54"/>
      <c r="F686" s="54"/>
      <c r="G686" s="54"/>
      <c r="H686" s="54"/>
      <c r="I686" s="54"/>
      <c r="J686" s="54"/>
      <c r="K686" s="54"/>
      <c r="L686" s="54"/>
      <c r="M686" s="54"/>
      <c r="N686" s="54"/>
      <c r="O686" s="54"/>
      <c r="P686" s="54"/>
      <c r="Q686" s="54"/>
      <c r="R686" s="54"/>
    </row>
    <row r="687" spans="1:18" s="103" customFormat="1" ht="45.75" customHeight="1" hidden="1">
      <c r="A687" s="57" t="s">
        <v>464</v>
      </c>
      <c r="B687" s="54"/>
      <c r="C687" s="54"/>
      <c r="D687" s="54"/>
      <c r="E687" s="54"/>
      <c r="F687" s="54"/>
      <c r="G687" s="54"/>
      <c r="H687" s="54"/>
      <c r="I687" s="54"/>
      <c r="J687" s="54"/>
      <c r="K687" s="54"/>
      <c r="L687" s="54"/>
      <c r="M687" s="54"/>
      <c r="N687" s="54"/>
      <c r="O687" s="54"/>
      <c r="P687" s="54"/>
      <c r="Q687" s="54"/>
      <c r="R687" s="54"/>
    </row>
    <row r="688" spans="1:18" s="122" customFormat="1" ht="31.5">
      <c r="A688" s="120" t="s">
        <v>392</v>
      </c>
      <c r="B688" s="121"/>
      <c r="C688" s="121"/>
      <c r="D688" s="157">
        <f>D423+D515+D643+D678+D611+D624</f>
        <v>473066</v>
      </c>
      <c r="E688" s="157">
        <f>+E684+E678+E664+E643+E611+E515+E423</f>
        <v>0</v>
      </c>
      <c r="F688" s="157">
        <f aca="true" t="shared" si="186" ref="F688:R688">F423+F515+F643+F678+F611+F624</f>
        <v>0</v>
      </c>
      <c r="G688" s="157">
        <f t="shared" si="186"/>
        <v>70000</v>
      </c>
      <c r="H688" s="157">
        <f t="shared" si="186"/>
        <v>0</v>
      </c>
      <c r="I688" s="157">
        <f t="shared" si="186"/>
        <v>0</v>
      </c>
      <c r="J688" s="157">
        <f t="shared" si="186"/>
        <v>0</v>
      </c>
      <c r="K688" s="157">
        <f t="shared" si="186"/>
        <v>0</v>
      </c>
      <c r="L688" s="157">
        <f t="shared" si="186"/>
        <v>0</v>
      </c>
      <c r="M688" s="157">
        <f t="shared" si="186"/>
        <v>473066</v>
      </c>
      <c r="N688" s="157">
        <f t="shared" si="186"/>
        <v>0</v>
      </c>
      <c r="O688" s="157">
        <f t="shared" si="186"/>
        <v>0</v>
      </c>
      <c r="P688" s="157">
        <f t="shared" si="186"/>
        <v>0</v>
      </c>
      <c r="Q688" s="157">
        <f t="shared" si="186"/>
        <v>0</v>
      </c>
      <c r="R688" s="157">
        <f t="shared" si="186"/>
        <v>0</v>
      </c>
    </row>
    <row r="689" spans="1:18" s="96" customFormat="1" ht="15.75">
      <c r="A689" s="158"/>
      <c r="B689" s="123"/>
      <c r="C689" s="123"/>
      <c r="D689" s="124"/>
      <c r="E689" s="123"/>
      <c r="F689" s="124"/>
      <c r="G689" s="124"/>
      <c r="H689" s="124"/>
      <c r="I689" s="124"/>
      <c r="J689" s="124"/>
      <c r="K689" s="124"/>
      <c r="L689" s="124"/>
      <c r="M689" s="125"/>
      <c r="N689" s="125"/>
      <c r="O689" s="125"/>
      <c r="P689" s="124"/>
      <c r="Q689" s="124"/>
      <c r="R689" s="124"/>
    </row>
    <row r="690" spans="1:18" s="96" customFormat="1" ht="15.75">
      <c r="A690" s="158"/>
      <c r="B690" s="123"/>
      <c r="C690" s="123"/>
      <c r="D690" s="124"/>
      <c r="E690" s="123"/>
      <c r="F690" s="124"/>
      <c r="G690" s="124"/>
      <c r="H690" s="124"/>
      <c r="I690" s="124"/>
      <c r="J690" s="124"/>
      <c r="K690" s="124"/>
      <c r="L690" s="124"/>
      <c r="M690" s="125"/>
      <c r="N690" s="125"/>
      <c r="O690" s="125"/>
      <c r="P690" s="124"/>
      <c r="Q690" s="124"/>
      <c r="R690" s="124"/>
    </row>
    <row r="691" spans="1:18" s="96" customFormat="1" ht="15.75">
      <c r="A691" s="158"/>
      <c r="B691" s="123"/>
      <c r="C691" s="123"/>
      <c r="D691" s="124"/>
      <c r="E691" s="123"/>
      <c r="F691" s="124"/>
      <c r="G691" s="124"/>
      <c r="H691" s="124"/>
      <c r="I691" s="124"/>
      <c r="J691" s="124"/>
      <c r="K691" s="124"/>
      <c r="L691" s="124"/>
      <c r="M691" s="125"/>
      <c r="N691" s="125"/>
      <c r="O691" s="125"/>
      <c r="P691" s="124"/>
      <c r="Q691" s="124"/>
      <c r="R691" s="124"/>
    </row>
    <row r="692" spans="1:22" s="126" customFormat="1" ht="18.75">
      <c r="A692" s="159" t="s">
        <v>393</v>
      </c>
      <c r="B692" s="159"/>
      <c r="C692" s="159"/>
      <c r="D692" s="159"/>
      <c r="E692" s="159"/>
      <c r="F692" s="159"/>
      <c r="G692" s="159"/>
      <c r="H692" s="159"/>
      <c r="I692" s="159"/>
      <c r="J692" s="159"/>
      <c r="K692" s="159"/>
      <c r="L692" s="159"/>
      <c r="M692" s="159"/>
      <c r="N692" s="159"/>
      <c r="O692" s="159" t="s">
        <v>342</v>
      </c>
      <c r="P692" s="159"/>
      <c r="Q692" s="159"/>
      <c r="R692" s="159"/>
      <c r="S692" s="159"/>
      <c r="T692" s="159"/>
      <c r="U692" s="159"/>
      <c r="V692" s="159"/>
    </row>
    <row r="695" spans="4:18" ht="15.75" hidden="1">
      <c r="D695" s="127">
        <f>D418+D688</f>
        <v>473066</v>
      </c>
      <c r="F695" s="127">
        <f aca="true" t="shared" si="187" ref="F695:R695">F418+F688</f>
        <v>0</v>
      </c>
      <c r="G695" s="127" t="e">
        <f t="shared" si="187"/>
        <v>#REF!</v>
      </c>
      <c r="H695" s="127">
        <f t="shared" si="187"/>
        <v>0</v>
      </c>
      <c r="I695" s="127">
        <f t="shared" si="187"/>
        <v>0</v>
      </c>
      <c r="J695" s="127">
        <f t="shared" si="187"/>
        <v>0</v>
      </c>
      <c r="K695" s="127">
        <f t="shared" si="187"/>
        <v>0</v>
      </c>
      <c r="L695" s="127">
        <f t="shared" si="187"/>
        <v>0</v>
      </c>
      <c r="M695" s="103">
        <f t="shared" si="187"/>
        <v>473066</v>
      </c>
      <c r="N695" s="103">
        <f t="shared" si="187"/>
        <v>0</v>
      </c>
      <c r="O695" s="103">
        <f t="shared" si="187"/>
        <v>0</v>
      </c>
      <c r="P695" s="103">
        <f t="shared" si="187"/>
        <v>0</v>
      </c>
      <c r="Q695" s="103">
        <f t="shared" si="187"/>
        <v>0</v>
      </c>
      <c r="R695"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297</v>
      </c>
      <c r="O1" s="6"/>
      <c r="P1" s="6"/>
    </row>
    <row r="2" spans="1:16" s="3" customFormat="1" ht="15.75">
      <c r="A2" s="5"/>
      <c r="B2" s="6"/>
      <c r="C2" s="6"/>
      <c r="D2" s="6"/>
      <c r="E2" s="6"/>
      <c r="F2" s="6"/>
      <c r="N2" s="6" t="s">
        <v>353</v>
      </c>
      <c r="O2" s="6"/>
      <c r="P2" s="6"/>
    </row>
    <row r="3" s="3" customFormat="1" ht="15.75">
      <c r="A3" s="4"/>
    </row>
    <row r="4" spans="1:6" s="3" customFormat="1" ht="15.75">
      <c r="A4" s="9"/>
      <c r="B4" s="10" t="s">
        <v>284</v>
      </c>
      <c r="C4" s="10"/>
      <c r="D4" s="10"/>
      <c r="E4" s="10"/>
      <c r="F4" s="10"/>
    </row>
    <row r="5" spans="1:15" s="3" customFormat="1" ht="15.75" customHeight="1">
      <c r="A5" s="7"/>
      <c r="B5" s="8"/>
      <c r="C5" s="8"/>
      <c r="D5" s="8"/>
      <c r="E5" s="8"/>
      <c r="F5" s="8"/>
      <c r="O5" s="3" t="s">
        <v>127</v>
      </c>
    </row>
    <row r="6" s="3" customFormat="1" ht="15.75" hidden="1">
      <c r="A6" s="4"/>
    </row>
    <row r="7" s="3" customFormat="1" ht="15.75" hidden="1">
      <c r="A7" s="4"/>
    </row>
    <row r="8" spans="1:18" s="3" customFormat="1" ht="78" customHeight="1">
      <c r="A8" s="15" t="s">
        <v>79</v>
      </c>
      <c r="B8" s="15" t="s">
        <v>80</v>
      </c>
      <c r="C8" s="15" t="s">
        <v>81</v>
      </c>
      <c r="D8" s="15" t="s">
        <v>82</v>
      </c>
      <c r="E8" s="15" t="s">
        <v>83</v>
      </c>
      <c r="F8" s="15" t="s">
        <v>109</v>
      </c>
      <c r="G8" s="1" t="s">
        <v>124</v>
      </c>
      <c r="H8" s="1" t="s">
        <v>111</v>
      </c>
      <c r="I8" s="1" t="s">
        <v>112</v>
      </c>
      <c r="J8" s="1" t="s">
        <v>113</v>
      </c>
      <c r="K8" s="1" t="s">
        <v>114</v>
      </c>
      <c r="L8" s="1" t="s">
        <v>115</v>
      </c>
      <c r="M8" s="1" t="s">
        <v>116</v>
      </c>
      <c r="N8" s="1" t="s">
        <v>117</v>
      </c>
      <c r="O8" s="1" t="s">
        <v>118</v>
      </c>
      <c r="P8" s="22" t="s">
        <v>83</v>
      </c>
      <c r="Q8" s="1" t="s">
        <v>89</v>
      </c>
      <c r="R8" s="16"/>
    </row>
    <row r="9" spans="1:17" s="3" customFormat="1" ht="15.75">
      <c r="A9" s="179" t="s">
        <v>84</v>
      </c>
      <c r="B9" s="180"/>
      <c r="C9" s="180"/>
      <c r="D9" s="180"/>
      <c r="E9" s="180"/>
      <c r="F9" s="180"/>
      <c r="G9" s="181"/>
      <c r="H9" s="181"/>
      <c r="I9" s="181"/>
      <c r="J9" s="181"/>
      <c r="K9" s="181"/>
      <c r="L9" s="181"/>
      <c r="M9" s="181"/>
      <c r="N9" s="181"/>
      <c r="O9" s="181"/>
      <c r="P9" s="181"/>
      <c r="Q9" s="182"/>
    </row>
    <row r="10" spans="1:17" s="3" customFormat="1" ht="31.5">
      <c r="A10" s="11" t="s">
        <v>176</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344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201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92</v>
      </c>
      <c r="B13" s="2"/>
      <c r="C13" s="2">
        <v>1120</v>
      </c>
      <c r="D13" s="2">
        <f t="shared" si="2"/>
        <v>0</v>
      </c>
      <c r="E13" s="2"/>
      <c r="F13" s="2"/>
      <c r="G13" s="2"/>
      <c r="H13" s="2"/>
      <c r="I13" s="2"/>
      <c r="J13" s="2"/>
      <c r="K13" s="2"/>
      <c r="L13" s="2"/>
      <c r="M13" s="2"/>
      <c r="N13" s="2"/>
      <c r="O13" s="2"/>
      <c r="P13" s="2"/>
      <c r="Q13" s="2"/>
    </row>
    <row r="14" spans="1:17" s="3" customFormat="1" ht="47.25">
      <c r="A14" s="1" t="s">
        <v>194</v>
      </c>
      <c r="B14" s="2"/>
      <c r="C14" s="2">
        <v>2110</v>
      </c>
      <c r="D14" s="2">
        <f t="shared" si="2"/>
        <v>0</v>
      </c>
      <c r="E14" s="2"/>
      <c r="F14" s="2"/>
      <c r="G14" s="2"/>
      <c r="H14" s="2"/>
      <c r="I14" s="2"/>
      <c r="J14" s="2"/>
      <c r="K14" s="2"/>
      <c r="L14" s="2"/>
      <c r="M14" s="2"/>
      <c r="N14" s="2"/>
      <c r="O14" s="2"/>
      <c r="P14" s="2"/>
      <c r="Q14" s="2"/>
    </row>
    <row r="15" spans="1:17" s="3" customFormat="1" ht="63" customHeight="1">
      <c r="A15" s="27" t="s">
        <v>347</v>
      </c>
      <c r="B15" s="2"/>
      <c r="C15" s="2">
        <v>1131</v>
      </c>
      <c r="D15" s="2">
        <f t="shared" si="2"/>
        <v>0</v>
      </c>
      <c r="E15" s="2"/>
      <c r="F15" s="2"/>
      <c r="G15" s="2"/>
      <c r="H15" s="2"/>
      <c r="I15" s="2"/>
      <c r="J15" s="2"/>
      <c r="K15" s="2"/>
      <c r="L15" s="2"/>
      <c r="M15" s="2"/>
      <c r="N15" s="2"/>
      <c r="O15" s="2"/>
      <c r="P15" s="2"/>
      <c r="Q15" s="2"/>
    </row>
    <row r="16" spans="1:17" s="3" customFormat="1" ht="15.75">
      <c r="A16" s="27" t="s">
        <v>92</v>
      </c>
      <c r="B16" s="2"/>
      <c r="C16" s="2">
        <v>1120</v>
      </c>
      <c r="D16" s="2">
        <f t="shared" si="2"/>
        <v>0</v>
      </c>
      <c r="E16" s="2"/>
      <c r="F16" s="2"/>
      <c r="G16" s="2"/>
      <c r="H16" s="2"/>
      <c r="I16" s="2"/>
      <c r="J16" s="2"/>
      <c r="K16" s="2"/>
      <c r="L16" s="2"/>
      <c r="M16" s="2"/>
      <c r="N16" s="2"/>
      <c r="O16" s="2"/>
      <c r="P16" s="2"/>
      <c r="Q16" s="2"/>
    </row>
    <row r="17" spans="1:17" s="3" customFormat="1" ht="15.75" customHeight="1">
      <c r="A17" s="1" t="s">
        <v>199</v>
      </c>
      <c r="B17" s="2"/>
      <c r="C17" s="2">
        <v>1162</v>
      </c>
      <c r="D17" s="2">
        <f t="shared" si="2"/>
        <v>0</v>
      </c>
      <c r="E17" s="2"/>
      <c r="F17" s="2"/>
      <c r="G17" s="2"/>
      <c r="H17" s="2"/>
      <c r="I17" s="2"/>
      <c r="J17" s="2"/>
      <c r="K17" s="2"/>
      <c r="L17" s="2"/>
      <c r="M17" s="2"/>
      <c r="N17" s="2"/>
      <c r="O17" s="2"/>
      <c r="P17" s="2"/>
      <c r="Q17" s="2"/>
    </row>
    <row r="18" spans="1:17" s="3" customFormat="1" ht="15.75" customHeight="1">
      <c r="A18" s="1" t="s">
        <v>202</v>
      </c>
      <c r="B18" s="2"/>
      <c r="C18" s="2">
        <v>1164</v>
      </c>
      <c r="D18" s="2">
        <f t="shared" si="2"/>
        <v>0</v>
      </c>
      <c r="E18" s="2"/>
      <c r="F18" s="2"/>
      <c r="G18" s="2"/>
      <c r="H18" s="2"/>
      <c r="I18" s="2"/>
      <c r="J18" s="2"/>
      <c r="K18" s="2"/>
      <c r="L18" s="2"/>
      <c r="M18" s="2"/>
      <c r="N18" s="2"/>
      <c r="O18" s="2"/>
      <c r="P18" s="2"/>
      <c r="Q18" s="2"/>
    </row>
    <row r="19" spans="1:17" s="26" customFormat="1" ht="68.25" customHeight="1">
      <c r="A19" s="21" t="s">
        <v>282</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201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92</v>
      </c>
      <c r="B21" s="2"/>
      <c r="C21" s="2">
        <v>1120</v>
      </c>
      <c r="D21" s="2">
        <f t="shared" si="4"/>
        <v>0</v>
      </c>
      <c r="E21" s="2"/>
      <c r="F21" s="2"/>
      <c r="G21" s="2"/>
      <c r="H21" s="2"/>
      <c r="I21" s="2"/>
      <c r="J21" s="2"/>
      <c r="K21" s="2"/>
      <c r="L21" s="2"/>
      <c r="M21" s="2"/>
      <c r="N21" s="2"/>
      <c r="O21" s="2"/>
      <c r="P21" s="2"/>
      <c r="Q21" s="2"/>
    </row>
    <row r="22" spans="1:17" s="29" customFormat="1" ht="61.5" customHeight="1">
      <c r="A22" s="27" t="s">
        <v>299</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278</v>
      </c>
      <c r="B23" s="2"/>
      <c r="C23" s="2">
        <v>1134</v>
      </c>
      <c r="D23" s="2">
        <f t="shared" si="4"/>
        <v>0</v>
      </c>
      <c r="E23" s="2"/>
      <c r="F23" s="2"/>
      <c r="G23" s="2"/>
      <c r="H23" s="2"/>
      <c r="I23" s="2"/>
      <c r="J23" s="2"/>
      <c r="K23" s="2"/>
      <c r="L23" s="2"/>
      <c r="M23" s="2"/>
      <c r="N23" s="2"/>
      <c r="O23" s="2"/>
      <c r="P23" s="2"/>
      <c r="Q23" s="2"/>
    </row>
    <row r="24" spans="1:17" s="29" customFormat="1" ht="15.75" customHeight="1">
      <c r="A24" s="27" t="s">
        <v>197</v>
      </c>
      <c r="B24" s="28"/>
      <c r="C24" s="28">
        <v>1140</v>
      </c>
      <c r="D24" s="2">
        <f t="shared" si="4"/>
        <v>0</v>
      </c>
      <c r="E24" s="28"/>
      <c r="F24" s="28"/>
      <c r="G24" s="28"/>
      <c r="H24" s="28"/>
      <c r="I24" s="28"/>
      <c r="J24" s="28"/>
      <c r="K24" s="28"/>
      <c r="L24" s="28"/>
      <c r="M24" s="28"/>
      <c r="N24" s="28"/>
      <c r="O24" s="28"/>
      <c r="P24" s="28"/>
      <c r="Q24" s="28"/>
    </row>
    <row r="25" spans="1:17" s="3" customFormat="1" ht="63">
      <c r="A25" s="27" t="s">
        <v>253</v>
      </c>
      <c r="B25" s="2"/>
      <c r="C25" s="2">
        <v>1172</v>
      </c>
      <c r="D25" s="2">
        <f t="shared" si="4"/>
        <v>0</v>
      </c>
      <c r="E25" s="2"/>
      <c r="F25" s="2"/>
      <c r="G25" s="2"/>
      <c r="H25" s="2"/>
      <c r="I25" s="2"/>
      <c r="J25" s="2"/>
      <c r="K25" s="2"/>
      <c r="L25" s="2"/>
      <c r="M25" s="2"/>
      <c r="N25" s="2"/>
      <c r="O25" s="2"/>
      <c r="P25" s="2"/>
      <c r="Q25" s="2"/>
    </row>
    <row r="26" spans="1:17" s="3" customFormat="1" ht="15.75">
      <c r="A26" s="1" t="s">
        <v>94</v>
      </c>
      <c r="B26" s="2"/>
      <c r="C26" s="2">
        <v>1164</v>
      </c>
      <c r="D26" s="2">
        <f t="shared" si="4"/>
        <v>0</v>
      </c>
      <c r="E26" s="2"/>
      <c r="F26" s="2"/>
      <c r="G26" s="2"/>
      <c r="H26" s="2"/>
      <c r="I26" s="2"/>
      <c r="J26" s="2"/>
      <c r="K26" s="2"/>
      <c r="L26" s="2"/>
      <c r="M26" s="2"/>
      <c r="N26" s="2"/>
      <c r="O26" s="2"/>
      <c r="P26" s="2"/>
      <c r="Q26" s="2"/>
    </row>
    <row r="27" spans="1:17" s="3" customFormat="1" ht="18.75" customHeight="1">
      <c r="A27" s="1" t="s">
        <v>137</v>
      </c>
      <c r="B27" s="2"/>
      <c r="C27" s="2">
        <v>1165</v>
      </c>
      <c r="D27" s="2">
        <f t="shared" si="4"/>
        <v>0</v>
      </c>
      <c r="E27" s="2"/>
      <c r="F27" s="2"/>
      <c r="G27" s="2"/>
      <c r="H27" s="2"/>
      <c r="I27" s="2"/>
      <c r="J27" s="2"/>
      <c r="K27" s="2"/>
      <c r="L27" s="2"/>
      <c r="M27" s="2"/>
      <c r="N27" s="2"/>
      <c r="O27" s="2"/>
      <c r="P27" s="2"/>
      <c r="Q27" s="2"/>
    </row>
    <row r="28" spans="1:17" s="3" customFormat="1" ht="32.25" customHeight="1">
      <c r="A28" s="1" t="s">
        <v>246</v>
      </c>
      <c r="B28" s="2"/>
      <c r="C28" s="2">
        <v>2143</v>
      </c>
      <c r="D28" s="2">
        <f t="shared" si="4"/>
        <v>0</v>
      </c>
      <c r="E28" s="2"/>
      <c r="F28" s="2"/>
      <c r="G28" s="2"/>
      <c r="H28" s="2"/>
      <c r="I28" s="2"/>
      <c r="J28" s="2"/>
      <c r="K28" s="2"/>
      <c r="L28" s="2"/>
      <c r="M28" s="2"/>
      <c r="N28" s="2"/>
      <c r="O28" s="2"/>
      <c r="P28" s="2"/>
      <c r="Q28" s="2"/>
    </row>
    <row r="29" spans="1:17" s="26" customFormat="1" ht="47.25">
      <c r="A29" s="23" t="s">
        <v>260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278</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92</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198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248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228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197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194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178</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201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92</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278</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164</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280</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201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324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299</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228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90</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161</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164</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201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345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92</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279</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281</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204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197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197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137</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199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209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200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348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203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123</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122</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103</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272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203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119</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128</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201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92</v>
      </c>
      <c r="B72" s="2"/>
      <c r="C72" s="2">
        <v>1120</v>
      </c>
      <c r="D72" s="2">
        <f t="shared" si="17"/>
        <v>0</v>
      </c>
      <c r="E72" s="2"/>
      <c r="F72" s="2"/>
      <c r="G72" s="2"/>
      <c r="H72" s="2"/>
      <c r="I72" s="2"/>
      <c r="J72" s="2"/>
      <c r="K72" s="2"/>
      <c r="L72" s="2"/>
      <c r="M72" s="2"/>
      <c r="N72" s="2"/>
      <c r="O72" s="2"/>
      <c r="P72" s="2"/>
      <c r="Q72" s="2"/>
    </row>
    <row r="73" spans="1:17" s="3" customFormat="1" ht="15.75">
      <c r="A73" s="27" t="s">
        <v>323</v>
      </c>
      <c r="B73" s="2"/>
      <c r="C73" s="2">
        <v>1165</v>
      </c>
      <c r="D73" s="2">
        <f t="shared" si="17"/>
        <v>0</v>
      </c>
      <c r="E73" s="2"/>
      <c r="F73" s="2"/>
      <c r="G73" s="2"/>
      <c r="H73" s="2"/>
      <c r="I73" s="2"/>
      <c r="J73" s="2"/>
      <c r="K73" s="2"/>
      <c r="L73" s="2"/>
      <c r="M73" s="2"/>
      <c r="N73" s="2"/>
      <c r="O73" s="2"/>
      <c r="P73" s="2"/>
      <c r="Q73" s="2"/>
    </row>
    <row r="74" spans="1:17" s="3" customFormat="1" ht="19.5" customHeight="1">
      <c r="A74" s="1" t="s">
        <v>197</v>
      </c>
      <c r="B74" s="2"/>
      <c r="C74" s="2">
        <v>1140</v>
      </c>
      <c r="D74" s="2">
        <f t="shared" si="17"/>
        <v>0</v>
      </c>
      <c r="E74" s="2"/>
      <c r="F74" s="2"/>
      <c r="G74" s="2"/>
      <c r="H74" s="2"/>
      <c r="I74" s="2"/>
      <c r="J74" s="2"/>
      <c r="K74" s="2"/>
      <c r="L74" s="2"/>
      <c r="M74" s="2"/>
      <c r="N74" s="2"/>
      <c r="O74" s="2"/>
      <c r="P74" s="2"/>
      <c r="Q74" s="2"/>
    </row>
    <row r="75" spans="1:17" s="29" customFormat="1" ht="29.25" customHeight="1">
      <c r="A75" s="27" t="s">
        <v>204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194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246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228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253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207</v>
      </c>
      <c r="B80" s="28"/>
      <c r="C80" s="28">
        <v>1163</v>
      </c>
      <c r="D80" s="28">
        <f t="shared" si="17"/>
        <v>0</v>
      </c>
      <c r="E80" s="28"/>
      <c r="F80" s="28"/>
      <c r="G80" s="28"/>
      <c r="H80" s="28"/>
      <c r="I80" s="28"/>
      <c r="J80" s="28"/>
      <c r="K80" s="28"/>
      <c r="L80" s="28"/>
      <c r="M80" s="28"/>
      <c r="N80" s="28"/>
      <c r="O80" s="28"/>
      <c r="P80" s="28"/>
      <c r="Q80" s="28"/>
    </row>
    <row r="81" spans="1:17" s="26" customFormat="1" ht="31.5">
      <c r="A81" s="23" t="s">
        <v>164</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201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92</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197</v>
      </c>
      <c r="B84" s="28"/>
      <c r="C84" s="28">
        <v>1140</v>
      </c>
      <c r="D84" s="28">
        <f t="shared" si="17"/>
        <v>0</v>
      </c>
      <c r="E84" s="28"/>
      <c r="F84" s="28"/>
      <c r="G84" s="28"/>
      <c r="H84" s="28"/>
      <c r="I84" s="28"/>
      <c r="J84" s="28"/>
      <c r="K84" s="28"/>
      <c r="L84" s="28"/>
      <c r="M84" s="28"/>
      <c r="N84" s="28"/>
      <c r="O84" s="28"/>
      <c r="P84" s="28"/>
      <c r="Q84" s="28"/>
    </row>
    <row r="85" spans="1:17" s="29" customFormat="1" ht="63">
      <c r="A85" s="27" t="s">
        <v>299</v>
      </c>
      <c r="B85" s="28"/>
      <c r="C85" s="28">
        <v>1131</v>
      </c>
      <c r="D85" s="28">
        <f t="shared" si="17"/>
        <v>0</v>
      </c>
      <c r="E85" s="28"/>
      <c r="F85" s="28"/>
      <c r="G85" s="28"/>
      <c r="H85" s="28"/>
      <c r="I85" s="28"/>
      <c r="J85" s="28"/>
      <c r="K85" s="28"/>
      <c r="L85" s="28"/>
      <c r="M85" s="28"/>
      <c r="N85" s="28"/>
      <c r="O85" s="28"/>
      <c r="P85" s="28"/>
      <c r="Q85" s="28"/>
    </row>
    <row r="86" spans="1:17" s="29" customFormat="1" ht="15.75">
      <c r="A86" s="27" t="s">
        <v>228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179</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201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92</v>
      </c>
      <c r="B90" s="28"/>
      <c r="C90" s="28">
        <v>1120</v>
      </c>
      <c r="D90" s="28">
        <f t="shared" si="17"/>
        <v>0</v>
      </c>
      <c r="E90" s="28"/>
      <c r="F90" s="28"/>
      <c r="G90" s="28"/>
      <c r="H90" s="28"/>
      <c r="I90" s="28"/>
      <c r="J90" s="28"/>
      <c r="K90" s="28"/>
      <c r="L90" s="28"/>
      <c r="M90" s="28"/>
      <c r="N90" s="28"/>
      <c r="O90" s="28"/>
      <c r="P90" s="28"/>
      <c r="Q90" s="28"/>
    </row>
    <row r="91" spans="1:17" s="32" customFormat="1" ht="15.75">
      <c r="A91" s="30" t="s">
        <v>163</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98</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201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92</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207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278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194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261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262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132</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98</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201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92</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299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278</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285</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280</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165</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209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283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346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195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143</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299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204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92</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207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99</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144</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281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278</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208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278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92</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207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204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97</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92</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204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313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201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154</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92</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299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201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194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199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190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157</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201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92</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204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199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280</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141</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152</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92</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92</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104</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103</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170</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207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104</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103</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102</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106</v>
      </c>
      <c r="B156" s="17">
        <v>110502</v>
      </c>
      <c r="C156" s="17"/>
      <c r="D156" s="17"/>
      <c r="E156" s="17"/>
      <c r="F156" s="17"/>
      <c r="G156" s="17"/>
      <c r="H156" s="17"/>
      <c r="I156" s="17"/>
      <c r="J156" s="17"/>
      <c r="K156" s="17"/>
      <c r="L156" s="17"/>
      <c r="M156" s="17"/>
      <c r="N156" s="17"/>
      <c r="O156" s="17"/>
      <c r="P156" s="17"/>
      <c r="Q156" s="17"/>
    </row>
    <row r="157" spans="1:17" s="3" customFormat="1" ht="15.75">
      <c r="A157" s="1" t="s">
        <v>91</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92</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102</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254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98</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194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204</v>
      </c>
      <c r="B163" s="2"/>
      <c r="C163" s="2">
        <v>1161</v>
      </c>
      <c r="D163" s="2">
        <f t="shared" si="38"/>
        <v>0</v>
      </c>
      <c r="E163" s="2"/>
      <c r="F163" s="2"/>
      <c r="G163" s="2"/>
      <c r="H163" s="2"/>
      <c r="I163" s="2"/>
      <c r="J163" s="2"/>
      <c r="K163" s="2"/>
      <c r="L163" s="2"/>
      <c r="M163" s="2"/>
      <c r="N163" s="2"/>
      <c r="O163" s="2"/>
      <c r="P163" s="2"/>
      <c r="Q163" s="2"/>
    </row>
    <row r="164" spans="1:17" s="3" customFormat="1" ht="31.5">
      <c r="A164" s="1" t="s">
        <v>278</v>
      </c>
      <c r="B164" s="2"/>
      <c r="C164" s="2">
        <v>1137</v>
      </c>
      <c r="D164" s="2">
        <f t="shared" si="38"/>
        <v>0</v>
      </c>
      <c r="E164" s="2"/>
      <c r="F164" s="2"/>
      <c r="G164" s="2"/>
      <c r="H164" s="2"/>
      <c r="I164" s="2"/>
      <c r="J164" s="2"/>
      <c r="K164" s="2"/>
      <c r="L164" s="2"/>
      <c r="M164" s="2"/>
      <c r="N164" s="2"/>
      <c r="O164" s="2"/>
      <c r="P164" s="2"/>
      <c r="Q164" s="2"/>
    </row>
    <row r="165" spans="1:17" s="3" customFormat="1" ht="31.5">
      <c r="A165" s="1" t="s">
        <v>198</v>
      </c>
      <c r="B165" s="2"/>
      <c r="C165" s="2">
        <v>1134</v>
      </c>
      <c r="D165" s="2">
        <f t="shared" si="38"/>
        <v>0</v>
      </c>
      <c r="E165" s="2"/>
      <c r="F165" s="2"/>
      <c r="G165" s="2"/>
      <c r="H165" s="2"/>
      <c r="I165" s="2"/>
      <c r="J165" s="2"/>
      <c r="K165" s="2"/>
      <c r="L165" s="2"/>
      <c r="M165" s="2"/>
      <c r="N165" s="2"/>
      <c r="O165" s="2"/>
      <c r="P165" s="2"/>
      <c r="Q165" s="2"/>
    </row>
    <row r="166" spans="1:17" s="3" customFormat="1" ht="15.75">
      <c r="A166" s="1" t="s">
        <v>279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299</v>
      </c>
      <c r="B167" s="2"/>
      <c r="C167" s="2">
        <v>1131</v>
      </c>
      <c r="D167" s="2">
        <f t="shared" si="38"/>
        <v>0</v>
      </c>
      <c r="E167" s="2"/>
      <c r="F167" s="2"/>
      <c r="G167" s="2"/>
      <c r="H167" s="2"/>
      <c r="I167" s="2"/>
      <c r="J167" s="2"/>
      <c r="K167" s="2"/>
      <c r="L167" s="2"/>
      <c r="M167" s="2"/>
      <c r="N167" s="2"/>
      <c r="O167" s="2"/>
      <c r="P167" s="2"/>
      <c r="Q167" s="2"/>
    </row>
    <row r="168" spans="1:17" s="19" customFormat="1" ht="47.25">
      <c r="A168" s="18" t="s">
        <v>227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201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278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299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92</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253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187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194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204</v>
      </c>
      <c r="B176" s="2"/>
      <c r="C176" s="2">
        <v>1161</v>
      </c>
      <c r="D176" s="2">
        <f t="shared" si="40"/>
        <v>0</v>
      </c>
      <c r="E176" s="2"/>
      <c r="F176" s="2"/>
      <c r="G176" s="2"/>
      <c r="H176" s="2"/>
      <c r="I176" s="2"/>
      <c r="J176" s="2"/>
      <c r="K176" s="2"/>
      <c r="L176" s="2"/>
      <c r="M176" s="2"/>
      <c r="N176" s="2"/>
      <c r="O176" s="2"/>
      <c r="P176" s="2"/>
      <c r="Q176" s="2"/>
    </row>
    <row r="177" spans="1:17" s="26" customFormat="1" ht="15.75">
      <c r="A177" s="18" t="s">
        <v>298</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201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194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318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92</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242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318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209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351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318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317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209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229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203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230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203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233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209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107</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108</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137</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120</v>
      </c>
      <c r="B198" s="2"/>
      <c r="C198" s="2">
        <v>2133</v>
      </c>
      <c r="D198" s="2">
        <f t="shared" si="50"/>
        <v>0</v>
      </c>
      <c r="E198" s="2"/>
      <c r="F198" s="2"/>
      <c r="G198" s="2"/>
      <c r="H198" s="2"/>
      <c r="I198" s="2"/>
      <c r="J198" s="2"/>
      <c r="K198" s="2"/>
      <c r="L198" s="2"/>
      <c r="M198" s="2"/>
      <c r="N198" s="2"/>
      <c r="O198" s="2"/>
      <c r="P198" s="2"/>
      <c r="Q198" s="2"/>
    </row>
    <row r="199" spans="1:17" s="3" customFormat="1" ht="15.75">
      <c r="A199" s="1" t="s">
        <v>102</v>
      </c>
      <c r="B199" s="2"/>
      <c r="C199" s="2">
        <v>2110</v>
      </c>
      <c r="D199" s="2">
        <f t="shared" si="50"/>
        <v>0</v>
      </c>
      <c r="E199" s="2"/>
      <c r="F199" s="2"/>
      <c r="G199" s="2"/>
      <c r="H199" s="2"/>
      <c r="I199" s="2"/>
      <c r="J199" s="2"/>
      <c r="K199" s="2"/>
      <c r="L199" s="2"/>
      <c r="M199" s="2"/>
      <c r="N199" s="2"/>
      <c r="O199" s="2"/>
      <c r="P199" s="2"/>
      <c r="Q199" s="2"/>
    </row>
    <row r="200" spans="1:17" s="3" customFormat="1" ht="15.75">
      <c r="A200" s="1" t="s">
        <v>134</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92</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204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150</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209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92</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157</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134</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92</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100</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135</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228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194</v>
      </c>
      <c r="B212" s="2"/>
      <c r="C212" s="2">
        <v>2110</v>
      </c>
      <c r="D212" s="2">
        <f t="shared" si="55"/>
        <v>0</v>
      </c>
      <c r="E212" s="2"/>
      <c r="F212" s="2"/>
      <c r="G212" s="2"/>
      <c r="H212" s="2"/>
      <c r="I212" s="2"/>
      <c r="J212" s="2"/>
      <c r="K212" s="2"/>
      <c r="L212" s="2"/>
      <c r="M212" s="2"/>
      <c r="N212" s="2"/>
      <c r="O212" s="2"/>
      <c r="P212" s="2"/>
      <c r="Q212" s="2"/>
    </row>
    <row r="213" spans="1:17" s="3" customFormat="1" ht="15.75">
      <c r="A213" s="1" t="s">
        <v>201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92</v>
      </c>
      <c r="B214" s="2"/>
      <c r="C214" s="2">
        <v>1120</v>
      </c>
      <c r="D214" s="2">
        <f t="shared" si="55"/>
        <v>0</v>
      </c>
      <c r="E214" s="2"/>
      <c r="F214" s="2"/>
      <c r="G214" s="2"/>
      <c r="H214" s="2"/>
      <c r="I214" s="2"/>
      <c r="J214" s="2"/>
      <c r="K214" s="2"/>
      <c r="L214" s="2"/>
      <c r="M214" s="2"/>
      <c r="N214" s="2"/>
      <c r="O214" s="2"/>
      <c r="P214" s="2"/>
      <c r="Q214" s="2"/>
    </row>
    <row r="215" spans="1:17" s="3" customFormat="1" ht="15.75">
      <c r="A215" s="1" t="s">
        <v>279</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197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92</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281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202</v>
      </c>
      <c r="B219" s="2"/>
      <c r="C219" s="2">
        <v>1164</v>
      </c>
      <c r="D219" s="2">
        <f t="shared" si="55"/>
        <v>0</v>
      </c>
      <c r="E219" s="2"/>
      <c r="F219" s="2"/>
      <c r="G219" s="2"/>
      <c r="H219" s="2"/>
      <c r="I219" s="2"/>
      <c r="J219" s="2"/>
      <c r="K219" s="2"/>
      <c r="L219" s="2"/>
      <c r="M219" s="2"/>
      <c r="N219" s="2"/>
      <c r="O219" s="2"/>
      <c r="P219" s="2"/>
      <c r="Q219" s="2"/>
    </row>
    <row r="220" spans="1:17" s="19" customFormat="1" ht="15.75">
      <c r="A220" s="18" t="s">
        <v>205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207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281</v>
      </c>
      <c r="B222" s="2"/>
      <c r="C222" s="2">
        <v>1162</v>
      </c>
      <c r="D222" s="2">
        <f t="shared" si="57"/>
        <v>0</v>
      </c>
      <c r="E222" s="2"/>
      <c r="F222" s="2"/>
      <c r="G222" s="2"/>
      <c r="H222" s="2"/>
      <c r="I222" s="2"/>
      <c r="J222" s="2"/>
      <c r="K222" s="2"/>
      <c r="L222" s="2"/>
      <c r="M222" s="2"/>
      <c r="N222" s="2"/>
      <c r="O222" s="2"/>
      <c r="P222" s="2"/>
      <c r="Q222" s="2"/>
    </row>
    <row r="223" spans="1:17" s="3" customFormat="1" ht="15.75">
      <c r="A223" s="1" t="s">
        <v>201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92</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279</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228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316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204</v>
      </c>
      <c r="B228" s="2"/>
      <c r="C228" s="2">
        <v>1161</v>
      </c>
      <c r="D228" s="2">
        <f t="shared" si="57"/>
        <v>0</v>
      </c>
      <c r="E228" s="2"/>
      <c r="F228" s="2"/>
      <c r="G228" s="2"/>
      <c r="H228" s="2"/>
      <c r="I228" s="2"/>
      <c r="J228" s="2"/>
      <c r="K228" s="2"/>
      <c r="L228" s="2"/>
      <c r="M228" s="2"/>
      <c r="N228" s="2"/>
      <c r="O228" s="2"/>
      <c r="P228" s="2"/>
      <c r="Q228" s="2"/>
    </row>
    <row r="229" spans="1:17" s="3" customFormat="1" ht="31.5">
      <c r="A229" s="1" t="s">
        <v>246</v>
      </c>
      <c r="B229" s="2"/>
      <c r="C229" s="2">
        <v>2143</v>
      </c>
      <c r="D229" s="2">
        <f t="shared" si="57"/>
        <v>0</v>
      </c>
      <c r="E229" s="2"/>
      <c r="F229" s="2"/>
      <c r="G229" s="2"/>
      <c r="H229" s="2"/>
      <c r="I229" s="2"/>
      <c r="J229" s="2"/>
      <c r="K229" s="2"/>
      <c r="L229" s="2"/>
      <c r="M229" s="2"/>
      <c r="N229" s="2"/>
      <c r="O229" s="2"/>
      <c r="P229" s="2"/>
      <c r="Q229" s="2"/>
    </row>
    <row r="230" spans="1:17" s="19" customFormat="1" ht="47.25">
      <c r="A230" s="18" t="s">
        <v>206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244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201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207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279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92</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188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204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316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278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201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281</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343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203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281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207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201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92</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164</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201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281</v>
      </c>
      <c r="B250" s="2"/>
      <c r="C250" s="2">
        <v>1162</v>
      </c>
      <c r="D250" s="2">
        <f t="shared" si="62"/>
        <v>0</v>
      </c>
      <c r="E250" s="2"/>
      <c r="F250" s="2"/>
      <c r="G250" s="2"/>
      <c r="H250" s="2"/>
      <c r="I250" s="2"/>
      <c r="J250" s="2"/>
      <c r="K250" s="2"/>
      <c r="L250" s="2"/>
      <c r="M250" s="2"/>
      <c r="N250" s="2"/>
      <c r="O250" s="2"/>
      <c r="P250" s="2"/>
      <c r="Q250" s="2"/>
    </row>
    <row r="251" spans="1:17" s="3" customFormat="1" ht="15.75">
      <c r="A251" s="27" t="s">
        <v>207</v>
      </c>
      <c r="B251" s="2"/>
      <c r="C251" s="2">
        <v>1163</v>
      </c>
      <c r="D251" s="2">
        <f t="shared" si="62"/>
        <v>0</v>
      </c>
      <c r="E251" s="2"/>
      <c r="F251" s="2"/>
      <c r="G251" s="2"/>
      <c r="H251" s="2"/>
      <c r="I251" s="2"/>
      <c r="J251" s="2"/>
      <c r="K251" s="2"/>
      <c r="L251" s="2"/>
      <c r="M251" s="2"/>
      <c r="N251" s="2"/>
      <c r="O251" s="2"/>
      <c r="P251" s="2"/>
      <c r="Q251" s="2"/>
    </row>
    <row r="252" spans="1:17" s="3" customFormat="1" ht="31.5">
      <c r="A252" s="1" t="s">
        <v>199</v>
      </c>
      <c r="B252" s="2"/>
      <c r="C252" s="2">
        <v>1162</v>
      </c>
      <c r="D252" s="2">
        <f t="shared" si="62"/>
        <v>0</v>
      </c>
      <c r="E252" s="2"/>
      <c r="F252" s="2"/>
      <c r="G252" s="2"/>
      <c r="H252" s="2"/>
      <c r="I252" s="2"/>
      <c r="J252" s="2"/>
      <c r="K252" s="2"/>
      <c r="L252" s="2"/>
      <c r="M252" s="2"/>
      <c r="N252" s="2"/>
      <c r="O252" s="2"/>
      <c r="P252" s="2"/>
      <c r="Q252" s="2"/>
    </row>
    <row r="253" spans="1:17" s="3" customFormat="1" ht="15.75">
      <c r="A253" s="1" t="s">
        <v>92</v>
      </c>
      <c r="B253" s="2"/>
      <c r="C253" s="2">
        <v>1120</v>
      </c>
      <c r="D253" s="2">
        <f t="shared" si="62"/>
        <v>0</v>
      </c>
      <c r="E253" s="2"/>
      <c r="F253" s="2"/>
      <c r="G253" s="2"/>
      <c r="H253" s="2"/>
      <c r="I253" s="2"/>
      <c r="J253" s="2"/>
      <c r="K253" s="2"/>
      <c r="L253" s="2"/>
      <c r="M253" s="2"/>
      <c r="N253" s="2"/>
      <c r="O253" s="2"/>
      <c r="P253" s="2"/>
      <c r="Q253" s="2"/>
    </row>
    <row r="254" spans="1:17" s="3" customFormat="1" ht="15.75">
      <c r="A254" s="1" t="s">
        <v>102</v>
      </c>
      <c r="B254" s="2"/>
      <c r="C254" s="2">
        <v>2110</v>
      </c>
      <c r="D254" s="2">
        <f t="shared" si="62"/>
        <v>0</v>
      </c>
      <c r="E254" s="2"/>
      <c r="F254" s="2"/>
      <c r="G254" s="2"/>
      <c r="H254" s="2"/>
      <c r="I254" s="2"/>
      <c r="J254" s="2"/>
      <c r="K254" s="2"/>
      <c r="L254" s="2"/>
      <c r="M254" s="2"/>
      <c r="N254" s="2"/>
      <c r="O254" s="2"/>
      <c r="P254" s="2"/>
      <c r="Q254" s="2"/>
    </row>
    <row r="255" spans="1:17" s="3" customFormat="1" ht="15.75">
      <c r="A255" s="1" t="s">
        <v>123</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138</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204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201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92</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279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197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139</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316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201</v>
      </c>
      <c r="B264" s="2"/>
      <c r="C264" s="2">
        <v>1111</v>
      </c>
      <c r="D264" s="2">
        <f t="shared" si="64"/>
        <v>0</v>
      </c>
      <c r="E264" s="2"/>
      <c r="F264" s="2"/>
      <c r="G264" s="2"/>
      <c r="H264" s="2"/>
      <c r="I264" s="2"/>
      <c r="J264" s="2"/>
      <c r="K264" s="2"/>
      <c r="L264" s="2"/>
      <c r="M264" s="2"/>
      <c r="N264" s="2"/>
      <c r="O264" s="2"/>
      <c r="P264" s="2"/>
      <c r="Q264" s="2"/>
    </row>
    <row r="265" spans="1:17" s="3" customFormat="1" ht="15.75">
      <c r="A265" s="1" t="s">
        <v>92</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279</v>
      </c>
      <c r="B266" s="2"/>
      <c r="C266" s="2">
        <v>1135</v>
      </c>
      <c r="D266" s="2">
        <f t="shared" si="64"/>
        <v>0</v>
      </c>
      <c r="E266" s="2"/>
      <c r="F266" s="2"/>
      <c r="G266" s="2"/>
      <c r="H266" s="2"/>
      <c r="I266" s="2"/>
      <c r="J266" s="2"/>
      <c r="K266" s="2"/>
      <c r="L266" s="2"/>
      <c r="M266" s="2"/>
      <c r="N266" s="2"/>
      <c r="O266" s="2"/>
      <c r="P266" s="2"/>
      <c r="Q266" s="2"/>
    </row>
    <row r="267" spans="1:17" s="3" customFormat="1" ht="15.75">
      <c r="A267" s="1" t="s">
        <v>207</v>
      </c>
      <c r="B267" s="2"/>
      <c r="C267" s="2">
        <v>1163</v>
      </c>
      <c r="D267" s="2">
        <f t="shared" si="64"/>
        <v>0</v>
      </c>
      <c r="E267" s="2"/>
      <c r="F267" s="2"/>
      <c r="G267" s="2"/>
      <c r="H267" s="2"/>
      <c r="I267" s="2"/>
      <c r="J267" s="2"/>
      <c r="K267" s="2"/>
      <c r="L267" s="2"/>
      <c r="M267" s="2"/>
      <c r="N267" s="2"/>
      <c r="O267" s="2"/>
      <c r="P267" s="2"/>
      <c r="Q267" s="2"/>
    </row>
    <row r="268" spans="1:17" s="3" customFormat="1" ht="31.5">
      <c r="A268" s="1" t="s">
        <v>325</v>
      </c>
      <c r="B268" s="2"/>
      <c r="C268" s="2">
        <v>1134</v>
      </c>
      <c r="D268" s="2">
        <f t="shared" si="64"/>
        <v>0</v>
      </c>
      <c r="E268" s="2"/>
      <c r="F268" s="2"/>
      <c r="G268" s="2"/>
      <c r="H268" s="2"/>
      <c r="I268" s="2"/>
      <c r="J268" s="2"/>
      <c r="K268" s="2"/>
      <c r="L268" s="2"/>
      <c r="M268" s="2"/>
      <c r="N268" s="2"/>
      <c r="O268" s="2"/>
      <c r="P268" s="2"/>
      <c r="Q268" s="2"/>
    </row>
    <row r="269" spans="1:17" s="19" customFormat="1" ht="15.75">
      <c r="A269" s="18" t="s">
        <v>326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201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278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281</v>
      </c>
      <c r="B272" s="2"/>
      <c r="C272" s="2">
        <v>1162</v>
      </c>
      <c r="D272" s="2">
        <f t="shared" si="64"/>
        <v>0</v>
      </c>
      <c r="E272" s="2"/>
      <c r="F272" s="2"/>
      <c r="G272" s="2"/>
      <c r="H272" s="2"/>
      <c r="I272" s="2"/>
      <c r="J272" s="2"/>
      <c r="K272" s="2"/>
      <c r="L272" s="2"/>
      <c r="M272" s="2"/>
      <c r="N272" s="2"/>
      <c r="O272" s="2"/>
      <c r="P272" s="2"/>
      <c r="Q272" s="2"/>
    </row>
    <row r="273" spans="1:17" s="26" customFormat="1" ht="47.25">
      <c r="A273" s="23" t="s">
        <v>226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207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281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201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92</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204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153</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98</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201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92</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137</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253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197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125</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204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121</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267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218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225</v>
      </c>
      <c r="B292" s="24"/>
      <c r="C292" s="24"/>
      <c r="D292" s="24"/>
      <c r="E292" s="24"/>
      <c r="F292" s="24"/>
      <c r="G292" s="24"/>
      <c r="H292" s="24"/>
      <c r="I292" s="24"/>
      <c r="J292" s="24"/>
      <c r="K292" s="24"/>
      <c r="L292" s="24"/>
      <c r="M292" s="24"/>
      <c r="N292" s="24"/>
      <c r="O292" s="24"/>
      <c r="P292" s="24"/>
      <c r="Q292" s="24"/>
    </row>
    <row r="293" spans="1:17" s="26" customFormat="1" ht="30" customHeight="1">
      <c r="A293" s="23" t="s">
        <v>213</v>
      </c>
      <c r="B293" s="24"/>
      <c r="C293" s="24"/>
      <c r="D293" s="24"/>
      <c r="E293" s="24"/>
      <c r="F293" s="24"/>
      <c r="G293" s="24"/>
      <c r="H293" s="24"/>
      <c r="I293" s="24"/>
      <c r="J293" s="24"/>
      <c r="K293" s="24"/>
      <c r="L293" s="24"/>
      <c r="M293" s="24"/>
      <c r="N293" s="24"/>
      <c r="O293" s="24"/>
      <c r="P293" s="24"/>
      <c r="Q293" s="24"/>
    </row>
    <row r="294" spans="1:17" s="26" customFormat="1" ht="29.25" customHeight="1">
      <c r="A294" s="23" t="s">
        <v>214</v>
      </c>
      <c r="B294" s="24"/>
      <c r="C294" s="24"/>
      <c r="D294" s="24"/>
      <c r="E294" s="24"/>
      <c r="F294" s="24"/>
      <c r="G294" s="24"/>
      <c r="H294" s="24"/>
      <c r="I294" s="24"/>
      <c r="J294" s="24"/>
      <c r="K294" s="24"/>
      <c r="L294" s="24"/>
      <c r="M294" s="24"/>
      <c r="N294" s="24"/>
      <c r="O294" s="24"/>
      <c r="P294" s="24"/>
      <c r="Q294" s="24"/>
    </row>
    <row r="295" spans="1:17" s="29" customFormat="1" ht="48" customHeight="1">
      <c r="A295" s="27" t="s">
        <v>234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215</v>
      </c>
      <c r="B296" s="24"/>
      <c r="C296" s="24"/>
      <c r="D296" s="24"/>
      <c r="E296" s="24"/>
      <c r="F296" s="24"/>
      <c r="G296" s="24"/>
      <c r="H296" s="24"/>
      <c r="I296" s="24"/>
      <c r="J296" s="24"/>
      <c r="K296" s="24"/>
      <c r="L296" s="24"/>
      <c r="M296" s="24"/>
      <c r="N296" s="24"/>
      <c r="O296" s="24"/>
      <c r="P296" s="24"/>
      <c r="Q296" s="24"/>
    </row>
    <row r="297" spans="1:17" s="3" customFormat="1" ht="18.75" customHeight="1">
      <c r="A297" s="1" t="s">
        <v>92</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212</v>
      </c>
      <c r="B298" s="2"/>
      <c r="C298" s="2"/>
      <c r="D298" s="2"/>
      <c r="E298" s="2"/>
      <c r="F298" s="2"/>
      <c r="G298" s="2"/>
      <c r="H298" s="2"/>
      <c r="I298" s="2"/>
      <c r="J298" s="2"/>
      <c r="K298" s="2"/>
      <c r="L298" s="2"/>
      <c r="M298" s="2"/>
      <c r="N298" s="2"/>
      <c r="O298" s="2"/>
      <c r="P298" s="2"/>
      <c r="Q298" s="2"/>
    </row>
    <row r="299" spans="1:17" s="26" customFormat="1" ht="31.5" customHeight="1">
      <c r="A299" s="23" t="s">
        <v>164</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201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92</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99</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195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197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160</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201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265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266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137</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319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216</v>
      </c>
      <c r="B311" s="24"/>
      <c r="C311" s="24"/>
      <c r="D311" s="24"/>
      <c r="E311" s="24"/>
      <c r="F311" s="24"/>
      <c r="G311" s="24"/>
      <c r="H311" s="24"/>
      <c r="I311" s="24"/>
      <c r="J311" s="24"/>
      <c r="K311" s="24"/>
      <c r="L311" s="24"/>
      <c r="M311" s="24"/>
      <c r="N311" s="24"/>
      <c r="O311" s="24"/>
      <c r="P311" s="24"/>
      <c r="Q311" s="24"/>
    </row>
    <row r="312" spans="1:17" s="29" customFormat="1" ht="24.75" customHeight="1">
      <c r="A312" s="1" t="s">
        <v>202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217</v>
      </c>
      <c r="B313" s="24"/>
      <c r="C313" s="24"/>
      <c r="D313" s="24"/>
      <c r="E313" s="24"/>
      <c r="F313" s="24"/>
      <c r="G313" s="24"/>
      <c r="H313" s="24"/>
      <c r="I313" s="24"/>
      <c r="J313" s="24"/>
      <c r="K313" s="24"/>
      <c r="L313" s="24"/>
      <c r="M313" s="24"/>
      <c r="N313" s="24"/>
      <c r="O313" s="24"/>
      <c r="P313" s="24"/>
      <c r="Q313" s="24"/>
    </row>
    <row r="314" spans="1:17" s="29" customFormat="1" ht="47.25" customHeight="1">
      <c r="A314" s="27" t="s">
        <v>340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341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320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321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234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263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264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314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270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271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234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315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232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218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130</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164</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201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92</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204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255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259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258</v>
      </c>
      <c r="B335" s="2"/>
      <c r="C335" s="2"/>
      <c r="D335" s="2"/>
      <c r="E335" s="2"/>
      <c r="F335" s="2"/>
      <c r="G335" s="2"/>
      <c r="H335" s="2"/>
      <c r="I335" s="2"/>
      <c r="J335" s="2"/>
      <c r="K335" s="2"/>
      <c r="L335" s="2"/>
      <c r="M335" s="2"/>
      <c r="N335" s="2"/>
      <c r="O335" s="2"/>
      <c r="P335" s="2"/>
      <c r="Q335" s="2"/>
    </row>
    <row r="336" spans="1:17" s="3" customFormat="1" ht="45" customHeight="1">
      <c r="A336" s="1" t="s">
        <v>256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257</v>
      </c>
      <c r="B337" s="2"/>
      <c r="C337" s="2"/>
      <c r="D337" s="2"/>
      <c r="E337" s="2"/>
      <c r="F337" s="2"/>
      <c r="G337" s="2"/>
      <c r="H337" s="2"/>
      <c r="I337" s="2"/>
      <c r="J337" s="2"/>
      <c r="K337" s="2"/>
      <c r="L337" s="2"/>
      <c r="M337" s="2"/>
      <c r="N337" s="2"/>
      <c r="O337" s="2"/>
      <c r="P337" s="2"/>
      <c r="Q337" s="2"/>
    </row>
    <row r="338" spans="1:17" s="26" customFormat="1" ht="31.5" customHeight="1">
      <c r="A338" s="23" t="s">
        <v>157</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201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92</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210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168</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190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98</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201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92</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197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92</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299</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171</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241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92</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204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172</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173</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85</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3" t="s">
        <v>88</v>
      </c>
      <c r="B358" s="184"/>
      <c r="C358" s="184"/>
      <c r="D358" s="184"/>
      <c r="E358" s="184"/>
      <c r="F358" s="184"/>
      <c r="G358" s="185"/>
      <c r="H358" s="185"/>
      <c r="I358" s="185"/>
      <c r="J358" s="185"/>
      <c r="K358" s="185"/>
      <c r="L358" s="185"/>
      <c r="M358" s="185"/>
      <c r="N358" s="185"/>
      <c r="O358" s="185"/>
      <c r="P358" s="185"/>
      <c r="Q358" s="185"/>
    </row>
    <row r="359" spans="1:17" s="10" customFormat="1" ht="47.25">
      <c r="A359" s="11" t="s">
        <v>251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349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244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252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187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312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292</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181</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120</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167</v>
      </c>
      <c r="B369" s="24">
        <v>150122</v>
      </c>
      <c r="C369" s="24"/>
      <c r="D369" s="24"/>
      <c r="E369" s="24"/>
      <c r="F369" s="24"/>
      <c r="G369" s="24"/>
      <c r="H369" s="24"/>
      <c r="I369" s="24"/>
      <c r="J369" s="24"/>
      <c r="K369" s="24"/>
      <c r="L369" s="24"/>
      <c r="M369" s="24"/>
      <c r="N369" s="24"/>
      <c r="O369" s="24"/>
      <c r="P369" s="24"/>
      <c r="Q369" s="24"/>
    </row>
    <row r="370" spans="1:17" s="29" customFormat="1" ht="15.75" hidden="1">
      <c r="A370" s="27" t="s">
        <v>168</v>
      </c>
      <c r="B370" s="28"/>
      <c r="C370" s="28"/>
      <c r="D370" s="28"/>
      <c r="E370" s="28"/>
      <c r="F370" s="28"/>
      <c r="G370" s="28"/>
      <c r="H370" s="28"/>
      <c r="I370" s="28"/>
      <c r="J370" s="28"/>
      <c r="K370" s="28"/>
      <c r="L370" s="28"/>
      <c r="M370" s="28"/>
      <c r="N370" s="28"/>
      <c r="O370" s="28"/>
      <c r="P370" s="28"/>
      <c r="Q370" s="28"/>
    </row>
    <row r="371" spans="1:17" s="10" customFormat="1" ht="30.75" customHeight="1">
      <c r="A371" s="11" t="s">
        <v>247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166</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250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331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301</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302</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303</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304</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307</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305</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306</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309</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308</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306</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311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189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318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156</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122</v>
      </c>
      <c r="B389" s="2"/>
      <c r="C389" s="2">
        <v>1139</v>
      </c>
      <c r="D389" s="2"/>
      <c r="E389" s="2"/>
      <c r="F389" s="2"/>
      <c r="G389" s="2"/>
      <c r="H389" s="2"/>
      <c r="I389" s="2"/>
      <c r="J389" s="2"/>
      <c r="K389" s="2"/>
      <c r="L389" s="2"/>
      <c r="M389" s="2"/>
      <c r="N389" s="2"/>
      <c r="O389" s="2"/>
      <c r="P389" s="2"/>
      <c r="Q389" s="2"/>
    </row>
    <row r="390" spans="1:17" s="3" customFormat="1" ht="18.75" customHeight="1" hidden="1">
      <c r="A390" s="1" t="s">
        <v>152</v>
      </c>
      <c r="B390" s="2"/>
      <c r="C390" s="2">
        <v>1140</v>
      </c>
      <c r="D390" s="2"/>
      <c r="E390" s="2"/>
      <c r="F390" s="2"/>
      <c r="G390" s="2"/>
      <c r="H390" s="2"/>
      <c r="I390" s="2"/>
      <c r="J390" s="2"/>
      <c r="K390" s="2"/>
      <c r="L390" s="2"/>
      <c r="M390" s="2"/>
      <c r="N390" s="2"/>
      <c r="O390" s="2"/>
      <c r="P390" s="2"/>
      <c r="Q390" s="2"/>
    </row>
    <row r="391" spans="1:17" s="32" customFormat="1" ht="51" customHeight="1" hidden="1">
      <c r="A391" s="30" t="s">
        <v>121</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252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187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122</v>
      </c>
      <c r="B394" s="2"/>
      <c r="C394" s="2">
        <v>1139</v>
      </c>
      <c r="D394" s="2"/>
      <c r="E394" s="2"/>
      <c r="F394" s="2"/>
      <c r="G394" s="2"/>
      <c r="H394" s="2"/>
      <c r="I394" s="2"/>
      <c r="J394" s="2"/>
      <c r="K394" s="2"/>
      <c r="L394" s="2"/>
      <c r="M394" s="2"/>
      <c r="N394" s="2"/>
      <c r="O394" s="2"/>
      <c r="P394" s="2"/>
      <c r="Q394" s="2"/>
    </row>
    <row r="395" spans="1:17" s="26" customFormat="1" ht="23.25" customHeight="1" hidden="1">
      <c r="A395" s="23" t="s">
        <v>166</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286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287</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191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193</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288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289</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290</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291</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292</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293</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294</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295</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132</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166</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102</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121</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180</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231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219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220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268</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221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222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252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277</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224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161</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180</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211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273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275</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276</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87</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296</v>
      </c>
      <c r="B433" s="14"/>
      <c r="C433" s="14"/>
      <c r="D433" s="14"/>
      <c r="E433" s="14"/>
      <c r="F433" s="14"/>
      <c r="M433" s="38" t="s">
        <v>342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2013-07-08T11:34:44Z</cp:lastPrinted>
  <dcterms:created xsi:type="dcterms:W3CDTF">2002-05-10T11:07:04Z</dcterms:created>
  <dcterms:modified xsi:type="dcterms:W3CDTF">2013-07-08T11:35:17Z</dcterms:modified>
  <cp:category/>
  <cp:version/>
  <cp:contentType/>
  <cp:contentStatus/>
</cp:coreProperties>
</file>