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290" windowHeight="10890" activeTab="0"/>
  </bookViews>
  <sheets>
    <sheet name="дод.6" sheetId="1" r:id="rId1"/>
  </sheets>
  <definedNames>
    <definedName name="_xlnm.Print_Titles" localSheetId="0">'дод.6'!$E:$F,'дод.6'!#REF!</definedName>
    <definedName name="_xlnm.Print_Area" localSheetId="0">'дод.6'!$B$1:$K$143</definedName>
  </definedNames>
  <calcPr fullCalcOnLoad="1"/>
</workbook>
</file>

<file path=xl/sharedStrings.xml><?xml version="1.0" encoding="utf-8"?>
<sst xmlns="http://schemas.openxmlformats.org/spreadsheetml/2006/main" count="208" uniqueCount="141">
  <si>
    <t xml:space="preserve">Всього </t>
  </si>
  <si>
    <t>Секретар міської ради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</si>
  <si>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</si>
  <si>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</si>
  <si>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</si>
  <si>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грн</t>
  </si>
  <si>
    <t>В.П. Ткачук</t>
  </si>
  <si>
    <t>3132</t>
  </si>
  <si>
    <t>1517370</t>
  </si>
  <si>
    <t>Реалізація інших заходів щодо соціально-економічного розвитку територій</t>
  </si>
  <si>
    <t>3122</t>
  </si>
  <si>
    <t>0611020</t>
  </si>
  <si>
    <t>Внески до статутного капіталу суб`єктів господарювання</t>
  </si>
  <si>
    <t>1217370</t>
  </si>
  <si>
    <t>Капітальні трансферти підприємствам (установам, організаціям)</t>
  </si>
  <si>
    <t>3210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</si>
  <si>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</si>
  <si>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</si>
  <si>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КП "Сєвєродонецькліфт"</t>
  </si>
  <si>
    <t>0712010</t>
  </si>
  <si>
    <t>Багатопрофільна стаціонарна медична допомога населенню</t>
  </si>
  <si>
    <t>Придбання медичного обладнання</t>
  </si>
  <si>
    <t>Організація благоустрою населених пунктів</t>
  </si>
  <si>
    <t>1216030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</si>
  <si>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</si>
  <si>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</si>
  <si>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</si>
  <si>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</si>
  <si>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0611010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</si>
  <si>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</si>
  <si>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Будівництво пєлєтної котельні НВК "Спеціалізована школа колегіум"</t>
  </si>
  <si>
    <t>Будівництво пєлєтної котельні для комунального закладу Сєвєродонецький міський палац культури"</t>
  </si>
  <si>
    <t>Будівництво пєлєтної котельні ДЮСШ №1 м.Сєвєродонецьк, вул. Федоренко, 33</t>
  </si>
  <si>
    <t>Надання інших пільг окремим категоріям громадян відповідно до законодавства</t>
  </si>
  <si>
    <t>3240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</si>
  <si>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</si>
  <si>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</si>
  <si>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3110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</si>
  <si>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</si>
  <si>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дох БР</t>
  </si>
  <si>
    <t>передача_субвенция</t>
  </si>
  <si>
    <t>передача</t>
  </si>
  <si>
    <t>Здійснення внесків до статутного капіталу КП "КШХ"</t>
  </si>
  <si>
    <t>1500000</t>
  </si>
  <si>
    <t>0490</t>
  </si>
  <si>
    <t>Капітальний ремонт інших об'єктів</t>
  </si>
  <si>
    <t>0443</t>
  </si>
  <si>
    <t>7321</t>
  </si>
  <si>
    <t>Капітальне будівництво (придбання) інших об'єктів</t>
  </si>
  <si>
    <t>Будівництво освітніх установ та закладів</t>
  </si>
  <si>
    <t>Будівництво установ та закладів культури</t>
  </si>
  <si>
    <t>Будівництво споруд, установ та закладів фізичної культури і спорту</t>
  </si>
  <si>
    <t>7325</t>
  </si>
  <si>
    <t>7324</t>
  </si>
  <si>
    <t>7370</t>
  </si>
  <si>
    <t>ВІДДІЛ КАПІТАЛЬНОГО БУДІВНИЦТВА СЄВЄРОДОНЕЦЬКОЇ МІСЬКОЇ РАДИ</t>
  </si>
  <si>
    <t>УПРАВЛІННЯ ОХОРОНИ ЗДОРОВ'Я СЄВЄРОДОНЕЦЬКОЇ МІСЬКОЇ РАДИ</t>
  </si>
  <si>
    <t>0700000</t>
  </si>
  <si>
    <t>ФОНД КОМУНАЛЬНОГО МАЙНА СЄВЄРОДОНЕЦЬКОЇ МІСЬКОЇ РАДИ</t>
  </si>
  <si>
    <t>0731</t>
  </si>
  <si>
    <t>2010</t>
  </si>
  <si>
    <t>7670</t>
  </si>
  <si>
    <t>3100000</t>
  </si>
  <si>
    <t>ВІДДІЛ ОСВІТИ СЄВЄРОДОНЕЦЬКОЇ МІСЬКОЇ РАДИ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</si>
  <si>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</si>
  <si>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</si>
  <si>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0600000</t>
  </si>
  <si>
    <t>1020</t>
  </si>
  <si>
    <t>Придбання обладнання і предметів довгострокового користування</t>
  </si>
  <si>
    <t>Надання дошкільної освіти</t>
  </si>
  <si>
    <t>0910</t>
  </si>
  <si>
    <t>1010</t>
  </si>
  <si>
    <t>УПРАВЛІННЯ ЖИТЛОВО-КОМУНАЛЬНОГО ГОСПОДАРСТВА СЄВЄРОДОНЕЦЬКОЇ МІСЬКОЇ РАДИ</t>
  </si>
  <si>
    <t>1200000</t>
  </si>
  <si>
    <t>6030</t>
  </si>
  <si>
    <t>0620</t>
  </si>
  <si>
    <t>УПРАВЛІННЯ ПРАЦІ ТА СОЦІАЛЬНОГО ЗАХИСТУ СЄВЄРОДОНЕЦЬКОЇ МІСЬКОЇ РАДИ</t>
  </si>
  <si>
    <t>0800000</t>
  </si>
  <si>
    <t>0813031</t>
  </si>
  <si>
    <t>1030</t>
  </si>
  <si>
    <t>3031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</si>
  <si>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</si>
  <si>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</si>
  <si>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</si>
  <si>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</si>
  <si>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</si>
  <si>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r>
      <t xml:space="preserve">Створення зарядної станції для електромобілів у м. Сєвєродонецьк </t>
    </r>
    <r>
      <rPr>
        <b/>
        <i/>
        <sz val="14"/>
        <rFont val="Times New Roman"/>
        <family val="1"/>
      </rPr>
      <t>(співфінансування до грантового проекту DAI)</t>
    </r>
  </si>
  <si>
    <r>
      <t>Створення "Скейт-парку"</t>
    </r>
    <r>
      <rPr>
        <b/>
        <i/>
        <sz val="14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</si>
  <si>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Створення "Англійського міні-парку" </t>
    </r>
    <r>
      <rPr>
        <b/>
        <i/>
        <sz val="14"/>
        <color indexed="8"/>
        <rFont val="Times New Roman"/>
        <family val="1"/>
      </rPr>
      <t>(співфінансування до спільного проекту  з ГО "Успішна дія")</t>
    </r>
  </si>
  <si>
    <r>
      <t xml:space="preserve">Створення розумних  зупинок громадського транспорту "Смарт-зупинки" </t>
    </r>
    <r>
      <rPr>
        <b/>
        <i/>
        <sz val="14"/>
        <color indexed="8"/>
        <rFont val="Times New Roman"/>
        <family val="1"/>
      </rPr>
      <t>(співфінансування до проекту USAID)</t>
    </r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</si>
  <si>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4"/>
        <color indexed="8"/>
        <rFont val="Times New Roman"/>
        <family val="1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</si>
  <si>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r>
      <t xml:space="preserve">Створення системи автоматичного поливу у сквері Гоголя з використанням автономного електропостачання від сонячних батарей </t>
    </r>
    <r>
      <rPr>
        <b/>
        <i/>
        <sz val="14"/>
        <color indexed="8"/>
        <rFont val="Times New Roman"/>
        <family val="1"/>
      </rPr>
      <t>/співфінансування до проекту "Просування сталих енергетичних  рішень в громадах (приклади з практики)/</t>
    </r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</si>
  <si>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</si>
  <si>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</si>
  <si>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</si>
  <si>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</si>
  <si>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</si>
  <si>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</si>
  <si>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</si>
  <si>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</si>
  <si>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</si>
  <si>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</si>
  <si>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2018-2020</t>
  </si>
  <si>
    <t>Додаток №5 до рішення міської ради</t>
  </si>
  <si>
    <t>ЗМІНИ ДО РОЗПОДІЛУ</t>
  </si>
  <si>
    <t>1517310</t>
  </si>
  <si>
    <t>7310</t>
  </si>
  <si>
    <t>Будівництво об'єктів житлово-комунального господарства</t>
  </si>
  <si>
    <t>Капітальний ремонт тротуару по пр. Центральний</t>
  </si>
  <si>
    <t>Капітальний ремонт тротуару по пр. Гвардійський</t>
  </si>
  <si>
    <t>Капітальний ремонт дороги вздовж о. Паркове</t>
  </si>
  <si>
    <t>Будівництво мереж зовнішнього освітлення по вул. Вілєсова (ділянка від вул. Курчатова до пр. Гвардійський)</t>
  </si>
  <si>
    <t>Будівництво мереж зовнішнього освітлення вздовж о. Паркове</t>
  </si>
  <si>
    <t>Капітальне будівництво мереж зовнішнього освітлення дороги  від вул. Об'їзна до житлового району Щедрищево</t>
  </si>
  <si>
    <t>Будівництво пєлєтної котельні ЗОШ №18 м.Сєвєродонецьк, вул.Курчатова, 27Б</t>
  </si>
  <si>
    <t>Капітальний ремонт ДНЗ №25 (енергосанація)</t>
  </si>
  <si>
    <t>Будівництво медичних установ та закладів</t>
  </si>
  <si>
    <t>7322</t>
  </si>
  <si>
    <t xml:space="preserve">Капітальний ремонт приміщень, ганків, електричних мереж, інженерних систем, заміна існуючих заповнень віконних та дверних блоків в будівлі пологового відділення КНП СМБЛ за адресою: м.Сєвєродонецьк, вул.Сметаніна, 5 </t>
  </si>
  <si>
    <t>Капітальний ремонт приміщень, електричних мереж, інженерних систем, заміна існуючих віконних та дверних блоків в будівлі хірургічного корпусу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</si>
  <si>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головного і адміністративного корпусу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</si>
  <si>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дитячого соматичного відділення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</si>
  <si>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терапевтичного корпусу 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</si>
  <si>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водолікарні 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</si>
  <si>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паталогоанатомічного корпусу  КНП СМБЛ за адресою: м.Сєвєродонецьк, вул.Єгорова, 2Б</t>
  </si>
  <si>
    <t>Капітальний ремонт будівлі та підвальних приміщень, приміщень І-го поверху жночої консультації № 1 за адресою: м.Сєвєродонецьк, пр.Космонавтів, 9</t>
  </si>
  <si>
    <t>Капітальний ремонт приміщень, інженерних систем, заміна існуючої системи опалення в будівлі амбулаторії № 3 КНП СЦПМСД за адресою: м.Сєвєродонецьк, вул.Сметаніна, 5У</t>
  </si>
  <si>
    <t>Капітальний ремонт приміщень, інженерних систем, заміна існуючої системи опалення в будівлі амбулаторії № 1 КНП СЦПМСД за адресою: м.Сєвєродонецьк, вул.Курчатова, 36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</si>
  <si>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16А</t>
  </si>
  <si>
    <t>Будівництво пєлєтних котелень для комунальної установи Сєвєродонецької міської багатопрофільної лікарні</t>
  </si>
  <si>
    <t>Здійснення внесків до статутного капіталу КП "Сєвєродонецькводоканал"</t>
  </si>
  <si>
    <t>Розробка проектно-кошторисної документації на " Реконструкцію каналізаційного колектору Д800 по вул. Курчатова протяжністю 800 п.м. та 433 п.м. в м. Сєвєродонецьк"</t>
  </si>
  <si>
    <t>Розробка проектно-кошторисної документації на "Реконструкцію каналізаційного колектору Д800 по вул. Науки-Вілєсова протяжністю  433 п.м. в м. Сєвєродонецьк"</t>
  </si>
  <si>
    <t>Капітальний ремонт прибудинкової території з встановленням дитячого ігрового майданчика за адресою вул.Курчатова, 32 м. Сєвєродонецьк</t>
  </si>
  <si>
    <t>Капітальний ремонт зупиночного комплексу тролейбусної зупинки "Депо Кільцева" по вул. Вілєсова м.Сєвєродонецьк</t>
  </si>
  <si>
    <t>Капітальний ремонт зупиночного комплексу зупинки маршрутних мікроавтобусів "Депо Кільцева" по вул. Вілєсова м.Сєвєродонецьк</t>
  </si>
  <si>
    <t>Розробка проекту: "Реконструкція сквера Горького в м. Сєвєродонецьк"</t>
  </si>
  <si>
    <t>1217310</t>
  </si>
  <si>
    <t>Розробка проекту «Будівництво скейт-майданчика за адресою м.Сєвєродонецьк, мкрн.78»</t>
  </si>
  <si>
    <t>2017-2021</t>
  </si>
  <si>
    <t>від 22 січня 2020 року за №4464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</si>
</sst>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98">
    <font>
      <sz val="10"/>
      <name val="Times New Roman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Times New Roman Cyr"/>
      <family val="0"/>
    </font>
    <font>
      <sz val="14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b/>
      <i/>
      <sz val="16"/>
      <name val="Times New Roman Cyr"/>
      <family val="0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4"/>
      <name val="Times New Roman"/>
      <family val="1"/>
    </font>
    <font>
      <i/>
      <sz val="16"/>
      <name val="Times New Roman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.5"/>
      <color indexed="20"/>
      <name val="Times New Roman"/>
      <family val="1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9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.5"/>
      <color theme="11"/>
      <name val="Times New Roman"/>
      <family val="1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7.5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0"/>
      <name val="Times New Roman"/>
      <family val="1"/>
    </font>
    <font>
      <i/>
      <sz val="7.5"/>
      <color rgb="FF000000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" fillId="0" borderId="0">
      <alignment/>
      <protection/>
    </xf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0" fontId="84" fillId="2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85" fillId="2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86" fillId="0" borderId="10" xfId="0" applyFont="1" applyBorder="1" applyAlignment="1">
      <alignment horizontal="center" vertical="center" wrapText="1"/>
    </xf>
    <xf numFmtId="0" fontId="86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vertical="center" wrapText="1"/>
    </xf>
    <xf numFmtId="0" fontId="84" fillId="2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>
      <alignment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9" fontId="13" fillId="2" borderId="10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vertical="center"/>
      <protection/>
    </xf>
    <xf numFmtId="0" fontId="87" fillId="0" borderId="10" xfId="0" applyFont="1" applyBorder="1" applyAlignment="1">
      <alignment vertical="center" wrapText="1"/>
    </xf>
    <xf numFmtId="0" fontId="88" fillId="2" borderId="11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" fontId="20" fillId="2" borderId="11" xfId="0" applyNumberFormat="1" applyFont="1" applyFill="1" applyBorder="1" applyAlignment="1">
      <alignment vertical="center" wrapText="1"/>
    </xf>
    <xf numFmtId="1" fontId="12" fillId="2" borderId="11" xfId="0" applyNumberFormat="1" applyFont="1" applyFill="1" applyBorder="1" applyAlignment="1">
      <alignment vertical="center" wrapText="1"/>
    </xf>
    <xf numFmtId="1" fontId="27" fillId="33" borderId="11" xfId="0" applyNumberFormat="1" applyFont="1" applyFill="1" applyBorder="1" applyAlignment="1">
      <alignment vertical="center" wrapText="1"/>
    </xf>
    <xf numFmtId="9" fontId="15" fillId="2" borderId="10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/>
    </xf>
    <xf numFmtId="3" fontId="24" fillId="2" borderId="10" xfId="0" applyNumberFormat="1" applyFont="1" applyFill="1" applyBorder="1" applyAlignment="1">
      <alignment vertical="center" wrapText="1"/>
    </xf>
    <xf numFmtId="0" fontId="25" fillId="2" borderId="10" xfId="0" applyNumberFormat="1" applyFont="1" applyFill="1" applyBorder="1" applyAlignment="1" applyProtection="1">
      <alignment vertical="center"/>
      <protection/>
    </xf>
    <xf numFmtId="3" fontId="26" fillId="2" borderId="10" xfId="0" applyNumberFormat="1" applyFont="1" applyFill="1" applyBorder="1" applyAlignment="1">
      <alignment horizontal="center" vertical="center" wrapText="1"/>
    </xf>
    <xf numFmtId="3" fontId="25" fillId="2" borderId="10" xfId="0" applyNumberFormat="1" applyFont="1" applyFill="1" applyBorder="1" applyAlignment="1">
      <alignment vertical="center"/>
    </xf>
    <xf numFmtId="1" fontId="28" fillId="2" borderId="10" xfId="0" applyNumberFormat="1" applyFont="1" applyFill="1" applyBorder="1" applyAlignment="1">
      <alignment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0" fontId="85" fillId="2" borderId="0" xfId="0" applyFont="1" applyFill="1" applyAlignment="1">
      <alignment wrapText="1"/>
    </xf>
    <xf numFmtId="0" fontId="85" fillId="2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29" fillId="0" borderId="0" xfId="0" applyNumberFormat="1" applyFont="1" applyFill="1" applyAlignment="1" applyProtection="1">
      <alignment vertical="center"/>
      <protection/>
    </xf>
    <xf numFmtId="0" fontId="25" fillId="2" borderId="10" xfId="0" applyFont="1" applyFill="1" applyBorder="1" applyAlignment="1">
      <alignment horizontal="center" vertical="center" wrapText="1"/>
    </xf>
    <xf numFmtId="9" fontId="25" fillId="2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84" fillId="2" borderId="0" xfId="0" applyFont="1" applyFill="1" applyAlignment="1">
      <alignment vertical="center" wrapText="1"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2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4" fillId="2" borderId="10" xfId="0" applyNumberFormat="1" applyFont="1" applyFill="1" applyBorder="1" applyAlignment="1">
      <alignment vertical="center"/>
    </xf>
    <xf numFmtId="9" fontId="26" fillId="33" borderId="10" xfId="0" applyNumberFormat="1" applyFont="1" applyFill="1" applyBorder="1" applyAlignment="1">
      <alignment horizontal="center" vertical="center" wrapText="1"/>
    </xf>
    <xf numFmtId="0" fontId="89" fillId="2" borderId="10" xfId="0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vertical="center" wrapText="1"/>
    </xf>
    <xf numFmtId="1" fontId="27" fillId="2" borderId="10" xfId="0" applyNumberFormat="1" applyFont="1" applyFill="1" applyBorder="1" applyAlignment="1">
      <alignment vertical="center" wrapText="1"/>
    </xf>
    <xf numFmtId="0" fontId="90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9" fontId="23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>
      <alignment vertical="center" wrapText="1"/>
    </xf>
    <xf numFmtId="0" fontId="4" fillId="2" borderId="10" xfId="0" applyNumberFormat="1" applyFont="1" applyFill="1" applyBorder="1" applyAlignment="1" applyProtection="1">
      <alignment vertical="center" wrapText="1"/>
      <protection/>
    </xf>
    <xf numFmtId="9" fontId="30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30" fillId="2" borderId="10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vertical="center" wrapText="1"/>
    </xf>
    <xf numFmtId="0" fontId="91" fillId="0" borderId="11" xfId="0" applyFont="1" applyBorder="1" applyAlignment="1">
      <alignment vertical="center" wrapText="1"/>
    </xf>
    <xf numFmtId="0" fontId="32" fillId="2" borderId="10" xfId="0" applyNumberFormat="1" applyFont="1" applyFill="1" applyBorder="1" applyAlignment="1" applyProtection="1">
      <alignment vertical="center"/>
      <protection/>
    </xf>
    <xf numFmtId="0" fontId="92" fillId="2" borderId="11" xfId="0" applyFont="1" applyFill="1" applyBorder="1" applyAlignment="1">
      <alignment vertical="center" wrapText="1"/>
    </xf>
    <xf numFmtId="3" fontId="23" fillId="2" borderId="10" xfId="0" applyNumberFormat="1" applyFont="1" applyFill="1" applyBorder="1" applyAlignment="1">
      <alignment horizontal="center" vertical="center" wrapText="1"/>
    </xf>
    <xf numFmtId="0" fontId="84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vertical="center" wrapText="1"/>
    </xf>
    <xf numFmtId="1" fontId="22" fillId="2" borderId="10" xfId="0" applyNumberFormat="1" applyFont="1" applyFill="1" applyBorder="1" applyAlignment="1">
      <alignment vertical="center" wrapText="1"/>
    </xf>
    <xf numFmtId="9" fontId="33" fillId="2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vertical="center" wrapText="1"/>
    </xf>
    <xf numFmtId="0" fontId="93" fillId="0" borderId="0" xfId="0" applyNumberFormat="1" applyFont="1" applyFill="1" applyAlignment="1" applyProtection="1">
      <alignment vertical="center"/>
      <protection/>
    </xf>
    <xf numFmtId="0" fontId="93" fillId="0" borderId="0" xfId="0" applyNumberFormat="1" applyFont="1" applyFill="1" applyBorder="1" applyAlignment="1" applyProtection="1">
      <alignment vertical="center"/>
      <protection/>
    </xf>
    <xf numFmtId="0" fontId="89" fillId="0" borderId="10" xfId="0" applyFont="1" applyFill="1" applyBorder="1" applyAlignment="1">
      <alignment horizontal="left" vertical="top" wrapText="1"/>
    </xf>
    <xf numFmtId="0" fontId="91" fillId="33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25" fillId="0" borderId="0" xfId="0" applyNumberFormat="1" applyFont="1" applyFill="1" applyBorder="1" applyAlignment="1" applyProtection="1">
      <alignment horizontal="center" vertical="center" wrapText="1"/>
      <protection/>
    </xf>
    <xf numFmtId="9" fontId="94" fillId="0" borderId="10" xfId="0" applyNumberFormat="1" applyFont="1" applyBorder="1" applyAlignment="1">
      <alignment horizontal="center" vertical="center" wrapText="1"/>
    </xf>
    <xf numFmtId="9" fontId="29" fillId="0" borderId="0" xfId="0" applyNumberFormat="1" applyFont="1" applyFill="1" applyAlignment="1" applyProtection="1">
      <alignment horizontal="center" vertical="center"/>
      <protection/>
    </xf>
    <xf numFmtId="9" fontId="24" fillId="2" borderId="10" xfId="0" applyNumberFormat="1" applyFont="1" applyFill="1" applyBorder="1" applyAlignment="1">
      <alignment horizontal="center" vertical="center" wrapText="1"/>
    </xf>
    <xf numFmtId="9" fontId="26" fillId="33" borderId="10" xfId="0" applyNumberFormat="1" applyFont="1" applyFill="1" applyBorder="1" applyAlignment="1">
      <alignment horizontal="center" vertical="center"/>
    </xf>
    <xf numFmtId="9" fontId="25" fillId="2" borderId="10" xfId="0" applyNumberFormat="1" applyFont="1" applyFill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 wrapText="1"/>
    </xf>
    <xf numFmtId="9" fontId="30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84" fillId="2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9" fontId="24" fillId="33" borderId="10" xfId="0" applyNumberFormat="1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vertical="center" wrapText="1"/>
    </xf>
    <xf numFmtId="9" fontId="36" fillId="33" borderId="10" xfId="0" applyNumberFormat="1" applyFont="1" applyFill="1" applyBorder="1" applyAlignment="1">
      <alignment vertical="center" wrapText="1"/>
    </xf>
    <xf numFmtId="9" fontId="11" fillId="33" borderId="10" xfId="0" applyNumberFormat="1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vertical="center"/>
    </xf>
    <xf numFmtId="9" fontId="26" fillId="2" borderId="10" xfId="0" applyNumberFormat="1" applyFont="1" applyFill="1" applyBorder="1" applyAlignment="1">
      <alignment horizontal="center" vertical="center"/>
    </xf>
    <xf numFmtId="9" fontId="26" fillId="2" borderId="10" xfId="0" applyNumberFormat="1" applyFont="1" applyFill="1" applyBorder="1" applyAlignment="1">
      <alignment horizontal="center" vertical="center" wrapText="1"/>
    </xf>
    <xf numFmtId="9" fontId="9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9" fontId="95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9" fontId="96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0" fontId="85" fillId="2" borderId="10" xfId="0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 vertical="center"/>
    </xf>
    <xf numFmtId="3" fontId="87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27" fillId="0" borderId="11" xfId="0" applyNumberFormat="1" applyFont="1" applyFill="1" applyBorder="1" applyAlignment="1">
      <alignment vertical="center"/>
    </xf>
    <xf numFmtId="1" fontId="27" fillId="0" borderId="10" xfId="74" applyNumberFormat="1" applyFont="1" applyFill="1" applyBorder="1" applyAlignment="1">
      <alignment vertical="center"/>
      <protection/>
    </xf>
    <xf numFmtId="4" fontId="97" fillId="0" borderId="0" xfId="0" applyNumberFormat="1" applyFont="1" applyFill="1" applyAlignment="1" applyProtection="1">
      <alignment vertical="center"/>
      <protection/>
    </xf>
    <xf numFmtId="176" fontId="26" fillId="33" borderId="10" xfId="0" applyNumberFormat="1" applyFont="1" applyFill="1" applyBorder="1" applyAlignment="1">
      <alignment horizontal="center" vertical="center"/>
    </xf>
    <xf numFmtId="176" fontId="95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117" xfId="74"/>
    <cellStyle name="Обычный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BreakPreview" zoomScale="75" zoomScaleSheetLayoutView="75" zoomScalePageLayoutView="0" workbookViewId="0" topLeftCell="B1">
      <selection activeCell="I4" sqref="I4"/>
    </sheetView>
  </sheetViews>
  <sheetFormatPr defaultColWidth="9.33203125" defaultRowHeight="12.75"/>
  <cols>
    <col min="1" max="1" width="3.83203125" style="22" hidden="1" customWidth="1"/>
    <col min="2" max="2" width="18.16015625" style="23" customWidth="1"/>
    <col min="3" max="3" width="12.66015625" style="23" customWidth="1"/>
    <col min="4" max="4" width="11.33203125" style="23" customWidth="1"/>
    <col min="5" max="5" width="48.5" style="22" customWidth="1"/>
    <col min="6" max="6" width="45" style="22" customWidth="1"/>
    <col min="7" max="8" width="21.16015625" style="22" customWidth="1"/>
    <col min="9" max="9" width="15.83203125" style="121" customWidth="1"/>
    <col min="10" max="10" width="25.83203125" style="22" customWidth="1"/>
    <col min="11" max="11" width="18.5" style="22" customWidth="1"/>
    <col min="12" max="16384" width="9.33203125" style="24" customWidth="1"/>
  </cols>
  <sheetData>
    <row r="1" spans="1:11" s="21" customFormat="1" ht="22.5" customHeight="1">
      <c r="A1" s="20"/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21" customFormat="1" ht="22.5" customHeight="1">
      <c r="A2" s="20"/>
      <c r="B2" s="128"/>
      <c r="C2" s="128"/>
      <c r="D2" s="128"/>
      <c r="E2" s="128"/>
      <c r="F2" s="128"/>
      <c r="G2" s="128"/>
      <c r="H2" s="128"/>
      <c r="I2" s="128" t="s">
        <v>103</v>
      </c>
      <c r="J2" s="128"/>
      <c r="K2" s="128"/>
    </row>
    <row r="3" spans="1:11" s="21" customFormat="1" ht="22.5" customHeight="1">
      <c r="A3" s="20"/>
      <c r="B3" s="128"/>
      <c r="C3" s="128"/>
      <c r="D3" s="128"/>
      <c r="E3" s="128"/>
      <c r="F3" s="128"/>
      <c r="G3" s="128"/>
      <c r="H3" s="128"/>
      <c r="I3" s="128" t="s">
        <v>140</v>
      </c>
      <c r="J3" s="128"/>
      <c r="K3" s="128"/>
    </row>
    <row r="4" spans="10:11" ht="54" customHeight="1">
      <c r="J4" s="158"/>
      <c r="K4" s="158"/>
    </row>
    <row r="5" spans="2:11" ht="24.75" customHeight="1">
      <c r="B5" s="161" t="s">
        <v>104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50.25" customHeight="1">
      <c r="B6" s="160" t="s">
        <v>92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2:11" ht="27" customHeight="1">
      <c r="B7" s="112">
        <v>12213100000</v>
      </c>
      <c r="C7" s="111"/>
      <c r="D7" s="111"/>
      <c r="E7" s="111"/>
      <c r="F7" s="111"/>
      <c r="G7" s="111"/>
      <c r="H7" s="111"/>
      <c r="I7" s="119"/>
      <c r="J7" s="111"/>
      <c r="K7" s="111"/>
    </row>
    <row r="8" spans="2:11" ht="20.25" customHeight="1">
      <c r="B8" s="113" t="s">
        <v>93</v>
      </c>
      <c r="C8" s="111"/>
      <c r="D8" s="111"/>
      <c r="E8" s="111"/>
      <c r="F8" s="111"/>
      <c r="G8" s="111"/>
      <c r="H8" s="111"/>
      <c r="I8" s="119"/>
      <c r="J8" s="111"/>
      <c r="K8" s="111"/>
    </row>
    <row r="9" spans="4:11" ht="18.75">
      <c r="D9" s="25"/>
      <c r="F9" s="26"/>
      <c r="K9" s="27" t="s">
        <v>5</v>
      </c>
    </row>
    <row r="10" spans="2:11" ht="270" customHeight="1">
      <c r="B10" s="115" t="s">
        <v>94</v>
      </c>
      <c r="C10" s="116" t="s">
        <v>95</v>
      </c>
      <c r="D10" s="114" t="s">
        <v>2</v>
      </c>
      <c r="E10" s="116" t="s">
        <v>4</v>
      </c>
      <c r="F10" s="117" t="s">
        <v>96</v>
      </c>
      <c r="G10" s="116" t="s">
        <v>97</v>
      </c>
      <c r="H10" s="116" t="s">
        <v>98</v>
      </c>
      <c r="I10" s="118" t="s">
        <v>99</v>
      </c>
      <c r="J10" s="116" t="s">
        <v>100</v>
      </c>
      <c r="K10" s="116" t="s">
        <v>101</v>
      </c>
    </row>
    <row r="11" spans="2:11" ht="12.75"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120"/>
      <c r="J11" s="28">
        <v>8</v>
      </c>
      <c r="K11" s="28">
        <v>9</v>
      </c>
    </row>
    <row r="12" spans="2:11" ht="75">
      <c r="B12" s="4" t="s">
        <v>43</v>
      </c>
      <c r="C12" s="5"/>
      <c r="D12" s="5"/>
      <c r="E12" s="4" t="s">
        <v>55</v>
      </c>
      <c r="F12" s="29"/>
      <c r="G12" s="29"/>
      <c r="H12" s="81">
        <f>+H13+H22+H28+H43+H46</f>
        <v>46812471</v>
      </c>
      <c r="I12" s="81"/>
      <c r="J12" s="81">
        <f>+J13+J22+J28+J43+J46</f>
        <v>24197280</v>
      </c>
      <c r="K12" s="30"/>
    </row>
    <row r="13" spans="2:11" ht="37.5">
      <c r="B13" s="4" t="s">
        <v>105</v>
      </c>
      <c r="C13" s="4" t="s">
        <v>106</v>
      </c>
      <c r="D13" s="4" t="s">
        <v>46</v>
      </c>
      <c r="E13" s="129" t="s">
        <v>107</v>
      </c>
      <c r="F13" s="29"/>
      <c r="G13" s="29"/>
      <c r="H13" s="81">
        <f>+H14+H18</f>
        <v>8072280</v>
      </c>
      <c r="I13" s="81"/>
      <c r="J13" s="81">
        <f>+J14+J18</f>
        <v>8072280</v>
      </c>
      <c r="K13" s="30"/>
    </row>
    <row r="14" spans="2:11" ht="20.25">
      <c r="B14" s="18" t="s">
        <v>7</v>
      </c>
      <c r="C14" s="85"/>
      <c r="D14" s="85"/>
      <c r="E14" s="19" t="s">
        <v>45</v>
      </c>
      <c r="F14" s="29"/>
      <c r="G14" s="29"/>
      <c r="H14" s="81">
        <f>+H15+H16+H17</f>
        <v>4470000</v>
      </c>
      <c r="I14" s="81"/>
      <c r="J14" s="81">
        <f>+J15+J16+J17</f>
        <v>4470000</v>
      </c>
      <c r="K14" s="30"/>
    </row>
    <row r="15" spans="2:11" ht="37.5">
      <c r="B15" s="6"/>
      <c r="C15" s="130"/>
      <c r="D15" s="130"/>
      <c r="E15" s="6"/>
      <c r="F15" s="95" t="s">
        <v>108</v>
      </c>
      <c r="G15" s="132">
        <v>2020</v>
      </c>
      <c r="H15" s="133">
        <v>1490000</v>
      </c>
      <c r="I15" s="131">
        <v>0</v>
      </c>
      <c r="J15" s="133">
        <v>1490000</v>
      </c>
      <c r="K15" s="134">
        <v>1</v>
      </c>
    </row>
    <row r="16" spans="2:11" ht="37.5">
      <c r="B16" s="6"/>
      <c r="C16" s="130"/>
      <c r="D16" s="130"/>
      <c r="E16" s="6"/>
      <c r="F16" s="95" t="s">
        <v>109</v>
      </c>
      <c r="G16" s="132">
        <v>2020</v>
      </c>
      <c r="H16" s="133">
        <v>1490000</v>
      </c>
      <c r="I16" s="131">
        <v>0</v>
      </c>
      <c r="J16" s="133">
        <v>1490000</v>
      </c>
      <c r="K16" s="134">
        <v>1</v>
      </c>
    </row>
    <row r="17" spans="2:11" ht="37.5">
      <c r="B17" s="6"/>
      <c r="C17" s="130"/>
      <c r="D17" s="130"/>
      <c r="E17" s="6"/>
      <c r="F17" s="95" t="s">
        <v>110</v>
      </c>
      <c r="G17" s="132">
        <v>2020</v>
      </c>
      <c r="H17" s="133">
        <v>1490000</v>
      </c>
      <c r="I17" s="131">
        <v>0</v>
      </c>
      <c r="J17" s="133">
        <v>1490000</v>
      </c>
      <c r="K17" s="134">
        <v>1</v>
      </c>
    </row>
    <row r="18" spans="2:11" ht="31.5">
      <c r="B18" s="76">
        <v>3122</v>
      </c>
      <c r="C18" s="18"/>
      <c r="D18" s="18"/>
      <c r="E18" s="68" t="s">
        <v>48</v>
      </c>
      <c r="F18" s="29"/>
      <c r="G18" s="29"/>
      <c r="H18" s="81">
        <f>+H19+H20+H21</f>
        <v>3602280</v>
      </c>
      <c r="I18" s="122"/>
      <c r="J18" s="81">
        <f>+J19+J20+J21</f>
        <v>3602280</v>
      </c>
      <c r="K18" s="30"/>
    </row>
    <row r="19" spans="2:11" ht="93.75">
      <c r="B19" s="6"/>
      <c r="C19" s="130"/>
      <c r="D19" s="130"/>
      <c r="E19" s="6"/>
      <c r="F19" s="95" t="s">
        <v>111</v>
      </c>
      <c r="G19" s="132">
        <v>2020</v>
      </c>
      <c r="H19" s="136">
        <v>662280</v>
      </c>
      <c r="I19" s="131">
        <v>0</v>
      </c>
      <c r="J19" s="136">
        <v>662280</v>
      </c>
      <c r="K19" s="135">
        <v>1</v>
      </c>
    </row>
    <row r="20" spans="2:11" ht="56.25">
      <c r="B20" s="6"/>
      <c r="C20" s="130"/>
      <c r="D20" s="130"/>
      <c r="E20" s="6"/>
      <c r="F20" s="95" t="s">
        <v>112</v>
      </c>
      <c r="G20" s="132">
        <v>2020</v>
      </c>
      <c r="H20" s="136">
        <v>1490000</v>
      </c>
      <c r="I20" s="131">
        <v>0</v>
      </c>
      <c r="J20" s="136">
        <v>1490000</v>
      </c>
      <c r="K20" s="135">
        <v>1</v>
      </c>
    </row>
    <row r="21" spans="2:11" ht="75">
      <c r="B21" s="6"/>
      <c r="C21" s="130"/>
      <c r="D21" s="130"/>
      <c r="E21" s="6"/>
      <c r="F21" s="108" t="s">
        <v>113</v>
      </c>
      <c r="G21" s="132">
        <v>2020</v>
      </c>
      <c r="H21" s="136">
        <v>1450000</v>
      </c>
      <c r="I21" s="131">
        <v>0</v>
      </c>
      <c r="J21" s="136">
        <v>1450000</v>
      </c>
      <c r="K21" s="135">
        <v>1</v>
      </c>
    </row>
    <row r="22" spans="2:11" ht="37.5">
      <c r="B22" s="75">
        <v>1517321</v>
      </c>
      <c r="C22" s="4" t="s">
        <v>47</v>
      </c>
      <c r="D22" s="4" t="s">
        <v>46</v>
      </c>
      <c r="E22" s="9" t="s">
        <v>49</v>
      </c>
      <c r="F22" s="41"/>
      <c r="G22" s="42"/>
      <c r="H22" s="78">
        <f>+H23+H26</f>
        <v>11137627</v>
      </c>
      <c r="I22" s="124"/>
      <c r="J22" s="78">
        <f>+J23+J26</f>
        <v>55000</v>
      </c>
      <c r="K22" s="43"/>
    </row>
    <row r="23" spans="1:11" s="73" customFormat="1" ht="31.5">
      <c r="A23" s="70"/>
      <c r="B23" s="76">
        <v>3122</v>
      </c>
      <c r="C23" s="18"/>
      <c r="D23" s="18"/>
      <c r="E23" s="68" t="s">
        <v>48</v>
      </c>
      <c r="F23" s="16"/>
      <c r="G23" s="71"/>
      <c r="H23" s="64">
        <f>+H24+H25</f>
        <v>7582682</v>
      </c>
      <c r="I23" s="124"/>
      <c r="J23" s="64">
        <f>+J24+J25</f>
        <v>45000</v>
      </c>
      <c r="K23" s="72"/>
    </row>
    <row r="24" spans="2:11" ht="56.25">
      <c r="B24" s="77"/>
      <c r="C24" s="1"/>
      <c r="D24" s="1"/>
      <c r="E24" s="37"/>
      <c r="F24" s="32" t="s">
        <v>30</v>
      </c>
      <c r="G24" s="59" t="s">
        <v>102</v>
      </c>
      <c r="H24" s="33">
        <v>4288329</v>
      </c>
      <c r="I24" s="123">
        <v>0.8</v>
      </c>
      <c r="J24" s="33">
        <v>15000</v>
      </c>
      <c r="K24" s="79">
        <v>1</v>
      </c>
    </row>
    <row r="25" spans="2:11" ht="56.25">
      <c r="B25" s="77"/>
      <c r="C25" s="1"/>
      <c r="D25" s="1"/>
      <c r="E25" s="37"/>
      <c r="F25" s="32" t="s">
        <v>114</v>
      </c>
      <c r="G25" s="59" t="s">
        <v>102</v>
      </c>
      <c r="H25" s="33">
        <v>3294353</v>
      </c>
      <c r="I25" s="156">
        <v>0.245</v>
      </c>
      <c r="J25" s="33">
        <v>30000</v>
      </c>
      <c r="K25" s="79">
        <v>1</v>
      </c>
    </row>
    <row r="26" spans="2:11" ht="19.5">
      <c r="B26" s="18" t="s">
        <v>7</v>
      </c>
      <c r="C26" s="85"/>
      <c r="D26" s="85"/>
      <c r="E26" s="19" t="s">
        <v>45</v>
      </c>
      <c r="F26" s="137"/>
      <c r="G26" s="138"/>
      <c r="H26" s="139">
        <f>+H27</f>
        <v>3554945</v>
      </c>
      <c r="I26" s="140"/>
      <c r="J26" s="139">
        <f>+J27</f>
        <v>10000</v>
      </c>
      <c r="K26" s="141"/>
    </row>
    <row r="27" spans="2:11" ht="37.5">
      <c r="B27" s="77"/>
      <c r="C27" s="1"/>
      <c r="D27" s="1"/>
      <c r="E27" s="37"/>
      <c r="F27" s="143" t="s">
        <v>115</v>
      </c>
      <c r="G27" s="59" t="s">
        <v>139</v>
      </c>
      <c r="H27" s="33">
        <v>3554945</v>
      </c>
      <c r="I27" s="157">
        <v>0.009</v>
      </c>
      <c r="J27" s="33">
        <v>10000</v>
      </c>
      <c r="K27" s="79">
        <v>0.3</v>
      </c>
    </row>
    <row r="28" spans="2:11" ht="37.5">
      <c r="B28" s="75">
        <v>1517322</v>
      </c>
      <c r="C28" s="4" t="s">
        <v>117</v>
      </c>
      <c r="D28" s="4" t="s">
        <v>46</v>
      </c>
      <c r="E28" s="148" t="s">
        <v>116</v>
      </c>
      <c r="F28" s="146"/>
      <c r="G28" s="71"/>
      <c r="H28" s="78">
        <f>+H29+H41</f>
        <v>19754729</v>
      </c>
      <c r="I28" s="147"/>
      <c r="J28" s="78">
        <f>+J29+J41</f>
        <v>16050000</v>
      </c>
      <c r="K28" s="72"/>
    </row>
    <row r="29" spans="2:11" ht="19.5">
      <c r="B29" s="18" t="s">
        <v>7</v>
      </c>
      <c r="C29" s="85"/>
      <c r="D29" s="85"/>
      <c r="E29" s="149" t="s">
        <v>45</v>
      </c>
      <c r="F29" s="144"/>
      <c r="G29" s="138"/>
      <c r="H29" s="139">
        <f>SUM(H30:H40)</f>
        <v>16020000</v>
      </c>
      <c r="I29" s="145"/>
      <c r="J29" s="139">
        <f>SUM(J30:J40)</f>
        <v>16020000</v>
      </c>
      <c r="K29" s="141"/>
    </row>
    <row r="30" spans="2:11" ht="186.75" customHeight="1">
      <c r="B30" s="77"/>
      <c r="C30" s="1"/>
      <c r="D30" s="1"/>
      <c r="E30" s="37"/>
      <c r="F30" s="109" t="s">
        <v>118</v>
      </c>
      <c r="G30" s="59">
        <v>2020</v>
      </c>
      <c r="H30" s="150">
        <v>1490000</v>
      </c>
      <c r="I30" s="142">
        <v>0</v>
      </c>
      <c r="J30" s="150">
        <v>1490000</v>
      </c>
      <c r="K30" s="79">
        <v>1</v>
      </c>
    </row>
    <row r="31" spans="2:11" ht="168.75">
      <c r="B31" s="77"/>
      <c r="C31" s="1"/>
      <c r="D31" s="1"/>
      <c r="E31" s="37"/>
      <c r="F31" s="109" t="s">
        <v>119</v>
      </c>
      <c r="G31" s="59">
        <v>2020</v>
      </c>
      <c r="H31" s="151">
        <v>1480000</v>
      </c>
      <c r="I31" s="142">
        <v>0</v>
      </c>
      <c r="J31" s="151">
        <v>1480000</v>
      </c>
      <c r="K31" s="79">
        <v>1</v>
      </c>
    </row>
    <row r="32" spans="2:11" ht="196.5" customHeight="1">
      <c r="B32" s="77"/>
      <c r="C32" s="1"/>
      <c r="D32" s="1"/>
      <c r="E32" s="37"/>
      <c r="F32" s="109" t="s">
        <v>120</v>
      </c>
      <c r="G32" s="59">
        <v>2020</v>
      </c>
      <c r="H32" s="151">
        <v>1450000</v>
      </c>
      <c r="I32" s="142">
        <v>0</v>
      </c>
      <c r="J32" s="151">
        <v>1450000</v>
      </c>
      <c r="K32" s="79">
        <v>1</v>
      </c>
    </row>
    <row r="33" spans="2:11" ht="174.75" customHeight="1">
      <c r="B33" s="77"/>
      <c r="C33" s="1"/>
      <c r="D33" s="1"/>
      <c r="E33" s="37"/>
      <c r="F33" s="109" t="s">
        <v>121</v>
      </c>
      <c r="G33" s="59">
        <v>2020</v>
      </c>
      <c r="H33" s="151">
        <v>1420000</v>
      </c>
      <c r="I33" s="142">
        <v>0</v>
      </c>
      <c r="J33" s="151">
        <v>1420000</v>
      </c>
      <c r="K33" s="79">
        <v>1</v>
      </c>
    </row>
    <row r="34" spans="2:11" ht="162.75" customHeight="1">
      <c r="B34" s="77"/>
      <c r="C34" s="1"/>
      <c r="D34" s="1"/>
      <c r="E34" s="37"/>
      <c r="F34" s="109" t="s">
        <v>122</v>
      </c>
      <c r="G34" s="59">
        <v>2020</v>
      </c>
      <c r="H34" s="151">
        <v>1470000</v>
      </c>
      <c r="I34" s="142">
        <v>0</v>
      </c>
      <c r="J34" s="151">
        <v>1470000</v>
      </c>
      <c r="K34" s="79">
        <v>1</v>
      </c>
    </row>
    <row r="35" spans="2:11" ht="146.25" customHeight="1">
      <c r="B35" s="77"/>
      <c r="C35" s="1"/>
      <c r="D35" s="1"/>
      <c r="E35" s="37"/>
      <c r="F35" s="109" t="s">
        <v>123</v>
      </c>
      <c r="G35" s="59">
        <v>2020</v>
      </c>
      <c r="H35" s="151">
        <v>1400000</v>
      </c>
      <c r="I35" s="142">
        <v>0</v>
      </c>
      <c r="J35" s="151">
        <v>1400000</v>
      </c>
      <c r="K35" s="79">
        <v>1</v>
      </c>
    </row>
    <row r="36" spans="2:11" ht="177" customHeight="1">
      <c r="B36" s="77"/>
      <c r="C36" s="1"/>
      <c r="D36" s="1"/>
      <c r="E36" s="37"/>
      <c r="F36" s="109" t="s">
        <v>124</v>
      </c>
      <c r="G36" s="59">
        <v>2020</v>
      </c>
      <c r="H36" s="151">
        <v>1440000</v>
      </c>
      <c r="I36" s="142">
        <v>0</v>
      </c>
      <c r="J36" s="151">
        <v>1440000</v>
      </c>
      <c r="K36" s="79">
        <v>1</v>
      </c>
    </row>
    <row r="37" spans="2:11" ht="142.5" customHeight="1">
      <c r="B37" s="77"/>
      <c r="C37" s="1"/>
      <c r="D37" s="1"/>
      <c r="E37" s="37"/>
      <c r="F37" s="109" t="s">
        <v>125</v>
      </c>
      <c r="G37" s="59">
        <v>2020</v>
      </c>
      <c r="H37" s="151">
        <v>1450000</v>
      </c>
      <c r="I37" s="142">
        <v>0</v>
      </c>
      <c r="J37" s="151">
        <v>1450000</v>
      </c>
      <c r="K37" s="79">
        <v>1</v>
      </c>
    </row>
    <row r="38" spans="2:11" ht="155.25" customHeight="1">
      <c r="B38" s="77"/>
      <c r="C38" s="1"/>
      <c r="D38" s="1"/>
      <c r="E38" s="37"/>
      <c r="F38" s="109" t="s">
        <v>126</v>
      </c>
      <c r="G38" s="59">
        <v>2020</v>
      </c>
      <c r="H38" s="151">
        <v>1490000</v>
      </c>
      <c r="I38" s="142">
        <v>0</v>
      </c>
      <c r="J38" s="151">
        <v>1490000</v>
      </c>
      <c r="K38" s="79">
        <v>1</v>
      </c>
    </row>
    <row r="39" spans="2:11" ht="150.75" customHeight="1">
      <c r="B39" s="77"/>
      <c r="C39" s="1"/>
      <c r="D39" s="1"/>
      <c r="E39" s="37"/>
      <c r="F39" s="109" t="s">
        <v>127</v>
      </c>
      <c r="G39" s="59">
        <v>2020</v>
      </c>
      <c r="H39" s="151">
        <v>1480000</v>
      </c>
      <c r="I39" s="142">
        <v>0</v>
      </c>
      <c r="J39" s="151">
        <v>1480000</v>
      </c>
      <c r="K39" s="79">
        <v>1</v>
      </c>
    </row>
    <row r="40" spans="2:11" ht="152.25" customHeight="1">
      <c r="B40" s="77"/>
      <c r="C40" s="1"/>
      <c r="D40" s="1"/>
      <c r="E40" s="37"/>
      <c r="F40" s="109" t="s">
        <v>128</v>
      </c>
      <c r="G40" s="59">
        <v>2020</v>
      </c>
      <c r="H40" s="151">
        <v>1450000</v>
      </c>
      <c r="I40" s="142">
        <v>0</v>
      </c>
      <c r="J40" s="151">
        <v>1450000</v>
      </c>
      <c r="K40" s="79">
        <v>1</v>
      </c>
    </row>
    <row r="41" spans="2:11" ht="31.5">
      <c r="B41" s="76">
        <v>3122</v>
      </c>
      <c r="C41" s="18"/>
      <c r="D41" s="18"/>
      <c r="E41" s="68" t="s">
        <v>48</v>
      </c>
      <c r="F41" s="144"/>
      <c r="G41" s="138"/>
      <c r="H41" s="139">
        <f>+H42</f>
        <v>3734729</v>
      </c>
      <c r="I41" s="145"/>
      <c r="J41" s="139">
        <f>+J42</f>
        <v>30000</v>
      </c>
      <c r="K41" s="141"/>
    </row>
    <row r="42" spans="2:11" ht="75">
      <c r="B42" s="77"/>
      <c r="C42" s="1"/>
      <c r="D42" s="1"/>
      <c r="E42" s="37"/>
      <c r="F42" s="109" t="s">
        <v>129</v>
      </c>
      <c r="G42" s="59" t="s">
        <v>102</v>
      </c>
      <c r="H42" s="33">
        <v>3734729</v>
      </c>
      <c r="I42" s="123">
        <v>0.811</v>
      </c>
      <c r="J42" s="33">
        <v>30000</v>
      </c>
      <c r="K42" s="79">
        <v>1</v>
      </c>
    </row>
    <row r="43" spans="2:11" ht="37.5">
      <c r="B43" s="75">
        <v>1517324</v>
      </c>
      <c r="C43" s="4" t="s">
        <v>53</v>
      </c>
      <c r="D43" s="4" t="s">
        <v>46</v>
      </c>
      <c r="E43" s="9" t="s">
        <v>50</v>
      </c>
      <c r="F43" s="41"/>
      <c r="G43" s="42"/>
      <c r="H43" s="78">
        <f>+H44</f>
        <v>4140977</v>
      </c>
      <c r="I43" s="124"/>
      <c r="J43" s="78">
        <f>+J44</f>
        <v>10000</v>
      </c>
      <c r="K43" s="43"/>
    </row>
    <row r="44" spans="1:11" s="73" customFormat="1" ht="31.5">
      <c r="A44" s="70"/>
      <c r="B44" s="76">
        <v>3122</v>
      </c>
      <c r="C44" s="18"/>
      <c r="D44" s="18"/>
      <c r="E44" s="68" t="s">
        <v>48</v>
      </c>
      <c r="F44" s="16"/>
      <c r="G44" s="71"/>
      <c r="H44" s="64">
        <f>+H45</f>
        <v>4140977</v>
      </c>
      <c r="I44" s="124"/>
      <c r="J44" s="64">
        <f>+J45</f>
        <v>10000</v>
      </c>
      <c r="K44" s="72"/>
    </row>
    <row r="45" spans="2:11" ht="75">
      <c r="B45" s="77"/>
      <c r="C45" s="1"/>
      <c r="D45" s="1"/>
      <c r="E45" s="37"/>
      <c r="F45" s="32" t="s">
        <v>31</v>
      </c>
      <c r="G45" s="59" t="s">
        <v>102</v>
      </c>
      <c r="H45" s="33">
        <v>4140977</v>
      </c>
      <c r="I45" s="123">
        <v>0.79</v>
      </c>
      <c r="J45" s="33">
        <v>10000</v>
      </c>
      <c r="K45" s="79">
        <v>1</v>
      </c>
    </row>
    <row r="46" spans="2:11" ht="56.25">
      <c r="B46" s="75">
        <v>1517325</v>
      </c>
      <c r="C46" s="4" t="s">
        <v>52</v>
      </c>
      <c r="D46" s="4" t="s">
        <v>46</v>
      </c>
      <c r="E46" s="9" t="s">
        <v>51</v>
      </c>
      <c r="F46" s="41"/>
      <c r="G46" s="42"/>
      <c r="H46" s="78">
        <f>+H47</f>
        <v>3706858</v>
      </c>
      <c r="I46" s="124"/>
      <c r="J46" s="78">
        <f>+J47</f>
        <v>10000</v>
      </c>
      <c r="K46" s="43"/>
    </row>
    <row r="47" spans="1:11" s="73" customFormat="1" ht="31.5">
      <c r="A47" s="70"/>
      <c r="B47" s="62">
        <v>3122</v>
      </c>
      <c r="C47" s="18"/>
      <c r="D47" s="18"/>
      <c r="E47" s="68" t="s">
        <v>48</v>
      </c>
      <c r="F47" s="16"/>
      <c r="G47" s="71"/>
      <c r="H47" s="64">
        <f>+H48</f>
        <v>3706858</v>
      </c>
      <c r="I47" s="124"/>
      <c r="J47" s="64">
        <f>+J48</f>
        <v>10000</v>
      </c>
      <c r="K47" s="72"/>
    </row>
    <row r="48" spans="2:11" ht="56.25">
      <c r="B48" s="40"/>
      <c r="C48" s="1"/>
      <c r="D48" s="1"/>
      <c r="E48" s="37"/>
      <c r="F48" s="32" t="s">
        <v>32</v>
      </c>
      <c r="G48" s="59" t="s">
        <v>102</v>
      </c>
      <c r="H48" s="33">
        <v>3706858</v>
      </c>
      <c r="I48" s="123">
        <v>0.76</v>
      </c>
      <c r="J48" s="33">
        <v>10000</v>
      </c>
      <c r="K48" s="79">
        <v>1</v>
      </c>
    </row>
    <row r="49" spans="2:11" ht="56.25" hidden="1">
      <c r="B49" s="4" t="s">
        <v>8</v>
      </c>
      <c r="C49" s="4" t="s">
        <v>54</v>
      </c>
      <c r="D49" s="4" t="s">
        <v>44</v>
      </c>
      <c r="E49" s="74" t="s">
        <v>9</v>
      </c>
      <c r="F49" s="80"/>
      <c r="G49" s="80"/>
      <c r="H49" s="81">
        <f>+H50</f>
        <v>2332506</v>
      </c>
      <c r="I49" s="122"/>
      <c r="J49" s="81">
        <f>SUM(J51:J54)</f>
        <v>0</v>
      </c>
      <c r="K49" s="82"/>
    </row>
    <row r="50" spans="1:11" s="73" customFormat="1" ht="31.5" hidden="1">
      <c r="A50" s="70"/>
      <c r="B50" s="18" t="s">
        <v>10</v>
      </c>
      <c r="C50" s="18"/>
      <c r="D50" s="18"/>
      <c r="E50" s="68" t="s">
        <v>48</v>
      </c>
      <c r="F50" s="83"/>
      <c r="G50" s="83"/>
      <c r="H50" s="61">
        <f>+H51+H52+H53+H54</f>
        <v>2332506</v>
      </c>
      <c r="I50" s="122"/>
      <c r="J50" s="61">
        <f>+J51+J52+J53+J54</f>
        <v>0</v>
      </c>
      <c r="K50" s="65"/>
    </row>
    <row r="51" spans="2:11" ht="108" customHeight="1" hidden="1">
      <c r="B51" s="24"/>
      <c r="C51" s="1"/>
      <c r="D51" s="1"/>
      <c r="E51" s="37"/>
      <c r="F51" s="32" t="s">
        <v>86</v>
      </c>
      <c r="G51" s="59">
        <v>2020</v>
      </c>
      <c r="H51" s="33">
        <v>302506</v>
      </c>
      <c r="I51" s="123">
        <v>0</v>
      </c>
      <c r="J51" s="33"/>
      <c r="K51" s="79">
        <v>1</v>
      </c>
    </row>
    <row r="52" spans="2:11" ht="107.25" customHeight="1" hidden="1">
      <c r="B52" s="3"/>
      <c r="C52" s="1"/>
      <c r="D52" s="1"/>
      <c r="E52" s="37"/>
      <c r="F52" s="32" t="s">
        <v>87</v>
      </c>
      <c r="G52" s="59">
        <v>2020</v>
      </c>
      <c r="H52" s="33">
        <v>140000</v>
      </c>
      <c r="I52" s="123">
        <v>0</v>
      </c>
      <c r="J52" s="33"/>
      <c r="K52" s="79">
        <v>1</v>
      </c>
    </row>
    <row r="53" spans="2:11" ht="100.5" customHeight="1" hidden="1">
      <c r="B53" s="3"/>
      <c r="C53" s="1"/>
      <c r="D53" s="1"/>
      <c r="E53" s="37"/>
      <c r="F53" s="109" t="s">
        <v>89</v>
      </c>
      <c r="G53" s="59">
        <v>2020</v>
      </c>
      <c r="H53" s="33">
        <v>1250000</v>
      </c>
      <c r="I53" s="123">
        <v>0</v>
      </c>
      <c r="J53" s="33"/>
      <c r="K53" s="79">
        <v>1</v>
      </c>
    </row>
    <row r="54" spans="2:11" ht="92.25" customHeight="1" hidden="1">
      <c r="B54" s="3"/>
      <c r="C54" s="1"/>
      <c r="D54" s="1"/>
      <c r="E54" s="37"/>
      <c r="F54" s="109" t="s">
        <v>88</v>
      </c>
      <c r="G54" s="59">
        <v>2020</v>
      </c>
      <c r="H54" s="33">
        <v>640000</v>
      </c>
      <c r="I54" s="123">
        <v>0</v>
      </c>
      <c r="J54" s="33"/>
      <c r="K54" s="79">
        <v>1</v>
      </c>
    </row>
    <row r="55" spans="2:11" ht="75">
      <c r="B55" s="4" t="s">
        <v>57</v>
      </c>
      <c r="C55" s="8"/>
      <c r="D55" s="8"/>
      <c r="E55" s="88" t="s">
        <v>56</v>
      </c>
      <c r="F55" s="44"/>
      <c r="G55" s="42"/>
      <c r="H55" s="78">
        <f>+H56</f>
        <v>2261000</v>
      </c>
      <c r="I55" s="124"/>
      <c r="J55" s="78">
        <f>+J56</f>
        <v>2261000</v>
      </c>
      <c r="K55" s="43"/>
    </row>
    <row r="56" spans="2:11" ht="37.5">
      <c r="B56" s="4" t="s">
        <v>19</v>
      </c>
      <c r="C56" s="4" t="s">
        <v>60</v>
      </c>
      <c r="D56" s="4" t="s">
        <v>59</v>
      </c>
      <c r="E56" s="89" t="s">
        <v>20</v>
      </c>
      <c r="F56" s="44"/>
      <c r="G56" s="42"/>
      <c r="H56" s="78">
        <f>+H57</f>
        <v>2261000</v>
      </c>
      <c r="I56" s="124"/>
      <c r="J56" s="78">
        <f>+J57</f>
        <v>2261000</v>
      </c>
      <c r="K56" s="43"/>
    </row>
    <row r="57" spans="1:11" s="73" customFormat="1" ht="47.25">
      <c r="A57" s="70"/>
      <c r="B57" s="18" t="s">
        <v>15</v>
      </c>
      <c r="C57" s="85"/>
      <c r="D57" s="4"/>
      <c r="E57" s="84" t="s">
        <v>14</v>
      </c>
      <c r="F57" s="84"/>
      <c r="G57" s="86"/>
      <c r="H57" s="64">
        <f>+H58+H59+H60</f>
        <v>2261000</v>
      </c>
      <c r="I57" s="124"/>
      <c r="J57" s="64">
        <f>+J58+J59+J60</f>
        <v>2261000</v>
      </c>
      <c r="K57" s="87"/>
    </row>
    <row r="58" spans="2:11" ht="37.5" hidden="1">
      <c r="B58" s="3"/>
      <c r="C58" s="1"/>
      <c r="D58" s="4"/>
      <c r="E58" s="13"/>
      <c r="F58" s="32" t="s">
        <v>21</v>
      </c>
      <c r="G58" s="36">
        <v>2020</v>
      </c>
      <c r="H58" s="33">
        <v>2261000</v>
      </c>
      <c r="I58" s="123"/>
      <c r="J58" s="69">
        <v>2261000</v>
      </c>
      <c r="K58" s="39">
        <v>1</v>
      </c>
    </row>
    <row r="59" spans="2:11" ht="18.75" hidden="1">
      <c r="B59" s="3"/>
      <c r="C59" s="1"/>
      <c r="D59" s="4"/>
      <c r="E59" s="37"/>
      <c r="F59" s="32"/>
      <c r="G59" s="36"/>
      <c r="H59" s="33"/>
      <c r="I59" s="123"/>
      <c r="J59" s="69"/>
      <c r="K59" s="39"/>
    </row>
    <row r="60" spans="2:11" ht="18.75" hidden="1">
      <c r="B60" s="3"/>
      <c r="C60" s="1"/>
      <c r="D60" s="4"/>
      <c r="E60" s="37"/>
      <c r="F60" s="32"/>
      <c r="G60" s="36"/>
      <c r="H60" s="33"/>
      <c r="I60" s="123"/>
      <c r="J60" s="69"/>
      <c r="K60" s="39"/>
    </row>
    <row r="61" spans="2:11" ht="75" hidden="1">
      <c r="B61" s="4" t="s">
        <v>62</v>
      </c>
      <c r="C61" s="8"/>
      <c r="D61" s="4"/>
      <c r="E61" s="88" t="s">
        <v>58</v>
      </c>
      <c r="F61" s="44"/>
      <c r="G61" s="45"/>
      <c r="H61" s="78">
        <f aca="true" t="shared" si="0" ref="H61:J63">+H62</f>
        <v>0</v>
      </c>
      <c r="I61" s="124"/>
      <c r="J61" s="78">
        <f t="shared" si="0"/>
        <v>0</v>
      </c>
      <c r="K61" s="46"/>
    </row>
    <row r="62" spans="2:11" ht="37.5" hidden="1">
      <c r="B62" s="14">
        <v>3117670</v>
      </c>
      <c r="C62" s="4" t="s">
        <v>61</v>
      </c>
      <c r="D62" s="4" t="s">
        <v>44</v>
      </c>
      <c r="E62" s="57" t="s">
        <v>12</v>
      </c>
      <c r="F62" s="44"/>
      <c r="G62" s="45"/>
      <c r="H62" s="78">
        <f t="shared" si="0"/>
        <v>0</v>
      </c>
      <c r="I62" s="124"/>
      <c r="J62" s="78">
        <f t="shared" si="0"/>
        <v>0</v>
      </c>
      <c r="K62" s="46"/>
    </row>
    <row r="63" spans="2:11" ht="47.25" hidden="1">
      <c r="B63" s="3" t="s">
        <v>15</v>
      </c>
      <c r="C63" s="7"/>
      <c r="D63" s="10"/>
      <c r="E63" s="12" t="s">
        <v>14</v>
      </c>
      <c r="F63" s="35"/>
      <c r="G63" s="36"/>
      <c r="H63" s="60">
        <f t="shared" si="0"/>
        <v>0</v>
      </c>
      <c r="I63" s="125"/>
      <c r="J63" s="60">
        <f t="shared" si="0"/>
        <v>0</v>
      </c>
      <c r="K63" s="39"/>
    </row>
    <row r="64" spans="2:11" ht="56.25" hidden="1">
      <c r="B64" s="3"/>
      <c r="C64" s="1"/>
      <c r="D64" s="1"/>
      <c r="E64" s="37"/>
      <c r="F64" s="55" t="s">
        <v>42</v>
      </c>
      <c r="G64" s="59">
        <v>2020</v>
      </c>
      <c r="H64" s="33"/>
      <c r="I64" s="123"/>
      <c r="J64" s="33"/>
      <c r="K64" s="39"/>
    </row>
    <row r="65" spans="2:11" ht="56.25">
      <c r="B65" s="4" t="s">
        <v>66</v>
      </c>
      <c r="C65" s="8"/>
      <c r="D65" s="8"/>
      <c r="E65" s="88" t="s">
        <v>63</v>
      </c>
      <c r="F65" s="44"/>
      <c r="G65" s="45"/>
      <c r="H65" s="78">
        <f>+H71+H77</f>
        <v>756657</v>
      </c>
      <c r="I65" s="124"/>
      <c r="J65" s="78">
        <f>+J71+J77+J66</f>
        <v>0</v>
      </c>
      <c r="K65" s="92"/>
    </row>
    <row r="66" spans="2:11" ht="37.5">
      <c r="B66" s="75">
        <v>617321</v>
      </c>
      <c r="C66" s="4" t="s">
        <v>47</v>
      </c>
      <c r="D66" s="4" t="s">
        <v>46</v>
      </c>
      <c r="E66" s="9" t="s">
        <v>49</v>
      </c>
      <c r="F66" s="44"/>
      <c r="G66" s="45"/>
      <c r="H66" s="78">
        <f>+H67</f>
        <v>756657</v>
      </c>
      <c r="I66" s="124"/>
      <c r="J66" s="78">
        <f>+J67</f>
        <v>623657</v>
      </c>
      <c r="K66" s="92"/>
    </row>
    <row r="67" spans="2:11" ht="19.5">
      <c r="B67" s="18" t="s">
        <v>7</v>
      </c>
      <c r="C67" s="85"/>
      <c r="D67" s="85"/>
      <c r="E67" s="19" t="s">
        <v>45</v>
      </c>
      <c r="F67" s="44"/>
      <c r="G67" s="45"/>
      <c r="H67" s="78">
        <f>+H68+H69+H70</f>
        <v>756657</v>
      </c>
      <c r="I67" s="124"/>
      <c r="J67" s="78">
        <f>+J68+J69+J70</f>
        <v>623657</v>
      </c>
      <c r="K67" s="92"/>
    </row>
    <row r="68" spans="2:11" ht="287.25">
      <c r="B68" s="6"/>
      <c r="C68" s="17"/>
      <c r="D68" s="17"/>
      <c r="E68" s="152"/>
      <c r="F68" s="95" t="s">
        <v>90</v>
      </c>
      <c r="G68" s="59">
        <v>2020</v>
      </c>
      <c r="H68" s="33">
        <v>190000</v>
      </c>
      <c r="I68" s="123">
        <v>0</v>
      </c>
      <c r="J68" s="33">
        <v>57000</v>
      </c>
      <c r="K68" s="79">
        <v>1</v>
      </c>
    </row>
    <row r="69" spans="2:11" ht="168.75">
      <c r="B69" s="6"/>
      <c r="C69" s="17"/>
      <c r="D69" s="17"/>
      <c r="E69" s="152"/>
      <c r="F69" s="96" t="s">
        <v>27</v>
      </c>
      <c r="G69" s="59">
        <v>2020</v>
      </c>
      <c r="H69" s="33">
        <v>406657</v>
      </c>
      <c r="I69" s="123">
        <v>0</v>
      </c>
      <c r="J69" s="33">
        <v>406657</v>
      </c>
      <c r="K69" s="79">
        <v>1</v>
      </c>
    </row>
    <row r="70" spans="2:11" ht="131.25">
      <c r="B70" s="6"/>
      <c r="C70" s="17"/>
      <c r="D70" s="17"/>
      <c r="E70" s="152"/>
      <c r="F70" s="96" t="s">
        <v>29</v>
      </c>
      <c r="G70" s="59">
        <v>2020</v>
      </c>
      <c r="H70" s="33">
        <v>160000</v>
      </c>
      <c r="I70" s="123">
        <v>0</v>
      </c>
      <c r="J70" s="33">
        <v>160000</v>
      </c>
      <c r="K70" s="66">
        <v>1</v>
      </c>
    </row>
    <row r="71" spans="2:11" ht="167.25" customHeight="1">
      <c r="B71" s="4" t="s">
        <v>11</v>
      </c>
      <c r="C71" s="4" t="s">
        <v>67</v>
      </c>
      <c r="D71" s="4" t="s">
        <v>65</v>
      </c>
      <c r="E71" s="90" t="s">
        <v>64</v>
      </c>
      <c r="F71" s="44"/>
      <c r="G71" s="45"/>
      <c r="H71" s="78">
        <f>+H74+H72</f>
        <v>596657</v>
      </c>
      <c r="I71" s="124"/>
      <c r="J71" s="78">
        <f>+J72+J74</f>
        <v>-463657</v>
      </c>
      <c r="K71" s="92"/>
    </row>
    <row r="72" spans="1:11" s="73" customFormat="1" ht="31.5" hidden="1">
      <c r="A72" s="70"/>
      <c r="B72" s="18" t="s">
        <v>37</v>
      </c>
      <c r="C72" s="85"/>
      <c r="D72" s="85"/>
      <c r="E72" s="67" t="s">
        <v>68</v>
      </c>
      <c r="F72" s="84"/>
      <c r="G72" s="86"/>
      <c r="H72" s="64">
        <f>+H73</f>
        <v>0</v>
      </c>
      <c r="I72" s="124"/>
      <c r="J72" s="64">
        <f>+J73</f>
        <v>0</v>
      </c>
      <c r="K72" s="93"/>
    </row>
    <row r="73" spans="2:11" ht="150" hidden="1">
      <c r="B73" s="6"/>
      <c r="C73" s="17"/>
      <c r="D73" s="17"/>
      <c r="E73" s="48"/>
      <c r="F73" s="32" t="s">
        <v>38</v>
      </c>
      <c r="G73" s="59"/>
      <c r="H73" s="33"/>
      <c r="I73" s="123"/>
      <c r="J73" s="33"/>
      <c r="K73" s="79"/>
    </row>
    <row r="74" spans="1:11" s="73" customFormat="1" ht="19.5">
      <c r="A74" s="70"/>
      <c r="B74" s="18" t="s">
        <v>7</v>
      </c>
      <c r="C74" s="85"/>
      <c r="D74" s="85"/>
      <c r="E74" s="19" t="s">
        <v>45</v>
      </c>
      <c r="F74" s="84"/>
      <c r="G74" s="86"/>
      <c r="H74" s="64">
        <f>+H75+H76</f>
        <v>596657</v>
      </c>
      <c r="I74" s="124"/>
      <c r="J74" s="64">
        <f>+J75+J76</f>
        <v>-463657</v>
      </c>
      <c r="K74" s="63"/>
    </row>
    <row r="75" spans="2:11" ht="287.25">
      <c r="B75" s="3"/>
      <c r="C75" s="1"/>
      <c r="D75" s="1"/>
      <c r="E75" s="49"/>
      <c r="F75" s="95" t="s">
        <v>90</v>
      </c>
      <c r="G75" s="59">
        <v>2020</v>
      </c>
      <c r="H75" s="33">
        <v>190000</v>
      </c>
      <c r="I75" s="123">
        <v>0</v>
      </c>
      <c r="J75" s="33">
        <v>-57000</v>
      </c>
      <c r="K75" s="79">
        <v>1</v>
      </c>
    </row>
    <row r="76" spans="2:11" ht="168.75">
      <c r="B76" s="3"/>
      <c r="C76" s="1"/>
      <c r="D76" s="1"/>
      <c r="E76" s="49"/>
      <c r="F76" s="96" t="s">
        <v>27</v>
      </c>
      <c r="G76" s="59">
        <v>2020</v>
      </c>
      <c r="H76" s="33">
        <v>406657</v>
      </c>
      <c r="I76" s="123">
        <v>0</v>
      </c>
      <c r="J76" s="33">
        <v>-406657</v>
      </c>
      <c r="K76" s="79">
        <v>1</v>
      </c>
    </row>
    <row r="77" spans="2:11" ht="19.5">
      <c r="B77" s="4" t="s">
        <v>28</v>
      </c>
      <c r="C77" s="4" t="s">
        <v>71</v>
      </c>
      <c r="D77" s="4" t="s">
        <v>70</v>
      </c>
      <c r="E77" s="100" t="s">
        <v>69</v>
      </c>
      <c r="F77" s="50"/>
      <c r="G77" s="45"/>
      <c r="H77" s="78">
        <f>+H78+H80</f>
        <v>160000</v>
      </c>
      <c r="I77" s="124"/>
      <c r="J77" s="78">
        <f>+J78+J80</f>
        <v>-160000</v>
      </c>
      <c r="K77" s="94"/>
    </row>
    <row r="78" spans="1:11" s="73" customFormat="1" ht="31.5" hidden="1">
      <c r="A78" s="70"/>
      <c r="B78" s="18" t="s">
        <v>37</v>
      </c>
      <c r="C78" s="85"/>
      <c r="D78" s="85"/>
      <c r="E78" s="68" t="s">
        <v>68</v>
      </c>
      <c r="F78" s="98"/>
      <c r="G78" s="86"/>
      <c r="H78" s="64">
        <f>+H79</f>
        <v>0</v>
      </c>
      <c r="I78" s="124"/>
      <c r="J78" s="64">
        <f>+J79</f>
        <v>0</v>
      </c>
      <c r="K78" s="99"/>
    </row>
    <row r="79" spans="2:11" ht="150" hidden="1">
      <c r="B79" s="6"/>
      <c r="C79" s="17"/>
      <c r="D79" s="17"/>
      <c r="E79" s="51"/>
      <c r="F79" s="32" t="s">
        <v>38</v>
      </c>
      <c r="G79" s="59"/>
      <c r="H79" s="33"/>
      <c r="I79" s="123"/>
      <c r="J79" s="33"/>
      <c r="K79" s="79"/>
    </row>
    <row r="80" spans="1:11" s="73" customFormat="1" ht="19.5">
      <c r="A80" s="70"/>
      <c r="B80" s="18" t="s">
        <v>7</v>
      </c>
      <c r="C80" s="85"/>
      <c r="D80" s="85"/>
      <c r="E80" s="19" t="s">
        <v>45</v>
      </c>
      <c r="F80" s="98"/>
      <c r="G80" s="86"/>
      <c r="H80" s="64">
        <f>+H81</f>
        <v>160000</v>
      </c>
      <c r="I80" s="124"/>
      <c r="J80" s="64">
        <f>+J81</f>
        <v>-160000</v>
      </c>
      <c r="K80" s="99"/>
    </row>
    <row r="81" spans="2:11" ht="138.75" customHeight="1">
      <c r="B81" s="3"/>
      <c r="C81" s="1"/>
      <c r="D81" s="1"/>
      <c r="E81" s="49"/>
      <c r="F81" s="96" t="s">
        <v>29</v>
      </c>
      <c r="G81" s="59">
        <v>2020</v>
      </c>
      <c r="H81" s="33">
        <v>160000</v>
      </c>
      <c r="I81" s="123">
        <v>0</v>
      </c>
      <c r="J81" s="33">
        <v>-160000</v>
      </c>
      <c r="K81" s="66">
        <v>1</v>
      </c>
    </row>
    <row r="82" spans="2:11" ht="93.75">
      <c r="B82" s="4" t="s">
        <v>73</v>
      </c>
      <c r="C82" s="8"/>
      <c r="D82" s="8"/>
      <c r="E82" s="88" t="s">
        <v>72</v>
      </c>
      <c r="F82" s="52"/>
      <c r="G82" s="45"/>
      <c r="H82" s="78"/>
      <c r="I82" s="124"/>
      <c r="J82" s="78">
        <f>+J83+J86+J119+J93</f>
        <v>12525951</v>
      </c>
      <c r="K82" s="46"/>
    </row>
    <row r="83" spans="2:11" ht="56.25" hidden="1">
      <c r="B83" s="4" t="s">
        <v>13</v>
      </c>
      <c r="C83" s="4" t="s">
        <v>54</v>
      </c>
      <c r="D83" s="4" t="s">
        <v>44</v>
      </c>
      <c r="E83" s="31" t="s">
        <v>9</v>
      </c>
      <c r="F83" s="44"/>
      <c r="G83" s="45"/>
      <c r="H83" s="78">
        <f>+H84</f>
        <v>0</v>
      </c>
      <c r="I83" s="124"/>
      <c r="J83" s="78">
        <f>+J84</f>
        <v>0</v>
      </c>
      <c r="K83" s="46"/>
    </row>
    <row r="84" spans="1:11" s="73" customFormat="1" ht="47.25" hidden="1">
      <c r="A84" s="70"/>
      <c r="B84" s="18" t="s">
        <v>15</v>
      </c>
      <c r="C84" s="18"/>
      <c r="D84" s="4"/>
      <c r="E84" s="84" t="s">
        <v>14</v>
      </c>
      <c r="F84" s="84"/>
      <c r="G84" s="86"/>
      <c r="H84" s="64">
        <f>+H85</f>
        <v>0</v>
      </c>
      <c r="I84" s="124"/>
      <c r="J84" s="64">
        <f>+J85</f>
        <v>0</v>
      </c>
      <c r="K84" s="87"/>
    </row>
    <row r="85" spans="2:11" ht="210" hidden="1">
      <c r="B85" s="3"/>
      <c r="C85" s="1"/>
      <c r="D85" s="6"/>
      <c r="E85" s="49"/>
      <c r="F85" s="95" t="s">
        <v>91</v>
      </c>
      <c r="G85" s="59">
        <v>2020</v>
      </c>
      <c r="H85" s="33"/>
      <c r="I85" s="123"/>
      <c r="J85" s="33"/>
      <c r="K85" s="79"/>
    </row>
    <row r="86" spans="2:11" ht="37.5">
      <c r="B86" s="14">
        <v>1217670</v>
      </c>
      <c r="C86" s="15" t="s">
        <v>61</v>
      </c>
      <c r="D86" s="4" t="s">
        <v>44</v>
      </c>
      <c r="E86" s="57" t="s">
        <v>12</v>
      </c>
      <c r="F86" s="52"/>
      <c r="G86" s="45"/>
      <c r="H86" s="78">
        <f>+H87</f>
        <v>11350000</v>
      </c>
      <c r="I86" s="124"/>
      <c r="J86" s="78">
        <f>+J87</f>
        <v>11350000</v>
      </c>
      <c r="K86" s="47"/>
    </row>
    <row r="87" spans="1:11" s="73" customFormat="1" ht="47.25">
      <c r="A87" s="70"/>
      <c r="B87" s="18" t="s">
        <v>15</v>
      </c>
      <c r="C87" s="85"/>
      <c r="D87" s="101"/>
      <c r="E87" s="84" t="s">
        <v>14</v>
      </c>
      <c r="F87" s="97"/>
      <c r="G87" s="86"/>
      <c r="H87" s="64">
        <f>+H88+H89+H90+H91+H92</f>
        <v>11350000</v>
      </c>
      <c r="I87" s="124"/>
      <c r="J87" s="64">
        <f>+J88+J89+J90+J91+J92</f>
        <v>11350000</v>
      </c>
      <c r="K87" s="91"/>
    </row>
    <row r="88" spans="2:11" ht="56.25">
      <c r="B88" s="3"/>
      <c r="C88" s="1"/>
      <c r="D88" s="10"/>
      <c r="E88" s="11"/>
      <c r="F88" s="55" t="s">
        <v>130</v>
      </c>
      <c r="G88" s="59">
        <v>2020</v>
      </c>
      <c r="H88" s="33">
        <v>5500000</v>
      </c>
      <c r="I88" s="123"/>
      <c r="J88" s="33">
        <v>5500000</v>
      </c>
      <c r="K88" s="39"/>
    </row>
    <row r="89" spans="2:11" ht="56.25">
      <c r="B89" s="3"/>
      <c r="C89" s="1"/>
      <c r="D89" s="10"/>
      <c r="E89" s="11"/>
      <c r="F89" s="55" t="s">
        <v>17</v>
      </c>
      <c r="G89" s="59">
        <v>2020</v>
      </c>
      <c r="H89" s="33">
        <v>5850000</v>
      </c>
      <c r="I89" s="123"/>
      <c r="J89" s="33">
        <v>5850000</v>
      </c>
      <c r="K89" s="39"/>
    </row>
    <row r="90" spans="2:11" ht="56.25" hidden="1">
      <c r="B90" s="3"/>
      <c r="C90" s="1"/>
      <c r="D90" s="10"/>
      <c r="E90" s="11"/>
      <c r="F90" s="55" t="s">
        <v>18</v>
      </c>
      <c r="G90" s="59">
        <v>2020</v>
      </c>
      <c r="H90" s="33"/>
      <c r="I90" s="123"/>
      <c r="J90" s="33"/>
      <c r="K90" s="39"/>
    </row>
    <row r="91" spans="2:11" ht="56.25" hidden="1">
      <c r="B91" s="3"/>
      <c r="C91" s="1"/>
      <c r="D91" s="10"/>
      <c r="E91" s="11"/>
      <c r="F91" s="55" t="s">
        <v>16</v>
      </c>
      <c r="G91" s="59">
        <v>2020</v>
      </c>
      <c r="H91" s="33"/>
      <c r="I91" s="123"/>
      <c r="J91" s="33"/>
      <c r="K91" s="39"/>
    </row>
    <row r="92" spans="2:11" ht="45" customHeight="1" hidden="1">
      <c r="B92" s="3"/>
      <c r="C92" s="1"/>
      <c r="D92" s="10"/>
      <c r="E92" s="11"/>
      <c r="F92" s="55" t="s">
        <v>17</v>
      </c>
      <c r="G92" s="59">
        <v>2020</v>
      </c>
      <c r="H92" s="33"/>
      <c r="I92" s="123"/>
      <c r="J92" s="33"/>
      <c r="K92" s="39"/>
    </row>
    <row r="93" spans="2:11" ht="37.5">
      <c r="B93" s="4" t="s">
        <v>137</v>
      </c>
      <c r="C93" s="4" t="s">
        <v>106</v>
      </c>
      <c r="D93" s="4" t="s">
        <v>46</v>
      </c>
      <c r="E93" s="129" t="s">
        <v>107</v>
      </c>
      <c r="F93" s="54"/>
      <c r="G93" s="45"/>
      <c r="H93" s="78">
        <f>+H94</f>
        <v>6371440</v>
      </c>
      <c r="I93" s="124"/>
      <c r="J93" s="78">
        <f>+J94</f>
        <v>6371440</v>
      </c>
      <c r="K93" s="47"/>
    </row>
    <row r="94" spans="1:11" s="73" customFormat="1" ht="47.25">
      <c r="A94" s="70"/>
      <c r="B94" s="18" t="s">
        <v>15</v>
      </c>
      <c r="C94" s="85"/>
      <c r="D94" s="101"/>
      <c r="E94" s="84" t="s">
        <v>14</v>
      </c>
      <c r="F94" s="53"/>
      <c r="G94" s="86"/>
      <c r="H94" s="64">
        <f>SUM(H95:H118)</f>
        <v>6371440</v>
      </c>
      <c r="I94" s="64">
        <f>SUM(I95:I118)</f>
        <v>0</v>
      </c>
      <c r="J94" s="64">
        <f>SUM(J95:J118)</f>
        <v>6371440</v>
      </c>
      <c r="K94" s="91"/>
    </row>
    <row r="95" spans="2:11" ht="66" customHeight="1">
      <c r="B95" s="3"/>
      <c r="C95" s="1"/>
      <c r="D95" s="10"/>
      <c r="E95" s="11"/>
      <c r="F95" s="108" t="s">
        <v>138</v>
      </c>
      <c r="G95" s="59">
        <v>2020</v>
      </c>
      <c r="H95" s="153">
        <v>97140</v>
      </c>
      <c r="I95" s="126">
        <v>0</v>
      </c>
      <c r="J95" s="153">
        <v>97140</v>
      </c>
      <c r="K95" s="79">
        <v>1</v>
      </c>
    </row>
    <row r="96" spans="2:11" ht="122.25" customHeight="1">
      <c r="B96" s="3"/>
      <c r="C96" s="1"/>
      <c r="D96" s="10"/>
      <c r="E96" s="11"/>
      <c r="F96" s="108" t="s">
        <v>131</v>
      </c>
      <c r="G96" s="59">
        <v>2020</v>
      </c>
      <c r="H96" s="153">
        <v>198932</v>
      </c>
      <c r="I96" s="126">
        <v>0</v>
      </c>
      <c r="J96" s="153">
        <v>198932</v>
      </c>
      <c r="K96" s="79">
        <v>1</v>
      </c>
    </row>
    <row r="97" spans="2:11" ht="122.25" customHeight="1">
      <c r="B97" s="3"/>
      <c r="C97" s="1"/>
      <c r="D97" s="10"/>
      <c r="E97" s="11"/>
      <c r="F97" s="108" t="s">
        <v>132</v>
      </c>
      <c r="G97" s="59">
        <v>2020</v>
      </c>
      <c r="H97" s="153">
        <v>154039</v>
      </c>
      <c r="I97" s="126">
        <v>0</v>
      </c>
      <c r="J97" s="153">
        <v>154039</v>
      </c>
      <c r="K97" s="79">
        <v>1</v>
      </c>
    </row>
    <row r="98" spans="2:11" ht="120.75" customHeight="1">
      <c r="B98" s="3"/>
      <c r="C98" s="1"/>
      <c r="D98" s="10"/>
      <c r="E98" s="11"/>
      <c r="F98" s="108" t="s">
        <v>133</v>
      </c>
      <c r="G98" s="59">
        <v>2020</v>
      </c>
      <c r="H98" s="153">
        <v>372700</v>
      </c>
      <c r="I98" s="126">
        <v>0</v>
      </c>
      <c r="J98" s="153">
        <v>372700</v>
      </c>
      <c r="K98" s="79">
        <v>1</v>
      </c>
    </row>
    <row r="99" spans="2:11" ht="87.75" customHeight="1">
      <c r="B99" s="3"/>
      <c r="C99" s="1"/>
      <c r="D99" s="10"/>
      <c r="E99" s="11"/>
      <c r="F99" s="108" t="s">
        <v>134</v>
      </c>
      <c r="G99" s="59">
        <v>2020</v>
      </c>
      <c r="H99" s="154">
        <v>128000</v>
      </c>
      <c r="I99" s="126">
        <v>0</v>
      </c>
      <c r="J99" s="154">
        <v>128000</v>
      </c>
      <c r="K99" s="79">
        <v>1</v>
      </c>
    </row>
    <row r="100" spans="2:11" ht="97.5" customHeight="1">
      <c r="B100" s="3"/>
      <c r="C100" s="1"/>
      <c r="D100" s="10"/>
      <c r="E100" s="11"/>
      <c r="F100" s="108" t="s">
        <v>135</v>
      </c>
      <c r="G100" s="59">
        <v>2020</v>
      </c>
      <c r="H100" s="153">
        <v>128000</v>
      </c>
      <c r="I100" s="123">
        <v>0</v>
      </c>
      <c r="J100" s="153">
        <v>128000</v>
      </c>
      <c r="K100" s="79">
        <v>1</v>
      </c>
    </row>
    <row r="101" spans="2:11" ht="72" customHeight="1">
      <c r="B101" s="3"/>
      <c r="C101" s="1"/>
      <c r="D101" s="1"/>
      <c r="E101" s="37"/>
      <c r="F101" s="108" t="s">
        <v>136</v>
      </c>
      <c r="G101" s="59">
        <v>2020</v>
      </c>
      <c r="H101" s="153">
        <v>97140</v>
      </c>
      <c r="I101" s="123">
        <v>0</v>
      </c>
      <c r="J101" s="153">
        <v>97140</v>
      </c>
      <c r="K101" s="79">
        <v>1</v>
      </c>
    </row>
    <row r="102" spans="2:11" ht="18.75" hidden="1">
      <c r="B102" s="3"/>
      <c r="C102" s="1"/>
      <c r="D102" s="1"/>
      <c r="E102" s="37"/>
      <c r="F102" s="32"/>
      <c r="G102" s="59">
        <v>2020</v>
      </c>
      <c r="H102" s="33"/>
      <c r="I102" s="123">
        <v>0</v>
      </c>
      <c r="J102" s="33"/>
      <c r="K102" s="79">
        <v>1</v>
      </c>
    </row>
    <row r="103" spans="2:11" ht="20.25" hidden="1">
      <c r="B103" s="3"/>
      <c r="C103" s="1"/>
      <c r="D103" s="10"/>
      <c r="E103" s="11"/>
      <c r="F103" s="108"/>
      <c r="G103" s="59">
        <v>2020</v>
      </c>
      <c r="H103" s="110"/>
      <c r="I103" s="126">
        <v>0</v>
      </c>
      <c r="J103" s="110"/>
      <c r="K103" s="79">
        <v>1</v>
      </c>
    </row>
    <row r="104" spans="2:11" ht="20.25" hidden="1">
      <c r="B104" s="3"/>
      <c r="C104" s="1"/>
      <c r="D104" s="10"/>
      <c r="E104" s="11"/>
      <c r="F104" s="108"/>
      <c r="G104" s="59">
        <v>2020</v>
      </c>
      <c r="H104" s="110"/>
      <c r="I104" s="126">
        <v>0</v>
      </c>
      <c r="J104" s="110"/>
      <c r="K104" s="79">
        <v>1</v>
      </c>
    </row>
    <row r="105" spans="2:11" ht="20.25" hidden="1">
      <c r="B105" s="3"/>
      <c r="C105" s="1"/>
      <c r="D105" s="10"/>
      <c r="E105" s="11"/>
      <c r="F105" s="108"/>
      <c r="G105" s="59">
        <v>2020</v>
      </c>
      <c r="H105" s="110"/>
      <c r="I105" s="126">
        <v>0</v>
      </c>
      <c r="J105" s="110"/>
      <c r="K105" s="79">
        <v>1</v>
      </c>
    </row>
    <row r="106" spans="2:11" ht="20.25" hidden="1">
      <c r="B106" s="3"/>
      <c r="C106" s="1"/>
      <c r="D106" s="10"/>
      <c r="E106" s="11"/>
      <c r="F106" s="108"/>
      <c r="G106" s="59">
        <v>2020</v>
      </c>
      <c r="H106" s="110"/>
      <c r="I106" s="126">
        <v>0</v>
      </c>
      <c r="J106" s="110"/>
      <c r="K106" s="79">
        <v>1</v>
      </c>
    </row>
    <row r="107" spans="2:11" ht="20.25" hidden="1">
      <c r="B107" s="3"/>
      <c r="C107" s="1"/>
      <c r="D107" s="10"/>
      <c r="E107" s="11"/>
      <c r="F107" s="108"/>
      <c r="G107" s="59">
        <v>2020</v>
      </c>
      <c r="H107" s="110"/>
      <c r="I107" s="126">
        <v>0</v>
      </c>
      <c r="J107" s="110"/>
      <c r="K107" s="79">
        <v>1</v>
      </c>
    </row>
    <row r="108" spans="2:11" ht="79.5" customHeight="1" hidden="1">
      <c r="B108" s="3"/>
      <c r="C108" s="1"/>
      <c r="D108" s="10"/>
      <c r="E108" s="11"/>
      <c r="F108" s="55"/>
      <c r="G108" s="59">
        <v>2020</v>
      </c>
      <c r="H108" s="33"/>
      <c r="I108" s="123">
        <v>0</v>
      </c>
      <c r="J108" s="33"/>
      <c r="K108" s="79">
        <v>1</v>
      </c>
    </row>
    <row r="109" spans="2:11" ht="18.75" hidden="1">
      <c r="B109" s="3"/>
      <c r="C109" s="1"/>
      <c r="D109" s="1"/>
      <c r="E109" s="37"/>
      <c r="F109" s="32"/>
      <c r="G109" s="59">
        <v>2020</v>
      </c>
      <c r="H109" s="33"/>
      <c r="I109" s="123">
        <v>0</v>
      </c>
      <c r="J109" s="33"/>
      <c r="K109" s="79">
        <v>1</v>
      </c>
    </row>
    <row r="110" spans="2:11" ht="18.75" hidden="1">
      <c r="B110" s="3"/>
      <c r="C110" s="1"/>
      <c r="D110" s="1"/>
      <c r="E110" s="37"/>
      <c r="F110" s="32"/>
      <c r="G110" s="59">
        <v>2020</v>
      </c>
      <c r="H110" s="33"/>
      <c r="I110" s="123">
        <v>0</v>
      </c>
      <c r="J110" s="33"/>
      <c r="K110" s="79">
        <v>1</v>
      </c>
    </row>
    <row r="111" spans="2:11" ht="60" customHeight="1">
      <c r="B111" s="3"/>
      <c r="C111" s="1"/>
      <c r="D111" s="10"/>
      <c r="E111" s="11"/>
      <c r="F111" s="108" t="s">
        <v>81</v>
      </c>
      <c r="G111" s="59">
        <v>2020</v>
      </c>
      <c r="H111" s="110">
        <v>132570</v>
      </c>
      <c r="I111" s="126">
        <v>0</v>
      </c>
      <c r="J111" s="110">
        <v>132570</v>
      </c>
      <c r="K111" s="79">
        <v>1</v>
      </c>
    </row>
    <row r="112" spans="2:11" ht="56.25">
      <c r="B112" s="3"/>
      <c r="C112" s="1"/>
      <c r="D112" s="10"/>
      <c r="E112" s="11"/>
      <c r="F112" s="108" t="s">
        <v>82</v>
      </c>
      <c r="G112" s="59">
        <v>2020</v>
      </c>
      <c r="H112" s="110">
        <v>221371</v>
      </c>
      <c r="I112" s="126">
        <v>0</v>
      </c>
      <c r="J112" s="110">
        <v>221371</v>
      </c>
      <c r="K112" s="79">
        <v>1</v>
      </c>
    </row>
    <row r="113" spans="2:11" ht="75">
      <c r="B113" s="3"/>
      <c r="C113" s="1"/>
      <c r="D113" s="10"/>
      <c r="E113" s="11"/>
      <c r="F113" s="108" t="s">
        <v>83</v>
      </c>
      <c r="G113" s="59">
        <v>2020</v>
      </c>
      <c r="H113" s="110">
        <v>399775</v>
      </c>
      <c r="I113" s="126">
        <v>0</v>
      </c>
      <c r="J113" s="110">
        <v>399775</v>
      </c>
      <c r="K113" s="79">
        <v>1</v>
      </c>
    </row>
    <row r="114" spans="2:11" ht="56.25">
      <c r="B114" s="3"/>
      <c r="C114" s="1"/>
      <c r="D114" s="10"/>
      <c r="E114" s="11"/>
      <c r="F114" s="108" t="s">
        <v>84</v>
      </c>
      <c r="G114" s="59">
        <v>2020</v>
      </c>
      <c r="H114" s="110">
        <v>803468</v>
      </c>
      <c r="I114" s="126">
        <v>0</v>
      </c>
      <c r="J114" s="110">
        <v>803468</v>
      </c>
      <c r="K114" s="79">
        <v>1</v>
      </c>
    </row>
    <row r="115" spans="2:11" ht="56.25">
      <c r="B115" s="3"/>
      <c r="C115" s="1"/>
      <c r="D115" s="10"/>
      <c r="E115" s="11"/>
      <c r="F115" s="108" t="s">
        <v>85</v>
      </c>
      <c r="G115" s="59">
        <v>2020</v>
      </c>
      <c r="H115" s="110">
        <f>1435064-12248</f>
        <v>1422816</v>
      </c>
      <c r="I115" s="126">
        <v>0</v>
      </c>
      <c r="J115" s="110">
        <v>1422816</v>
      </c>
      <c r="K115" s="79">
        <v>1</v>
      </c>
    </row>
    <row r="116" spans="2:11" ht="79.5" customHeight="1">
      <c r="B116" s="3"/>
      <c r="C116" s="1"/>
      <c r="D116" s="10"/>
      <c r="E116" s="11"/>
      <c r="F116" s="55" t="s">
        <v>24</v>
      </c>
      <c r="G116" s="59">
        <v>2020</v>
      </c>
      <c r="H116" s="33">
        <v>1470089</v>
      </c>
      <c r="I116" s="123">
        <v>0</v>
      </c>
      <c r="J116" s="33">
        <v>1470089</v>
      </c>
      <c r="K116" s="79">
        <v>1</v>
      </c>
    </row>
    <row r="117" spans="2:11" ht="75">
      <c r="B117" s="3"/>
      <c r="C117" s="1"/>
      <c r="D117" s="1"/>
      <c r="E117" s="37"/>
      <c r="F117" s="32" t="s">
        <v>25</v>
      </c>
      <c r="G117" s="59">
        <v>2020</v>
      </c>
      <c r="H117" s="33">
        <v>372700</v>
      </c>
      <c r="I117" s="123">
        <v>0</v>
      </c>
      <c r="J117" s="33">
        <v>372700</v>
      </c>
      <c r="K117" s="79">
        <v>1</v>
      </c>
    </row>
    <row r="118" spans="2:11" ht="93.75">
      <c r="B118" s="3"/>
      <c r="C118" s="1"/>
      <c r="D118" s="1"/>
      <c r="E118" s="37"/>
      <c r="F118" s="32" t="s">
        <v>26</v>
      </c>
      <c r="G118" s="59">
        <v>2020</v>
      </c>
      <c r="H118" s="33">
        <v>372700</v>
      </c>
      <c r="I118" s="123">
        <v>0</v>
      </c>
      <c r="J118" s="33">
        <v>372700</v>
      </c>
      <c r="K118" s="79">
        <v>1</v>
      </c>
    </row>
    <row r="119" spans="2:11" ht="37.5">
      <c r="B119" s="4" t="s">
        <v>23</v>
      </c>
      <c r="C119" s="4" t="s">
        <v>74</v>
      </c>
      <c r="D119" s="4" t="s">
        <v>75</v>
      </c>
      <c r="E119" s="102" t="s">
        <v>22</v>
      </c>
      <c r="F119" s="54"/>
      <c r="G119" s="45"/>
      <c r="H119" s="78">
        <f>+H120</f>
        <v>5195489</v>
      </c>
      <c r="I119" s="124"/>
      <c r="J119" s="78">
        <f>+J120</f>
        <v>-5195489</v>
      </c>
      <c r="K119" s="47"/>
    </row>
    <row r="120" spans="1:11" s="73" customFormat="1" ht="47.25">
      <c r="A120" s="70"/>
      <c r="B120" s="18" t="s">
        <v>15</v>
      </c>
      <c r="C120" s="85"/>
      <c r="D120" s="101"/>
      <c r="E120" s="84" t="s">
        <v>14</v>
      </c>
      <c r="F120" s="53"/>
      <c r="G120" s="86"/>
      <c r="H120" s="64">
        <f>+H121+H125+H126+H127+H128+H122+H123+H124</f>
        <v>5195489</v>
      </c>
      <c r="I120" s="124"/>
      <c r="J120" s="64">
        <f>+J121+J125+J126+J127+J128+J122+J123+J124</f>
        <v>-5195489</v>
      </c>
      <c r="K120" s="91"/>
    </row>
    <row r="121" spans="2:11" ht="56.25">
      <c r="B121" s="3"/>
      <c r="C121" s="1"/>
      <c r="D121" s="10"/>
      <c r="E121" s="11"/>
      <c r="F121" s="108" t="s">
        <v>81</v>
      </c>
      <c r="G121" s="59">
        <v>2020</v>
      </c>
      <c r="H121" s="110">
        <v>132570</v>
      </c>
      <c r="I121" s="126">
        <v>0</v>
      </c>
      <c r="J121" s="110">
        <v>-132570</v>
      </c>
      <c r="K121" s="79">
        <v>1</v>
      </c>
    </row>
    <row r="122" spans="2:11" ht="56.25">
      <c r="B122" s="3"/>
      <c r="C122" s="1"/>
      <c r="D122" s="10"/>
      <c r="E122" s="11"/>
      <c r="F122" s="108" t="s">
        <v>82</v>
      </c>
      <c r="G122" s="59">
        <v>2020</v>
      </c>
      <c r="H122" s="110">
        <v>221371</v>
      </c>
      <c r="I122" s="126">
        <v>0</v>
      </c>
      <c r="J122" s="110">
        <v>-221371</v>
      </c>
      <c r="K122" s="79">
        <v>1</v>
      </c>
    </row>
    <row r="123" spans="2:11" ht="75">
      <c r="B123" s="3"/>
      <c r="C123" s="1"/>
      <c r="D123" s="10"/>
      <c r="E123" s="11"/>
      <c r="F123" s="108" t="s">
        <v>83</v>
      </c>
      <c r="G123" s="59">
        <v>2020</v>
      </c>
      <c r="H123" s="110">
        <v>399775</v>
      </c>
      <c r="I123" s="126">
        <v>0</v>
      </c>
      <c r="J123" s="110">
        <v>-399775</v>
      </c>
      <c r="K123" s="79">
        <v>1</v>
      </c>
    </row>
    <row r="124" spans="2:11" ht="56.25">
      <c r="B124" s="3"/>
      <c r="C124" s="1"/>
      <c r="D124" s="10"/>
      <c r="E124" s="11"/>
      <c r="F124" s="108" t="s">
        <v>84</v>
      </c>
      <c r="G124" s="59">
        <v>2020</v>
      </c>
      <c r="H124" s="110">
        <v>803468</v>
      </c>
      <c r="I124" s="126">
        <v>0</v>
      </c>
      <c r="J124" s="110">
        <v>-803468</v>
      </c>
      <c r="K124" s="79">
        <v>1</v>
      </c>
    </row>
    <row r="125" spans="2:11" ht="56.25">
      <c r="B125" s="3"/>
      <c r="C125" s="1"/>
      <c r="D125" s="10"/>
      <c r="E125" s="11"/>
      <c r="F125" s="108" t="s">
        <v>85</v>
      </c>
      <c r="G125" s="59">
        <v>2020</v>
      </c>
      <c r="H125" s="110">
        <f>1435064-12248</f>
        <v>1422816</v>
      </c>
      <c r="I125" s="126">
        <v>0</v>
      </c>
      <c r="J125" s="110">
        <v>-1422816</v>
      </c>
      <c r="K125" s="79">
        <v>1</v>
      </c>
    </row>
    <row r="126" spans="2:11" ht="79.5" customHeight="1">
      <c r="B126" s="3"/>
      <c r="C126" s="1"/>
      <c r="D126" s="10"/>
      <c r="E126" s="11"/>
      <c r="F126" s="55" t="s">
        <v>24</v>
      </c>
      <c r="G126" s="59">
        <v>2020</v>
      </c>
      <c r="H126" s="33">
        <v>1470089</v>
      </c>
      <c r="I126" s="123">
        <v>0</v>
      </c>
      <c r="J126" s="33">
        <v>-1470089</v>
      </c>
      <c r="K126" s="79">
        <v>1</v>
      </c>
    </row>
    <row r="127" spans="2:11" ht="75">
      <c r="B127" s="3"/>
      <c r="C127" s="1"/>
      <c r="D127" s="1"/>
      <c r="E127" s="37"/>
      <c r="F127" s="32" t="s">
        <v>25</v>
      </c>
      <c r="G127" s="59">
        <v>2020</v>
      </c>
      <c r="H127" s="33">
        <v>372700</v>
      </c>
      <c r="I127" s="123">
        <v>0</v>
      </c>
      <c r="J127" s="33">
        <v>-372700</v>
      </c>
      <c r="K127" s="79">
        <v>1</v>
      </c>
    </row>
    <row r="128" spans="2:11" ht="93.75">
      <c r="B128" s="3"/>
      <c r="C128" s="1"/>
      <c r="D128" s="1"/>
      <c r="E128" s="37"/>
      <c r="F128" s="32" t="s">
        <v>26</v>
      </c>
      <c r="G128" s="59">
        <v>2020</v>
      </c>
      <c r="H128" s="33">
        <v>372700</v>
      </c>
      <c r="I128" s="123">
        <v>0</v>
      </c>
      <c r="J128" s="33">
        <v>-372700</v>
      </c>
      <c r="K128" s="79">
        <v>1</v>
      </c>
    </row>
    <row r="129" spans="2:11" ht="75" hidden="1">
      <c r="B129" s="4" t="s">
        <v>77</v>
      </c>
      <c r="C129" s="4"/>
      <c r="D129" s="4"/>
      <c r="E129" s="88" t="s">
        <v>76</v>
      </c>
      <c r="F129" s="41"/>
      <c r="G129" s="42"/>
      <c r="H129" s="78">
        <f aca="true" t="shared" si="1" ref="H129:J131">+H130</f>
        <v>0</v>
      </c>
      <c r="I129" s="124"/>
      <c r="J129" s="78">
        <f t="shared" si="1"/>
        <v>0</v>
      </c>
      <c r="K129" s="56"/>
    </row>
    <row r="130" spans="2:11" ht="56.25" hidden="1">
      <c r="B130" s="4" t="s">
        <v>78</v>
      </c>
      <c r="C130" s="4" t="s">
        <v>80</v>
      </c>
      <c r="D130" s="4" t="s">
        <v>79</v>
      </c>
      <c r="E130" s="57" t="s">
        <v>33</v>
      </c>
      <c r="F130" s="41"/>
      <c r="G130" s="42"/>
      <c r="H130" s="78">
        <f t="shared" si="1"/>
        <v>0</v>
      </c>
      <c r="I130" s="124"/>
      <c r="J130" s="78">
        <f t="shared" si="1"/>
        <v>0</v>
      </c>
      <c r="K130" s="56"/>
    </row>
    <row r="131" spans="1:11" s="73" customFormat="1" ht="23.25" hidden="1">
      <c r="A131" s="70"/>
      <c r="B131" s="18" t="s">
        <v>34</v>
      </c>
      <c r="C131" s="18"/>
      <c r="D131" s="18"/>
      <c r="E131" s="103" t="s">
        <v>35</v>
      </c>
      <c r="F131" s="16"/>
      <c r="G131" s="71"/>
      <c r="H131" s="64">
        <f t="shared" si="1"/>
        <v>0</v>
      </c>
      <c r="I131" s="124"/>
      <c r="J131" s="64">
        <f t="shared" si="1"/>
        <v>0</v>
      </c>
      <c r="K131" s="104"/>
    </row>
    <row r="132" spans="2:11" ht="121.5" hidden="1">
      <c r="B132" s="3"/>
      <c r="C132" s="1"/>
      <c r="D132" s="1"/>
      <c r="E132" s="37"/>
      <c r="F132" s="34" t="s">
        <v>36</v>
      </c>
      <c r="G132" s="59"/>
      <c r="H132" s="33"/>
      <c r="I132" s="123"/>
      <c r="J132" s="33"/>
      <c r="K132" s="79"/>
    </row>
    <row r="133" spans="2:11" ht="18.75" hidden="1">
      <c r="B133" s="3"/>
      <c r="C133" s="1"/>
      <c r="D133" s="1"/>
      <c r="E133" s="37"/>
      <c r="F133" s="35"/>
      <c r="G133" s="36"/>
      <c r="H133" s="38"/>
      <c r="I133" s="127"/>
      <c r="J133" s="38"/>
      <c r="K133" s="39"/>
    </row>
    <row r="134" spans="2:11" ht="18.75" hidden="1">
      <c r="B134" s="3"/>
      <c r="C134" s="1"/>
      <c r="D134" s="1"/>
      <c r="E134" s="37"/>
      <c r="F134" s="35"/>
      <c r="G134" s="36"/>
      <c r="H134" s="38"/>
      <c r="I134" s="127"/>
      <c r="J134" s="38"/>
      <c r="K134" s="39"/>
    </row>
    <row r="135" spans="2:13" ht="20.25">
      <c r="B135" s="28" t="s">
        <v>3</v>
      </c>
      <c r="C135" s="28" t="s">
        <v>3</v>
      </c>
      <c r="D135" s="28" t="s">
        <v>3</v>
      </c>
      <c r="E135" s="2" t="s">
        <v>0</v>
      </c>
      <c r="F135" s="28" t="s">
        <v>3</v>
      </c>
      <c r="G135" s="28" t="s">
        <v>3</v>
      </c>
      <c r="H135" s="28" t="s">
        <v>3</v>
      </c>
      <c r="I135" s="120"/>
      <c r="J135" s="105">
        <f>+J82+J65+J61+J55+J12+J129</f>
        <v>38984231</v>
      </c>
      <c r="K135" s="28" t="s">
        <v>3</v>
      </c>
      <c r="M135" s="58"/>
    </row>
    <row r="137" spans="10:11" ht="12.75">
      <c r="J137" s="106">
        <v>600000</v>
      </c>
      <c r="K137" s="106" t="s">
        <v>39</v>
      </c>
    </row>
    <row r="138" spans="4:11" ht="18.75">
      <c r="D138" s="25" t="s">
        <v>1</v>
      </c>
      <c r="G138" s="25" t="s">
        <v>6</v>
      </c>
      <c r="J138" s="106">
        <v>668770</v>
      </c>
      <c r="K138" s="106" t="s">
        <v>40</v>
      </c>
    </row>
    <row r="139" spans="10:13" ht="12.75">
      <c r="J139" s="155"/>
      <c r="K139" s="107" t="s">
        <v>41</v>
      </c>
      <c r="M139" s="58"/>
    </row>
    <row r="140" spans="10:11" ht="12.75">
      <c r="J140" s="106"/>
      <c r="K140" s="106"/>
    </row>
  </sheetData>
  <sheetProtection/>
  <mergeCells count="4">
    <mergeCell ref="J4:K4"/>
    <mergeCell ref="B1:K1"/>
    <mergeCell ref="B6:K6"/>
    <mergeCell ref="B5:K5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2020-01-23T06:50:36Z</cp:lastPrinted>
  <dcterms:created xsi:type="dcterms:W3CDTF">2017-12-16T09:00:20Z</dcterms:created>
  <dcterms:modified xsi:type="dcterms:W3CDTF">2020-01-23T06:50:39Z</dcterms:modified>
  <cp:category/>
  <cp:version/>
  <cp:contentType/>
  <cp:contentStatus/>
</cp:coreProperties>
</file>