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<sst xmlns="http://schemas.openxmlformats.org/spreadsheetml/2006/main" count="145" uniqueCount="138">
  <si>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</si>
  <si>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</si>
  <si>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</si>
  <si>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</si>
  <si>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</si>
  <si>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</si>
  <si>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</si>
  <si>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</si>
  <si>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</si>
  <si>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</si>
  <si>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</si>
  <si>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</si>
  <si>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</si>
  <si>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</si>
  <si>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</si>
  <si>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</si>
  <si>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</si>
  <si>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</si>
  <si>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</si>
  <si>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</si>
  <si>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</si>
  <si>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</si>
  <si>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</si>
  <si>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</si>
  <si>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</si>
  <si>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</si>
  <si>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</si>
  <si>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</si>
  <si>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</si>
  <si>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</si>
  <si>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</si>
  <si>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</si>
  <si>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</si>
  <si>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Субвенції</t>
  </si>
  <si>
    <t>Інші субвенції</t>
  </si>
  <si>
    <t>Всього</t>
  </si>
  <si>
    <t>Всього без урахування трансфертів</t>
  </si>
  <si>
    <t>Податки на власність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</si>
  <si>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</si>
  <si>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</si>
  <si>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</si>
  <si>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</si>
  <si>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</si>
  <si>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</si>
  <si>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</si>
  <si>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</si>
  <si>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</si>
  <si>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</si>
  <si>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</si>
  <si>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</si>
  <si>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</si>
  <si>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</si>
  <si>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</si>
  <si>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</si>
  <si>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</si>
  <si>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</si>
  <si>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</si>
  <si>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</si>
  <si>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</si>
  <si>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</si>
  <si>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</si>
  <si>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</si>
  <si>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</si>
  <si>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Податок на доходи фізичних осіб на дивіденди та роялті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</si>
  <si>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</si>
  <si>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</t>
  </si>
  <si>
    <t>Додаткова дотація з державного бюджету місцевим бюджетам на поліпшення умов оплати праці медичних працівників, які надають медичну допомогу хворим на заразну та активну форми туберкульозу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</si>
  <si>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</si>
  <si>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</si>
  <si>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</si>
  <si>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</si>
  <si>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місцевим бюджетам на покращення надання соціальних послуг найуразливішим верствам населення</t>
  </si>
  <si>
    <t>Додаткова дотація з Д/б місцевим бюджетам на оплату праці працівників бюджетних установ</t>
  </si>
  <si>
    <t>Додаткова дотація з Д/б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</si>
  <si>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Кошти від відчуження майна, що  перебуває в комунальній власності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</si>
  <si>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</si>
  <si>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</si>
  <si>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</si>
  <si>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</si>
  <si>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</si>
  <si>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</si>
  <si>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</si>
  <si>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</si>
  <si>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</si>
  <si>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</si>
  <si>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</si>
  <si>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</si>
  <si>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</si>
  <si>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</si>
  <si>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Рентна плата за використання природних ресурсів</t>
  </si>
  <si>
    <t>тис.грн.</t>
  </si>
  <si>
    <t>Інші додаткові дотації</t>
  </si>
  <si>
    <t>Надходження коштів пайової участі у розвитку інфраструктури населеного пункту</t>
  </si>
  <si>
    <t xml:space="preserve">Доходи від операцій з капіталом </t>
  </si>
  <si>
    <t>Кошти від продажу землі  </t>
  </si>
  <si>
    <t xml:space="preserve">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</si>
  <si>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</si>
  <si>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</si>
  <si>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</si>
  <si>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адміністративних послуг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</si>
  <si>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</si>
  <si>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</si>
  <si>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</si>
  <si>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</si>
  <si>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</si>
  <si>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</si>
  <si>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</si>
  <si>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</si>
  <si>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</si>
  <si>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</si>
  <si>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</si>
  <si>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</si>
  <si>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</si>
  <si>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Кошти, отримані від надання учасниками процедури закупівель як забезпечення їх тендерної пропозиції(пропозиції конкурсних торгів), які не підлягають поверненню цим учасникам</t>
  </si>
  <si>
    <t>Субвенція з державного бюджету місцевим бюджетам на виплату допомоги сім'ям з дітьми, малозабезпеченим сім'ям, їнвалідам з дитинства, дітям-інвалідам та тимчасової державної допомоги дітям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</si>
  <si>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</si>
  <si>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</si>
  <si>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</si>
  <si>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</si>
  <si>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</si>
  <si>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</si>
  <si>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</si>
  <si>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Збір за провадження деяких видів підприємницької діяльності, що справлявся до 1 січня 2015 року</t>
  </si>
  <si>
    <t xml:space="preserve">Субвенція з місцевого бюджету за рахунок залишку коштів медичної субвенції, що утворився на початок бюджетного періоду
</t>
  </si>
  <si>
    <t xml:space="preserve">Додаток  до рішення міської ради </t>
  </si>
  <si>
    <t>Факт виконання за 9 місяців 2018 року</t>
  </si>
  <si>
    <t>Факт виконання за 9 місяців 2017 року</t>
  </si>
  <si>
    <t>% виконання до 9 місяців 2017 року</t>
  </si>
  <si>
    <t>План на 9  місяців 2018 року з урахуванням внесених змін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</si>
  <si>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</si>
  <si>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абзацами</t>
  </si>
  <si>
    <t>Збір за забруднення навколишнього природного середовища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</si>
  <si>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</si>
  <si>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Субвенції з місцевих бюджетів іншим місцевим бюджетам</t>
  </si>
  <si>
    <t>від 09 січня  2019р. № 3021</t>
  </si>
  <si>
    <t>В.П. Ткачук</t>
  </si>
  <si>
    <t xml:space="preserve">Секретар ради, </t>
  </si>
  <si>
    <t>в.о. міського голови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</si>
</sst>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/>
    </xf>
    <xf numFmtId="0" fontId="50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180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wrapText="1"/>
    </xf>
    <xf numFmtId="180" fontId="11" fillId="0" borderId="0" xfId="0" applyNumberFormat="1" applyFont="1" applyFill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82" fontId="3" fillId="34" borderId="10" xfId="0" applyNumberFormat="1" applyFont="1" applyFill="1" applyBorder="1" applyAlignment="1">
      <alignment horizontal="center"/>
    </xf>
    <xf numFmtId="182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31" fillId="34" borderId="10" xfId="0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/>
    </xf>
    <xf numFmtId="180" fontId="3" fillId="34" borderId="0" xfId="0" applyNumberFormat="1" applyFont="1" applyFill="1" applyAlignment="1">
      <alignment horizontal="center"/>
    </xf>
    <xf numFmtId="180" fontId="2" fillId="34" borderId="0" xfId="0" applyNumberFormat="1" applyFont="1" applyFill="1" applyAlignment="1">
      <alignment horizontal="center"/>
    </xf>
    <xf numFmtId="180" fontId="3" fillId="34" borderId="0" xfId="0" applyNumberFormat="1" applyFont="1" applyFill="1" applyBorder="1" applyAlignment="1">
      <alignment horizontal="center"/>
    </xf>
    <xf numFmtId="180" fontId="4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82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" fontId="3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 wrapText="1"/>
    </xf>
    <xf numFmtId="3" fontId="2" fillId="33" borderId="10" xfId="0" applyNumberFormat="1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52" fillId="34" borderId="10" xfId="0" applyFont="1" applyFill="1" applyBorder="1" applyAlignment="1">
      <alignment wrapText="1"/>
    </xf>
    <xf numFmtId="0" fontId="51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wrapText="1"/>
    </xf>
    <xf numFmtId="3" fontId="2" fillId="34" borderId="10" xfId="0" applyNumberFormat="1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2" fillId="0" borderId="0" xfId="0" applyFont="1" applyFill="1" applyAlignment="1">
      <alignment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80" fontId="10" fillId="34" borderId="15" xfId="0" applyNumberFormat="1" applyFont="1" applyFill="1" applyBorder="1" applyAlignment="1">
      <alignment horizontal="center" vertical="center" wrapText="1"/>
    </xf>
    <xf numFmtId="180" fontId="10" fillId="34" borderId="16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0" fillId="0" borderId="0" xfId="0" applyAlignment="1">
      <alignment/>
    </xf>
    <xf numFmtId="180" fontId="2" fillId="3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tabSelected="1" zoomScalePageLayoutView="0" workbookViewId="0" topLeftCell="A142">
      <selection activeCell="B152" sqref="B152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39" customWidth="1"/>
    <col min="4" max="4" width="10.421875" style="39" customWidth="1"/>
    <col min="5" max="5" width="10.140625" style="2" customWidth="1"/>
    <col min="6" max="6" width="10.8515625" style="2" customWidth="1"/>
    <col min="7" max="7" width="10.421875" style="37" customWidth="1"/>
    <col min="8" max="8" width="9.421875" style="8" customWidth="1"/>
    <col min="9" max="10" width="9.140625" style="1" customWidth="1"/>
    <col min="11" max="12" width="10.7109375" style="1" bestFit="1" customWidth="1"/>
    <col min="13" max="13" width="11.57421875" style="1" customWidth="1"/>
    <col min="14" max="16384" width="9.140625" style="1" customWidth="1"/>
  </cols>
  <sheetData>
    <row r="1" spans="1:7" ht="50.25" customHeight="1">
      <c r="A1" s="11"/>
      <c r="B1" s="12"/>
      <c r="C1" s="37"/>
      <c r="D1" s="66" t="s">
        <v>124</v>
      </c>
      <c r="E1" s="66"/>
      <c r="F1" s="66"/>
      <c r="G1" s="67"/>
    </row>
    <row r="2" spans="1:9" ht="15" customHeight="1">
      <c r="A2" s="13"/>
      <c r="B2" s="14"/>
      <c r="C2" s="68" t="s">
        <v>134</v>
      </c>
      <c r="D2" s="69"/>
      <c r="E2" s="69"/>
      <c r="F2" s="69"/>
      <c r="G2" s="69"/>
      <c r="H2" s="9"/>
      <c r="I2" s="3"/>
    </row>
    <row r="3" spans="1:9" ht="15" customHeight="1">
      <c r="A3" s="15"/>
      <c r="B3" s="15"/>
      <c r="C3" s="40"/>
      <c r="D3" s="36"/>
      <c r="E3" s="9"/>
      <c r="F3" s="9"/>
      <c r="G3" s="36"/>
      <c r="H3" s="9"/>
      <c r="I3" s="5"/>
    </row>
    <row r="4" spans="1:8" ht="15.75">
      <c r="A4" s="11"/>
      <c r="B4" s="12"/>
      <c r="C4" s="37"/>
      <c r="D4" s="37"/>
      <c r="E4" s="8"/>
      <c r="F4" s="8"/>
      <c r="H4" s="17" t="s">
        <v>90</v>
      </c>
    </row>
    <row r="5" spans="1:8" ht="15" customHeight="1">
      <c r="A5" s="71" t="s">
        <v>0</v>
      </c>
      <c r="B5" s="73" t="s">
        <v>1</v>
      </c>
      <c r="C5" s="61" t="s">
        <v>128</v>
      </c>
      <c r="D5" s="63" t="s">
        <v>125</v>
      </c>
      <c r="E5" s="65" t="s">
        <v>3</v>
      </c>
      <c r="F5" s="65" t="s">
        <v>2</v>
      </c>
      <c r="G5" s="63" t="s">
        <v>126</v>
      </c>
      <c r="H5" s="70" t="s">
        <v>127</v>
      </c>
    </row>
    <row r="6" spans="1:8" ht="93" customHeight="1">
      <c r="A6" s="72"/>
      <c r="B6" s="74"/>
      <c r="C6" s="62"/>
      <c r="D6" s="64"/>
      <c r="E6" s="65"/>
      <c r="F6" s="65"/>
      <c r="G6" s="64"/>
      <c r="H6" s="70"/>
    </row>
    <row r="7" spans="1:8" ht="21" customHeight="1">
      <c r="A7" s="79" t="s">
        <v>95</v>
      </c>
      <c r="B7" s="79"/>
      <c r="C7" s="79"/>
      <c r="D7" s="79"/>
      <c r="E7" s="79"/>
      <c r="F7" s="79"/>
      <c r="G7" s="23"/>
      <c r="H7" s="6"/>
    </row>
    <row r="8" spans="1:8" ht="15.75">
      <c r="A8" s="28">
        <v>10000000</v>
      </c>
      <c r="B8" s="29" t="s">
        <v>4</v>
      </c>
      <c r="C8" s="23">
        <f>SUM(C10:C50)</f>
        <v>470969.9930000001</v>
      </c>
      <c r="D8" s="23">
        <f>SUM(D10:D50)</f>
        <v>504392.37600000005</v>
      </c>
      <c r="E8" s="23">
        <f>D8/C8*100</f>
        <v>107.09649945787523</v>
      </c>
      <c r="F8" s="23">
        <f>D8-C8</f>
        <v>33422.38299999997</v>
      </c>
      <c r="G8" s="23">
        <f>SUM(G10:G50)</f>
        <v>378407.8899999999</v>
      </c>
      <c r="H8" s="23">
        <f>D8/G8*100</f>
        <v>133.29330316024863</v>
      </c>
    </row>
    <row r="9" spans="1:8" ht="46.5" customHeight="1" hidden="1">
      <c r="A9" s="30">
        <v>11000000</v>
      </c>
      <c r="B9" s="31" t="s">
        <v>5</v>
      </c>
      <c r="C9" s="24"/>
      <c r="D9" s="24"/>
      <c r="E9" s="24" t="e">
        <f>D9/C9*100</f>
        <v>#DIV/0!</v>
      </c>
      <c r="F9" s="24">
        <f>D9-C9</f>
        <v>0</v>
      </c>
      <c r="G9" s="24"/>
      <c r="H9" s="23" t="e">
        <f aca="true" t="shared" si="0" ref="H9:H49">D9/G9*100</f>
        <v>#DIV/0!</v>
      </c>
    </row>
    <row r="10" spans="1:8" ht="15.75">
      <c r="A10" s="30">
        <v>11010000</v>
      </c>
      <c r="B10" s="31" t="s">
        <v>6</v>
      </c>
      <c r="C10" s="24">
        <v>360600</v>
      </c>
      <c r="D10" s="24">
        <v>374736.615</v>
      </c>
      <c r="E10" s="24">
        <f>D10/C10*100</f>
        <v>103.92030366056572</v>
      </c>
      <c r="F10" s="24">
        <f>D10-C10</f>
        <v>14136.61499999999</v>
      </c>
      <c r="G10" s="24">
        <v>285153.3</v>
      </c>
      <c r="H10" s="24">
        <f>D10/G10*100</f>
        <v>131.41584368828978</v>
      </c>
    </row>
    <row r="11" spans="1:8" ht="30.75" customHeight="1" hidden="1">
      <c r="A11" s="30">
        <v>11010100</v>
      </c>
      <c r="B11" s="31" t="s">
        <v>7</v>
      </c>
      <c r="C11" s="24"/>
      <c r="D11" s="24"/>
      <c r="E11" s="24" t="e">
        <f aca="true" t="shared" si="1" ref="E11:E49">D11/C11*100</f>
        <v>#DIV/0!</v>
      </c>
      <c r="F11" s="24">
        <f aca="true" t="shared" si="2" ref="F11:F49">D11-C11</f>
        <v>0</v>
      </c>
      <c r="G11" s="24"/>
      <c r="H11" s="24" t="e">
        <f t="shared" si="0"/>
        <v>#DIV/0!</v>
      </c>
    </row>
    <row r="12" spans="1:8" ht="46.5" customHeight="1" hidden="1">
      <c r="A12" s="30">
        <v>11010200</v>
      </c>
      <c r="B12" s="31" t="s">
        <v>8</v>
      </c>
      <c r="C12" s="24"/>
      <c r="D12" s="24"/>
      <c r="E12" s="24" t="e">
        <f t="shared" si="1"/>
        <v>#DIV/0!</v>
      </c>
      <c r="F12" s="24">
        <f t="shared" si="2"/>
        <v>0</v>
      </c>
      <c r="G12" s="24"/>
      <c r="H12" s="24" t="e">
        <f t="shared" si="0"/>
        <v>#DIV/0!</v>
      </c>
    </row>
    <row r="13" spans="1:8" ht="15" customHeight="1" hidden="1">
      <c r="A13" s="32">
        <v>11010300</v>
      </c>
      <c r="B13" s="32" t="s">
        <v>63</v>
      </c>
      <c r="C13" s="24"/>
      <c r="D13" s="24"/>
      <c r="E13" s="24" t="e">
        <f t="shared" si="1"/>
        <v>#DIV/0!</v>
      </c>
      <c r="F13" s="24">
        <f t="shared" si="2"/>
        <v>0</v>
      </c>
      <c r="G13" s="24"/>
      <c r="H13" s="24" t="e">
        <f t="shared" si="0"/>
        <v>#DIV/0!</v>
      </c>
    </row>
    <row r="14" spans="1:8" ht="62.25" customHeight="1" hidden="1">
      <c r="A14" s="30">
        <v>11010400</v>
      </c>
      <c r="B14" s="31" t="s">
        <v>9</v>
      </c>
      <c r="C14" s="24"/>
      <c r="D14" s="24"/>
      <c r="E14" s="24" t="e">
        <f t="shared" si="1"/>
        <v>#DIV/0!</v>
      </c>
      <c r="F14" s="24">
        <f t="shared" si="2"/>
        <v>0</v>
      </c>
      <c r="G14" s="24"/>
      <c r="H14" s="24" t="e">
        <f t="shared" si="0"/>
        <v>#DIV/0!</v>
      </c>
    </row>
    <row r="15" spans="1:8" ht="46.5" customHeight="1" hidden="1">
      <c r="A15" s="30">
        <v>11010500</v>
      </c>
      <c r="B15" s="31" t="s">
        <v>56</v>
      </c>
      <c r="C15" s="24"/>
      <c r="D15" s="24"/>
      <c r="E15" s="24" t="e">
        <f t="shared" si="1"/>
        <v>#DIV/0!</v>
      </c>
      <c r="F15" s="24">
        <f t="shared" si="2"/>
        <v>0</v>
      </c>
      <c r="G15" s="24"/>
      <c r="H15" s="24" t="e">
        <f t="shared" si="0"/>
        <v>#DIV/0!</v>
      </c>
    </row>
    <row r="16" spans="1:8" ht="62.25" customHeight="1" hidden="1">
      <c r="A16" s="30">
        <v>11010600</v>
      </c>
      <c r="B16" s="31" t="s">
        <v>57</v>
      </c>
      <c r="C16" s="24"/>
      <c r="D16" s="24"/>
      <c r="E16" s="24" t="e">
        <f t="shared" si="1"/>
        <v>#DIV/0!</v>
      </c>
      <c r="F16" s="24">
        <f t="shared" si="2"/>
        <v>0</v>
      </c>
      <c r="G16" s="24"/>
      <c r="H16" s="24" t="e">
        <f t="shared" si="0"/>
        <v>#DIV/0!</v>
      </c>
    </row>
    <row r="17" spans="1:8" ht="47.25">
      <c r="A17" s="30">
        <v>11020200</v>
      </c>
      <c r="B17" s="31" t="s">
        <v>10</v>
      </c>
      <c r="C17" s="24">
        <v>1762.498</v>
      </c>
      <c r="D17" s="24">
        <v>3932.44</v>
      </c>
      <c r="E17" s="24">
        <f t="shared" si="1"/>
        <v>223.11741630345114</v>
      </c>
      <c r="F17" s="24">
        <f t="shared" si="2"/>
        <v>2169.942</v>
      </c>
      <c r="G17" s="24">
        <v>982.92</v>
      </c>
      <c r="H17" s="24">
        <f t="shared" si="0"/>
        <v>400.077320636471</v>
      </c>
    </row>
    <row r="18" spans="1:8" ht="15.75" hidden="1">
      <c r="A18" s="30"/>
      <c r="B18" s="31"/>
      <c r="C18" s="24"/>
      <c r="D18" s="24"/>
      <c r="E18" s="24" t="e">
        <f t="shared" si="1"/>
        <v>#DIV/0!</v>
      </c>
      <c r="F18" s="24">
        <f t="shared" si="2"/>
        <v>0</v>
      </c>
      <c r="G18" s="24"/>
      <c r="H18" s="24" t="e">
        <f t="shared" si="0"/>
        <v>#DIV/0!</v>
      </c>
    </row>
    <row r="19" spans="1:8" ht="28.5" customHeight="1">
      <c r="A19" s="30">
        <v>13000000</v>
      </c>
      <c r="B19" s="31" t="s">
        <v>89</v>
      </c>
      <c r="C19" s="35">
        <v>0</v>
      </c>
      <c r="D19" s="25">
        <v>1.1</v>
      </c>
      <c r="E19" s="24">
        <v>0</v>
      </c>
      <c r="F19" s="24">
        <f t="shared" si="2"/>
        <v>1.1</v>
      </c>
      <c r="G19" s="25">
        <v>0.1</v>
      </c>
      <c r="H19" s="24">
        <f t="shared" si="0"/>
        <v>1100</v>
      </c>
    </row>
    <row r="20" spans="1:8" ht="35.25" customHeight="1">
      <c r="A20" s="30">
        <v>14020000</v>
      </c>
      <c r="B20" s="31" t="s">
        <v>96</v>
      </c>
      <c r="C20" s="24">
        <v>2768.35</v>
      </c>
      <c r="D20" s="24">
        <v>2852.7</v>
      </c>
      <c r="E20" s="24">
        <f t="shared" si="1"/>
        <v>103.04694131883612</v>
      </c>
      <c r="F20" s="24">
        <f t="shared" si="2"/>
        <v>84.34999999999991</v>
      </c>
      <c r="G20" s="25">
        <v>1624.4</v>
      </c>
      <c r="H20" s="24">
        <f t="shared" si="0"/>
        <v>175.6156119182467</v>
      </c>
    </row>
    <row r="21" spans="1:8" ht="45.75" customHeight="1">
      <c r="A21" s="30">
        <v>14030000</v>
      </c>
      <c r="B21" s="31" t="s">
        <v>97</v>
      </c>
      <c r="C21" s="24">
        <v>10805.327</v>
      </c>
      <c r="D21" s="24">
        <v>11332.9</v>
      </c>
      <c r="E21" s="24">
        <f t="shared" si="1"/>
        <v>104.88252692398852</v>
      </c>
      <c r="F21" s="24">
        <f t="shared" si="2"/>
        <v>527.5730000000003</v>
      </c>
      <c r="G21" s="24">
        <v>5952.1</v>
      </c>
      <c r="H21" s="24">
        <f t="shared" si="0"/>
        <v>190.40170696056853</v>
      </c>
    </row>
    <row r="22" spans="1:8" ht="44.25" customHeight="1">
      <c r="A22" s="30">
        <v>14040000</v>
      </c>
      <c r="B22" s="33" t="s">
        <v>78</v>
      </c>
      <c r="C22" s="24">
        <v>21676.328</v>
      </c>
      <c r="D22" s="24">
        <v>22009.05</v>
      </c>
      <c r="E22" s="24">
        <f t="shared" si="1"/>
        <v>101.53495555151221</v>
      </c>
      <c r="F22" s="24">
        <f t="shared" si="2"/>
        <v>332.72199999999793</v>
      </c>
      <c r="G22" s="24">
        <v>21527.4</v>
      </c>
      <c r="H22" s="24">
        <f t="shared" si="0"/>
        <v>102.23738119791521</v>
      </c>
    </row>
    <row r="23" spans="1:8" ht="60" customHeight="1">
      <c r="A23" s="30">
        <v>18010100</v>
      </c>
      <c r="B23" s="33" t="s">
        <v>79</v>
      </c>
      <c r="C23" s="24">
        <v>240</v>
      </c>
      <c r="D23" s="24">
        <v>522.76</v>
      </c>
      <c r="E23" s="24">
        <f t="shared" si="1"/>
        <v>217.8166666666667</v>
      </c>
      <c r="F23" s="24">
        <f t="shared" si="2"/>
        <v>282.76</v>
      </c>
      <c r="G23" s="24">
        <v>202.6</v>
      </c>
      <c r="H23" s="24">
        <f t="shared" si="0"/>
        <v>258.025666337611</v>
      </c>
    </row>
    <row r="24" spans="1:8" ht="60" customHeight="1">
      <c r="A24" s="30">
        <v>18010200</v>
      </c>
      <c r="B24" s="33" t="s">
        <v>80</v>
      </c>
      <c r="C24" s="24">
        <v>585</v>
      </c>
      <c r="D24" s="24">
        <v>683.9</v>
      </c>
      <c r="E24" s="24">
        <f t="shared" si="1"/>
        <v>116.90598290598291</v>
      </c>
      <c r="F24" s="24">
        <f t="shared" si="2"/>
        <v>98.89999999999998</v>
      </c>
      <c r="G24" s="24">
        <v>596.7</v>
      </c>
      <c r="H24" s="24">
        <f t="shared" si="0"/>
        <v>114.61370873135577</v>
      </c>
    </row>
    <row r="25" spans="1:8" ht="58.5" customHeight="1">
      <c r="A25" s="30">
        <v>18010300</v>
      </c>
      <c r="B25" s="33" t="s">
        <v>81</v>
      </c>
      <c r="C25" s="24">
        <v>1125</v>
      </c>
      <c r="D25" s="24">
        <v>1393.797</v>
      </c>
      <c r="E25" s="24">
        <f t="shared" si="1"/>
        <v>123.89306666666667</v>
      </c>
      <c r="F25" s="24">
        <f t="shared" si="2"/>
        <v>268.797</v>
      </c>
      <c r="G25" s="24">
        <v>1364.1</v>
      </c>
      <c r="H25" s="24">
        <f t="shared" si="0"/>
        <v>102.17703980646581</v>
      </c>
    </row>
    <row r="26" spans="1:9" ht="57.75" customHeight="1">
      <c r="A26" s="30">
        <v>18010400</v>
      </c>
      <c r="B26" s="33" t="s">
        <v>82</v>
      </c>
      <c r="C26" s="24">
        <v>4500</v>
      </c>
      <c r="D26" s="24">
        <v>5606.715</v>
      </c>
      <c r="E26" s="24">
        <f t="shared" si="1"/>
        <v>124.59366666666666</v>
      </c>
      <c r="F26" s="24">
        <f t="shared" si="2"/>
        <v>1106.7150000000001</v>
      </c>
      <c r="G26" s="24">
        <v>4046.5</v>
      </c>
      <c r="H26" s="24">
        <f t="shared" si="0"/>
        <v>138.55714815272458</v>
      </c>
      <c r="I26" s="7"/>
    </row>
    <row r="27" spans="1:8" ht="15" customHeight="1">
      <c r="A27" s="30">
        <v>18010500</v>
      </c>
      <c r="B27" s="30" t="s">
        <v>83</v>
      </c>
      <c r="C27" s="24">
        <v>9749.998</v>
      </c>
      <c r="D27" s="24">
        <v>24549.85</v>
      </c>
      <c r="E27" s="24">
        <f t="shared" si="1"/>
        <v>251.79338498325845</v>
      </c>
      <c r="F27" s="24">
        <f t="shared" si="2"/>
        <v>14799.851999999999</v>
      </c>
      <c r="G27" s="24">
        <v>8694.1</v>
      </c>
      <c r="H27" s="24">
        <f t="shared" si="0"/>
        <v>282.3736787016482</v>
      </c>
    </row>
    <row r="28" spans="1:8" ht="15" customHeight="1">
      <c r="A28" s="30">
        <v>18010600</v>
      </c>
      <c r="B28" s="30" t="s">
        <v>84</v>
      </c>
      <c r="C28" s="24">
        <v>11250</v>
      </c>
      <c r="D28" s="24">
        <v>12183.18</v>
      </c>
      <c r="E28" s="24">
        <f t="shared" si="1"/>
        <v>108.29493333333333</v>
      </c>
      <c r="F28" s="24">
        <f t="shared" si="2"/>
        <v>933.1800000000003</v>
      </c>
      <c r="G28" s="24">
        <v>10352.8</v>
      </c>
      <c r="H28" s="24">
        <f t="shared" si="0"/>
        <v>117.68004790974425</v>
      </c>
    </row>
    <row r="29" spans="1:8" ht="15" customHeight="1">
      <c r="A29" s="30">
        <v>18010700</v>
      </c>
      <c r="B29" s="31" t="s">
        <v>85</v>
      </c>
      <c r="C29" s="24">
        <v>1424.998</v>
      </c>
      <c r="D29" s="24">
        <v>667.228</v>
      </c>
      <c r="E29" s="24">
        <f t="shared" si="1"/>
        <v>46.823083260467726</v>
      </c>
      <c r="F29" s="24">
        <f t="shared" si="2"/>
        <v>-757.7700000000001</v>
      </c>
      <c r="G29" s="24">
        <v>663.5</v>
      </c>
      <c r="H29" s="24">
        <f t="shared" si="0"/>
        <v>100.56186887716653</v>
      </c>
    </row>
    <row r="30" spans="1:8" ht="15" customHeight="1">
      <c r="A30" s="30">
        <v>18010900</v>
      </c>
      <c r="B30" s="31" t="s">
        <v>86</v>
      </c>
      <c r="C30" s="24">
        <v>3674.998</v>
      </c>
      <c r="D30" s="24">
        <v>3808.549</v>
      </c>
      <c r="E30" s="24">
        <f t="shared" si="1"/>
        <v>103.6340427940369</v>
      </c>
      <c r="F30" s="24">
        <f t="shared" si="2"/>
        <v>133.55099999999993</v>
      </c>
      <c r="G30" s="24">
        <v>3826.9</v>
      </c>
      <c r="H30" s="24">
        <f t="shared" si="0"/>
        <v>99.5204734902924</v>
      </c>
    </row>
    <row r="31" spans="1:8" ht="15" customHeight="1">
      <c r="A31" s="30">
        <v>18011000</v>
      </c>
      <c r="B31" s="31" t="s">
        <v>87</v>
      </c>
      <c r="C31" s="24">
        <v>157.5</v>
      </c>
      <c r="D31" s="24">
        <v>183.167</v>
      </c>
      <c r="E31" s="24">
        <f t="shared" si="1"/>
        <v>116.29650793650794</v>
      </c>
      <c r="F31" s="24">
        <f t="shared" si="2"/>
        <v>25.667</v>
      </c>
      <c r="G31" s="24">
        <v>120.1</v>
      </c>
      <c r="H31" s="24">
        <f t="shared" si="0"/>
        <v>152.5120732722731</v>
      </c>
    </row>
    <row r="32" spans="1:8" ht="31.5">
      <c r="A32" s="30">
        <v>18011100</v>
      </c>
      <c r="B32" s="31" t="s">
        <v>88</v>
      </c>
      <c r="C32" s="24">
        <v>74.998</v>
      </c>
      <c r="D32" s="24">
        <v>198.973</v>
      </c>
      <c r="E32" s="24">
        <f t="shared" si="1"/>
        <v>265.30440811754977</v>
      </c>
      <c r="F32" s="24">
        <f t="shared" si="2"/>
        <v>123.97500000000001</v>
      </c>
      <c r="G32" s="24">
        <v>79.24</v>
      </c>
      <c r="H32" s="24">
        <f t="shared" si="0"/>
        <v>251.10171630489657</v>
      </c>
    </row>
    <row r="33" spans="1:8" ht="15.75">
      <c r="A33" s="30">
        <v>18030000</v>
      </c>
      <c r="B33" s="31" t="s">
        <v>58</v>
      </c>
      <c r="C33" s="24">
        <v>74.998</v>
      </c>
      <c r="D33" s="24">
        <v>77.14</v>
      </c>
      <c r="E33" s="24">
        <f t="shared" si="1"/>
        <v>102.85607616203099</v>
      </c>
      <c r="F33" s="24">
        <f t="shared" si="2"/>
        <v>2.141999999999996</v>
      </c>
      <c r="G33" s="24">
        <v>66.93</v>
      </c>
      <c r="H33" s="24">
        <f t="shared" si="0"/>
        <v>115.25474376213953</v>
      </c>
    </row>
    <row r="34" spans="1:8" ht="30.75" customHeight="1" hidden="1">
      <c r="A34" s="45">
        <v>18030100</v>
      </c>
      <c r="B34" s="46" t="s">
        <v>59</v>
      </c>
      <c r="C34" s="21"/>
      <c r="D34" s="21"/>
      <c r="E34" s="24" t="e">
        <f t="shared" si="1"/>
        <v>#DIV/0!</v>
      </c>
      <c r="F34" s="24">
        <f t="shared" si="2"/>
        <v>0</v>
      </c>
      <c r="G34" s="24"/>
      <c r="H34" s="24" t="e">
        <f t="shared" si="0"/>
        <v>#DIV/0!</v>
      </c>
    </row>
    <row r="35" spans="1:8" ht="30.75" customHeight="1" hidden="1">
      <c r="A35" s="45">
        <v>18030200</v>
      </c>
      <c r="B35" s="46" t="s">
        <v>60</v>
      </c>
      <c r="C35" s="21"/>
      <c r="D35" s="21"/>
      <c r="E35" s="24" t="e">
        <f t="shared" si="1"/>
        <v>#DIV/0!</v>
      </c>
      <c r="F35" s="24">
        <f t="shared" si="2"/>
        <v>0</v>
      </c>
      <c r="G35" s="24"/>
      <c r="H35" s="24" t="e">
        <f t="shared" si="0"/>
        <v>#DIV/0!</v>
      </c>
    </row>
    <row r="36" spans="1:8" ht="46.5" customHeight="1" hidden="1">
      <c r="A36" s="45">
        <v>18040100</v>
      </c>
      <c r="B36" s="46" t="s">
        <v>12</v>
      </c>
      <c r="C36" s="21"/>
      <c r="D36" s="21"/>
      <c r="E36" s="24" t="e">
        <f t="shared" si="1"/>
        <v>#DIV/0!</v>
      </c>
      <c r="F36" s="24">
        <f t="shared" si="2"/>
        <v>0</v>
      </c>
      <c r="G36" s="24"/>
      <c r="H36" s="24" t="e">
        <f t="shared" si="0"/>
        <v>#DIV/0!</v>
      </c>
    </row>
    <row r="37" spans="1:8" ht="46.5" customHeight="1" hidden="1">
      <c r="A37" s="45">
        <v>18040200</v>
      </c>
      <c r="B37" s="46" t="s">
        <v>13</v>
      </c>
      <c r="C37" s="21"/>
      <c r="D37" s="21"/>
      <c r="E37" s="24" t="e">
        <f t="shared" si="1"/>
        <v>#DIV/0!</v>
      </c>
      <c r="F37" s="24">
        <f t="shared" si="2"/>
        <v>0</v>
      </c>
      <c r="G37" s="24"/>
      <c r="H37" s="24" t="e">
        <f t="shared" si="0"/>
        <v>#DIV/0!</v>
      </c>
    </row>
    <row r="38" spans="1:8" ht="46.5" customHeight="1" hidden="1">
      <c r="A38" s="45">
        <v>18040500</v>
      </c>
      <c r="B38" s="46" t="s">
        <v>14</v>
      </c>
      <c r="C38" s="21"/>
      <c r="D38" s="21"/>
      <c r="E38" s="24" t="e">
        <f t="shared" si="1"/>
        <v>#DIV/0!</v>
      </c>
      <c r="F38" s="24">
        <f t="shared" si="2"/>
        <v>0</v>
      </c>
      <c r="G38" s="24"/>
      <c r="H38" s="24" t="e">
        <f t="shared" si="0"/>
        <v>#DIV/0!</v>
      </c>
    </row>
    <row r="39" spans="1:8" ht="46.5" customHeight="1" hidden="1">
      <c r="A39" s="45">
        <v>18040600</v>
      </c>
      <c r="B39" s="46" t="s">
        <v>15</v>
      </c>
      <c r="C39" s="21"/>
      <c r="D39" s="21"/>
      <c r="E39" s="24" t="e">
        <f t="shared" si="1"/>
        <v>#DIV/0!</v>
      </c>
      <c r="F39" s="24">
        <f t="shared" si="2"/>
        <v>0</v>
      </c>
      <c r="G39" s="24"/>
      <c r="H39" s="24" t="e">
        <f t="shared" si="0"/>
        <v>#DIV/0!</v>
      </c>
    </row>
    <row r="40" spans="1:8" ht="46.5" customHeight="1" hidden="1">
      <c r="A40" s="45">
        <v>18040700</v>
      </c>
      <c r="B40" s="46" t="s">
        <v>16</v>
      </c>
      <c r="C40" s="21"/>
      <c r="D40" s="21"/>
      <c r="E40" s="24" t="e">
        <f t="shared" si="1"/>
        <v>#DIV/0!</v>
      </c>
      <c r="F40" s="24">
        <f t="shared" si="2"/>
        <v>0</v>
      </c>
      <c r="G40" s="24"/>
      <c r="H40" s="24" t="e">
        <f t="shared" si="0"/>
        <v>#DIV/0!</v>
      </c>
    </row>
    <row r="41" spans="1:8" ht="46.5" customHeight="1" hidden="1">
      <c r="A41" s="45">
        <v>18040800</v>
      </c>
      <c r="B41" s="46" t="s">
        <v>17</v>
      </c>
      <c r="C41" s="21"/>
      <c r="D41" s="21"/>
      <c r="E41" s="24" t="e">
        <f t="shared" si="1"/>
        <v>#DIV/0!</v>
      </c>
      <c r="F41" s="24">
        <f t="shared" si="2"/>
        <v>0</v>
      </c>
      <c r="G41" s="24"/>
      <c r="H41" s="24" t="e">
        <f t="shared" si="0"/>
        <v>#DIV/0!</v>
      </c>
    </row>
    <row r="42" spans="1:8" ht="46.5" customHeight="1" hidden="1">
      <c r="A42" s="45">
        <v>18040900</v>
      </c>
      <c r="B42" s="46" t="s">
        <v>18</v>
      </c>
      <c r="C42" s="21"/>
      <c r="D42" s="21"/>
      <c r="E42" s="24" t="e">
        <f t="shared" si="1"/>
        <v>#DIV/0!</v>
      </c>
      <c r="F42" s="24">
        <f t="shared" si="2"/>
        <v>0</v>
      </c>
      <c r="G42" s="24"/>
      <c r="H42" s="24" t="e">
        <f t="shared" si="0"/>
        <v>#DIV/0!</v>
      </c>
    </row>
    <row r="43" spans="1:8" ht="46.5" customHeight="1" hidden="1">
      <c r="A43" s="45">
        <v>18041000</v>
      </c>
      <c r="B43" s="46" t="s">
        <v>19</v>
      </c>
      <c r="C43" s="21"/>
      <c r="D43" s="21"/>
      <c r="E43" s="24" t="e">
        <f t="shared" si="1"/>
        <v>#DIV/0!</v>
      </c>
      <c r="F43" s="24">
        <f t="shared" si="2"/>
        <v>0</v>
      </c>
      <c r="G43" s="24"/>
      <c r="H43" s="24" t="e">
        <f t="shared" si="0"/>
        <v>#DIV/0!</v>
      </c>
    </row>
    <row r="44" spans="1:8" ht="46.5" customHeight="1" hidden="1">
      <c r="A44" s="45">
        <v>18041300</v>
      </c>
      <c r="B44" s="46" t="s">
        <v>20</v>
      </c>
      <c r="C44" s="21"/>
      <c r="D44" s="21"/>
      <c r="E44" s="24" t="e">
        <f t="shared" si="1"/>
        <v>#DIV/0!</v>
      </c>
      <c r="F44" s="24">
        <f t="shared" si="2"/>
        <v>0</v>
      </c>
      <c r="G44" s="24"/>
      <c r="H44" s="24" t="e">
        <f t="shared" si="0"/>
        <v>#DIV/0!</v>
      </c>
    </row>
    <row r="45" spans="1:8" ht="46.5" customHeight="1" hidden="1">
      <c r="A45" s="45">
        <v>18041400</v>
      </c>
      <c r="B45" s="46" t="s">
        <v>21</v>
      </c>
      <c r="C45" s="21"/>
      <c r="D45" s="21"/>
      <c r="E45" s="24" t="e">
        <f t="shared" si="1"/>
        <v>#DIV/0!</v>
      </c>
      <c r="F45" s="24">
        <f t="shared" si="2"/>
        <v>0</v>
      </c>
      <c r="G45" s="24"/>
      <c r="H45" s="24" t="e">
        <f t="shared" si="0"/>
        <v>#DIV/0!</v>
      </c>
    </row>
    <row r="46" spans="1:8" ht="30.75" customHeight="1" hidden="1">
      <c r="A46" s="45">
        <v>18041700</v>
      </c>
      <c r="B46" s="46" t="s">
        <v>22</v>
      </c>
      <c r="C46" s="21"/>
      <c r="D46" s="21"/>
      <c r="E46" s="24" t="e">
        <f t="shared" si="1"/>
        <v>#DIV/0!</v>
      </c>
      <c r="F46" s="24">
        <f t="shared" si="2"/>
        <v>0</v>
      </c>
      <c r="G46" s="24"/>
      <c r="H46" s="24" t="e">
        <f t="shared" si="0"/>
        <v>#DIV/0!</v>
      </c>
    </row>
    <row r="47" spans="1:8" ht="30.75" customHeight="1" hidden="1">
      <c r="A47" s="45">
        <v>18041800</v>
      </c>
      <c r="B47" s="46" t="s">
        <v>23</v>
      </c>
      <c r="C47" s="21"/>
      <c r="D47" s="21"/>
      <c r="E47" s="24" t="e">
        <f t="shared" si="1"/>
        <v>#DIV/0!</v>
      </c>
      <c r="F47" s="24">
        <f t="shared" si="2"/>
        <v>0</v>
      </c>
      <c r="G47" s="24"/>
      <c r="H47" s="24" t="e">
        <f t="shared" si="0"/>
        <v>#DIV/0!</v>
      </c>
    </row>
    <row r="48" spans="1:8" ht="30.75" customHeight="1">
      <c r="A48" s="30">
        <v>18040000</v>
      </c>
      <c r="B48" s="31" t="s">
        <v>11</v>
      </c>
      <c r="C48" s="24">
        <v>0</v>
      </c>
      <c r="D48" s="24">
        <v>-2.808</v>
      </c>
      <c r="E48" s="24">
        <v>0</v>
      </c>
      <c r="F48" s="24">
        <f t="shared" si="2"/>
        <v>-2.808</v>
      </c>
      <c r="G48" s="24">
        <v>-11.1</v>
      </c>
      <c r="H48" s="24">
        <f t="shared" si="0"/>
        <v>25.297297297297295</v>
      </c>
    </row>
    <row r="49" spans="1:8" s="7" customFormat="1" ht="15" customHeight="1">
      <c r="A49" s="30">
        <v>18050000</v>
      </c>
      <c r="B49" s="31" t="s">
        <v>39</v>
      </c>
      <c r="C49" s="24">
        <v>40500</v>
      </c>
      <c r="D49" s="24">
        <v>39655.12</v>
      </c>
      <c r="E49" s="24">
        <f t="shared" si="1"/>
        <v>97.91387654320988</v>
      </c>
      <c r="F49" s="24">
        <f t="shared" si="2"/>
        <v>-844.8799999999974</v>
      </c>
      <c r="G49" s="24">
        <v>33165.3</v>
      </c>
      <c r="H49" s="24">
        <f t="shared" si="0"/>
        <v>119.56810280624627</v>
      </c>
    </row>
    <row r="50" spans="1:8" s="7" customFormat="1" ht="14.25" customHeight="1" hidden="1">
      <c r="A50" s="45"/>
      <c r="B50" s="46"/>
      <c r="C50" s="21"/>
      <c r="D50" s="21"/>
      <c r="E50" s="24"/>
      <c r="F50" s="24"/>
      <c r="G50" s="21"/>
      <c r="H50" s="21"/>
    </row>
    <row r="51" spans="1:8" ht="15.75">
      <c r="A51" s="28">
        <v>20000000</v>
      </c>
      <c r="B51" s="29" t="s">
        <v>24</v>
      </c>
      <c r="C51" s="23">
        <f>+C56+C57+C58+C62+C63+C67+C70+C52+C68+C69</f>
        <v>6742.3</v>
      </c>
      <c r="D51" s="23">
        <f>+D56+D57+D58+D62+D63+D67+D70+D52+D68+D69</f>
        <v>8650.215</v>
      </c>
      <c r="E51" s="23">
        <f>D51/C51*100</f>
        <v>128.29768773267284</v>
      </c>
      <c r="F51" s="23">
        <f>D51-C51</f>
        <v>1907.915</v>
      </c>
      <c r="G51" s="23">
        <f>G52+G53+G56+G57+G58+G62+G63+G67+G68+G69+G70+G66</f>
        <v>8089.587599999999</v>
      </c>
      <c r="H51" s="23">
        <f>D51/G51*100</f>
        <v>106.9302346141848</v>
      </c>
    </row>
    <row r="52" spans="1:8" ht="63">
      <c r="A52" s="30">
        <v>21010300</v>
      </c>
      <c r="B52" s="31" t="s">
        <v>61</v>
      </c>
      <c r="C52" s="24">
        <v>0.5</v>
      </c>
      <c r="D52" s="24">
        <v>1.02</v>
      </c>
      <c r="E52" s="24">
        <f>D52/C52*100</f>
        <v>204</v>
      </c>
      <c r="F52" s="24">
        <f>D52-C52</f>
        <v>0.52</v>
      </c>
      <c r="G52" s="24">
        <v>0.5</v>
      </c>
      <c r="H52" s="24">
        <f>D52/G52*100</f>
        <v>204</v>
      </c>
    </row>
    <row r="53" spans="1:8" ht="31.5">
      <c r="A53" s="30">
        <v>21050000</v>
      </c>
      <c r="B53" s="31" t="s">
        <v>68</v>
      </c>
      <c r="C53" s="24">
        <v>0</v>
      </c>
      <c r="D53" s="24">
        <v>0</v>
      </c>
      <c r="E53" s="24">
        <v>0</v>
      </c>
      <c r="F53" s="24">
        <f aca="true" t="shared" si="3" ref="F53:F70">D53-C53</f>
        <v>0</v>
      </c>
      <c r="G53" s="24">
        <v>530.2356</v>
      </c>
      <c r="H53" s="24">
        <f aca="true" t="shared" si="4" ref="H53:H70">D53/G53*100</f>
        <v>0</v>
      </c>
    </row>
    <row r="54" spans="1:8" ht="15.75" hidden="1">
      <c r="A54" s="30">
        <v>21080500</v>
      </c>
      <c r="B54" s="31" t="s">
        <v>25</v>
      </c>
      <c r="C54" s="24"/>
      <c r="D54" s="24"/>
      <c r="E54" s="24" t="e">
        <f aca="true" t="shared" si="5" ref="E54:E67">D54/C54*100</f>
        <v>#DIV/0!</v>
      </c>
      <c r="F54" s="24">
        <f t="shared" si="3"/>
        <v>0</v>
      </c>
      <c r="G54" s="24"/>
      <c r="H54" s="24" t="e">
        <f t="shared" si="4"/>
        <v>#DIV/0!</v>
      </c>
    </row>
    <row r="55" spans="1:8" ht="15.75" hidden="1">
      <c r="A55" s="30"/>
      <c r="B55" s="31"/>
      <c r="C55" s="35"/>
      <c r="D55" s="24"/>
      <c r="E55" s="24" t="e">
        <f t="shared" si="5"/>
        <v>#DIV/0!</v>
      </c>
      <c r="F55" s="24">
        <f t="shared" si="3"/>
        <v>0</v>
      </c>
      <c r="G55" s="24"/>
      <c r="H55" s="24" t="e">
        <f t="shared" si="4"/>
        <v>#DIV/0!</v>
      </c>
    </row>
    <row r="56" spans="1:8" ht="15.75">
      <c r="A56" s="30">
        <v>21081100</v>
      </c>
      <c r="B56" s="31" t="s">
        <v>26</v>
      </c>
      <c r="C56" s="24">
        <v>249.5</v>
      </c>
      <c r="D56" s="24">
        <v>130.7</v>
      </c>
      <c r="E56" s="24">
        <f t="shared" si="5"/>
        <v>52.38476953907815</v>
      </c>
      <c r="F56" s="24">
        <f t="shared" si="3"/>
        <v>-118.80000000000001</v>
      </c>
      <c r="G56" s="24">
        <v>284.946</v>
      </c>
      <c r="H56" s="24">
        <f t="shared" si="4"/>
        <v>45.86833996616902</v>
      </c>
    </row>
    <row r="57" spans="1:8" ht="64.5" customHeight="1">
      <c r="A57" s="30">
        <v>21081500</v>
      </c>
      <c r="B57" s="31" t="s">
        <v>98</v>
      </c>
      <c r="C57" s="24">
        <v>140.9</v>
      </c>
      <c r="D57" s="24">
        <v>153.15</v>
      </c>
      <c r="E57" s="24">
        <f t="shared" si="5"/>
        <v>108.69410929737401</v>
      </c>
      <c r="F57" s="24">
        <f t="shared" si="3"/>
        <v>12.25</v>
      </c>
      <c r="G57" s="24">
        <v>154.8</v>
      </c>
      <c r="H57" s="24">
        <f t="shared" si="4"/>
        <v>98.93410852713178</v>
      </c>
    </row>
    <row r="58" spans="1:8" s="7" customFormat="1" ht="29.25" customHeight="1">
      <c r="A58" s="30">
        <v>22010000</v>
      </c>
      <c r="B58" s="31" t="s">
        <v>99</v>
      </c>
      <c r="C58" s="24">
        <v>3126.6</v>
      </c>
      <c r="D58" s="24">
        <v>3660.4</v>
      </c>
      <c r="E58" s="24">
        <f t="shared" si="5"/>
        <v>117.07285869634747</v>
      </c>
      <c r="F58" s="24">
        <f t="shared" si="3"/>
        <v>533.8000000000002</v>
      </c>
      <c r="G58" s="24">
        <f>3040.7</f>
        <v>3040.7</v>
      </c>
      <c r="H58" s="24">
        <f t="shared" si="4"/>
        <v>120.3801756174565</v>
      </c>
    </row>
    <row r="59" spans="1:8" ht="30.75" customHeight="1" hidden="1">
      <c r="A59" s="30">
        <v>22010300</v>
      </c>
      <c r="B59" s="31"/>
      <c r="C59" s="24"/>
      <c r="D59" s="24"/>
      <c r="E59" s="24" t="e">
        <f t="shared" si="5"/>
        <v>#DIV/0!</v>
      </c>
      <c r="F59" s="24">
        <f t="shared" si="3"/>
        <v>0</v>
      </c>
      <c r="G59" s="24"/>
      <c r="H59" s="24" t="e">
        <f t="shared" si="4"/>
        <v>#DIV/0!</v>
      </c>
    </row>
    <row r="60" spans="1:8" ht="44.25" customHeight="1" hidden="1">
      <c r="A60" s="30">
        <v>22012500</v>
      </c>
      <c r="B60" s="31"/>
      <c r="C60" s="24"/>
      <c r="D60" s="24"/>
      <c r="E60" s="24" t="e">
        <f t="shared" si="5"/>
        <v>#DIV/0!</v>
      </c>
      <c r="F60" s="24">
        <f t="shared" si="3"/>
        <v>0</v>
      </c>
      <c r="G60" s="24"/>
      <c r="H60" s="24" t="e">
        <f t="shared" si="4"/>
        <v>#DIV/0!</v>
      </c>
    </row>
    <row r="61" spans="1:8" ht="44.25" customHeight="1" hidden="1">
      <c r="A61" s="30">
        <v>22012600</v>
      </c>
      <c r="B61" s="31"/>
      <c r="C61" s="24"/>
      <c r="D61" s="24"/>
      <c r="E61" s="24" t="e">
        <f t="shared" si="5"/>
        <v>#DIV/0!</v>
      </c>
      <c r="F61" s="24">
        <f t="shared" si="3"/>
        <v>0</v>
      </c>
      <c r="G61" s="24"/>
      <c r="H61" s="24" t="e">
        <f t="shared" si="4"/>
        <v>#DIV/0!</v>
      </c>
    </row>
    <row r="62" spans="1:8" ht="35.25" customHeight="1">
      <c r="A62" s="30">
        <v>22080400</v>
      </c>
      <c r="B62" s="31" t="s">
        <v>75</v>
      </c>
      <c r="C62" s="24">
        <v>1125</v>
      </c>
      <c r="D62" s="24">
        <v>1624.78</v>
      </c>
      <c r="E62" s="24">
        <f t="shared" si="5"/>
        <v>144.4248888888889</v>
      </c>
      <c r="F62" s="24">
        <f t="shared" si="3"/>
        <v>499.78</v>
      </c>
      <c r="G62" s="24">
        <v>1430.5</v>
      </c>
      <c r="H62" s="24">
        <f t="shared" si="4"/>
        <v>113.581265291856</v>
      </c>
    </row>
    <row r="63" spans="1:8" ht="15.75">
      <c r="A63" s="30">
        <v>22090000</v>
      </c>
      <c r="B63" s="31" t="s">
        <v>27</v>
      </c>
      <c r="C63" s="24">
        <v>112.3</v>
      </c>
      <c r="D63" s="24">
        <v>104.387</v>
      </c>
      <c r="E63" s="24">
        <f t="shared" si="5"/>
        <v>92.95369545859306</v>
      </c>
      <c r="F63" s="24">
        <f t="shared" si="3"/>
        <v>-7.912999999999997</v>
      </c>
      <c r="G63" s="24">
        <v>110.729</v>
      </c>
      <c r="H63" s="24">
        <f t="shared" si="4"/>
        <v>94.27250313829259</v>
      </c>
    </row>
    <row r="64" spans="1:8" ht="62.25" customHeight="1" hidden="1">
      <c r="A64" s="30">
        <v>22090100</v>
      </c>
      <c r="B64" s="31" t="s">
        <v>28</v>
      </c>
      <c r="C64" s="24"/>
      <c r="D64" s="24"/>
      <c r="E64" s="24" t="e">
        <f t="shared" si="5"/>
        <v>#DIV/0!</v>
      </c>
      <c r="F64" s="24">
        <f t="shared" si="3"/>
        <v>0</v>
      </c>
      <c r="G64" s="24"/>
      <c r="H64" s="24" t="e">
        <f t="shared" si="4"/>
        <v>#DIV/0!</v>
      </c>
    </row>
    <row r="65" spans="1:8" ht="62.25" customHeight="1" hidden="1">
      <c r="A65" s="30">
        <v>22090400</v>
      </c>
      <c r="B65" s="31" t="s">
        <v>29</v>
      </c>
      <c r="C65" s="24"/>
      <c r="D65" s="24"/>
      <c r="E65" s="24" t="e">
        <f t="shared" si="5"/>
        <v>#DIV/0!</v>
      </c>
      <c r="F65" s="24">
        <f t="shared" si="3"/>
        <v>0</v>
      </c>
      <c r="G65" s="24"/>
      <c r="H65" s="24" t="e">
        <f t="shared" si="4"/>
        <v>#DIV/0!</v>
      </c>
    </row>
    <row r="66" spans="1:8" ht="62.25" customHeight="1">
      <c r="A66" s="30">
        <v>24030000</v>
      </c>
      <c r="B66" s="31" t="s">
        <v>129</v>
      </c>
      <c r="C66" s="24">
        <v>0</v>
      </c>
      <c r="D66" s="24">
        <v>0</v>
      </c>
      <c r="E66" s="24">
        <v>0</v>
      </c>
      <c r="F66" s="24">
        <f t="shared" si="3"/>
        <v>0</v>
      </c>
      <c r="G66" s="24">
        <v>0.347</v>
      </c>
      <c r="H66" s="24">
        <f t="shared" si="4"/>
        <v>0</v>
      </c>
    </row>
    <row r="67" spans="1:8" ht="15.75">
      <c r="A67" s="30">
        <v>24060300</v>
      </c>
      <c r="B67" s="31" t="s">
        <v>25</v>
      </c>
      <c r="C67" s="24">
        <v>112.5</v>
      </c>
      <c r="D67" s="24">
        <v>401.148</v>
      </c>
      <c r="E67" s="24">
        <f t="shared" si="5"/>
        <v>356.576</v>
      </c>
      <c r="F67" s="24">
        <f t="shared" si="3"/>
        <v>288.648</v>
      </c>
      <c r="G67" s="24">
        <v>524.33</v>
      </c>
      <c r="H67" s="24">
        <f t="shared" si="4"/>
        <v>76.50678008124655</v>
      </c>
    </row>
    <row r="68" spans="1:8" ht="126">
      <c r="A68" s="30">
        <v>24062200</v>
      </c>
      <c r="B68" s="53" t="s">
        <v>120</v>
      </c>
      <c r="C68" s="24">
        <v>0</v>
      </c>
      <c r="D68" s="24">
        <v>309.07</v>
      </c>
      <c r="E68" s="24">
        <v>0</v>
      </c>
      <c r="F68" s="24">
        <f t="shared" si="3"/>
        <v>309.07</v>
      </c>
      <c r="G68" s="24">
        <v>0</v>
      </c>
      <c r="H68" s="24">
        <v>0</v>
      </c>
    </row>
    <row r="69" spans="1:8" ht="94.5">
      <c r="A69" s="30">
        <v>24061900</v>
      </c>
      <c r="B69" s="31" t="s">
        <v>113</v>
      </c>
      <c r="C69" s="24">
        <v>0</v>
      </c>
      <c r="D69" s="24">
        <v>0</v>
      </c>
      <c r="E69" s="24">
        <v>0</v>
      </c>
      <c r="F69" s="24">
        <f t="shared" si="3"/>
        <v>0</v>
      </c>
      <c r="G69" s="24">
        <v>242.9</v>
      </c>
      <c r="H69" s="24">
        <f t="shared" si="4"/>
        <v>0</v>
      </c>
    </row>
    <row r="70" spans="1:8" ht="31.5">
      <c r="A70" s="30">
        <v>24160100</v>
      </c>
      <c r="B70" s="31" t="s">
        <v>69</v>
      </c>
      <c r="C70" s="24">
        <v>1875</v>
      </c>
      <c r="D70" s="24">
        <v>2265.56</v>
      </c>
      <c r="E70" s="24">
        <f>D70/C70*100</f>
        <v>120.82986666666666</v>
      </c>
      <c r="F70" s="24">
        <f t="shared" si="3"/>
        <v>390.55999999999995</v>
      </c>
      <c r="G70" s="24">
        <v>1769.6</v>
      </c>
      <c r="H70" s="24">
        <f t="shared" si="4"/>
        <v>128.02667269439422</v>
      </c>
    </row>
    <row r="71" spans="1:8" ht="31.5" hidden="1">
      <c r="A71" s="43">
        <v>31010200</v>
      </c>
      <c r="B71" s="44" t="s">
        <v>70</v>
      </c>
      <c r="C71" s="47">
        <v>0</v>
      </c>
      <c r="D71" s="20">
        <v>0</v>
      </c>
      <c r="E71" s="23">
        <v>0</v>
      </c>
      <c r="F71" s="23">
        <f>D71-C71</f>
        <v>0</v>
      </c>
      <c r="G71" s="20">
        <v>0</v>
      </c>
      <c r="H71" s="21" t="e">
        <f aca="true" t="shared" si="6" ref="H71:H78">D71/G71*100</f>
        <v>#DIV/0!</v>
      </c>
    </row>
    <row r="72" spans="1:8" ht="15.75">
      <c r="A72" s="28">
        <v>40000000</v>
      </c>
      <c r="B72" s="29" t="s">
        <v>32</v>
      </c>
      <c r="C72" s="23">
        <f>C82+C96+C97+C98+C99+C100+C101+C102+C103+C104+C105+C106</f>
        <v>497040.29699999996</v>
      </c>
      <c r="D72" s="23">
        <f>D82+D96+D97+D98+D99+D100+D101+D102+D103+D104+D105+D106</f>
        <v>465003.3000000001</v>
      </c>
      <c r="E72" s="23">
        <f>D72/C72*100</f>
        <v>93.55444675343901</v>
      </c>
      <c r="F72" s="23">
        <f>D72-C72</f>
        <v>-32036.996999999858</v>
      </c>
      <c r="G72" s="23">
        <f>G73+G82+G95</f>
        <v>473077.36</v>
      </c>
      <c r="H72" s="23">
        <f>D72/G72*100</f>
        <v>98.2932897063601</v>
      </c>
    </row>
    <row r="73" spans="1:8" ht="15.75" hidden="1">
      <c r="A73" s="45"/>
      <c r="B73" s="46"/>
      <c r="C73" s="21"/>
      <c r="D73" s="21"/>
      <c r="E73" s="24"/>
      <c r="F73" s="24"/>
      <c r="G73" s="24"/>
      <c r="H73" s="24"/>
    </row>
    <row r="74" spans="1:8" ht="14.25" customHeight="1" hidden="1">
      <c r="A74" s="45">
        <v>41020900</v>
      </c>
      <c r="B74" s="46" t="s">
        <v>91</v>
      </c>
      <c r="C74" s="21">
        <v>0</v>
      </c>
      <c r="D74" s="21">
        <v>0</v>
      </c>
      <c r="E74" s="24" t="e">
        <f>D74/C74*100</f>
        <v>#DIV/0!</v>
      </c>
      <c r="F74" s="24">
        <f aca="true" t="shared" si="7" ref="F74:F80">D74-C74</f>
        <v>0</v>
      </c>
      <c r="G74" s="24">
        <v>0</v>
      </c>
      <c r="H74" s="24">
        <v>0</v>
      </c>
    </row>
    <row r="75" spans="1:8" ht="0.75" customHeight="1" hidden="1">
      <c r="A75" s="45">
        <v>41021100</v>
      </c>
      <c r="B75" s="46" t="s">
        <v>64</v>
      </c>
      <c r="C75" s="21"/>
      <c r="D75" s="21">
        <v>0</v>
      </c>
      <c r="E75" s="24">
        <v>0</v>
      </c>
      <c r="F75" s="24">
        <f t="shared" si="7"/>
        <v>0</v>
      </c>
      <c r="G75" s="24">
        <v>0</v>
      </c>
      <c r="H75" s="24" t="e">
        <f t="shared" si="6"/>
        <v>#DIV/0!</v>
      </c>
    </row>
    <row r="76" spans="1:8" ht="0" customHeight="1" hidden="1">
      <c r="A76" s="45">
        <v>41021200</v>
      </c>
      <c r="B76" s="46" t="s">
        <v>71</v>
      </c>
      <c r="C76" s="21"/>
      <c r="D76" s="21"/>
      <c r="E76" s="24">
        <v>0</v>
      </c>
      <c r="F76" s="24">
        <f t="shared" si="7"/>
        <v>0</v>
      </c>
      <c r="G76" s="24"/>
      <c r="H76" s="24">
        <v>0</v>
      </c>
    </row>
    <row r="77" spans="1:8" ht="10.5" customHeight="1" hidden="1">
      <c r="A77" s="45">
        <v>41021600</v>
      </c>
      <c r="B77" s="46" t="s">
        <v>65</v>
      </c>
      <c r="C77" s="21"/>
      <c r="D77" s="21"/>
      <c r="E77" s="24">
        <v>0</v>
      </c>
      <c r="F77" s="24">
        <f t="shared" si="7"/>
        <v>0</v>
      </c>
      <c r="G77" s="24"/>
      <c r="H77" s="24" t="e">
        <f t="shared" si="6"/>
        <v>#DIV/0!</v>
      </c>
    </row>
    <row r="78" spans="1:8" ht="6" customHeight="1" hidden="1">
      <c r="A78" s="45">
        <v>41021700</v>
      </c>
      <c r="B78" s="46" t="s">
        <v>66</v>
      </c>
      <c r="C78" s="21"/>
      <c r="D78" s="21"/>
      <c r="E78" s="24"/>
      <c r="F78" s="24">
        <f t="shared" si="7"/>
        <v>0</v>
      </c>
      <c r="G78" s="24"/>
      <c r="H78" s="24" t="e">
        <f t="shared" si="6"/>
        <v>#DIV/0!</v>
      </c>
    </row>
    <row r="79" spans="1:8" ht="8.25" customHeight="1" hidden="1">
      <c r="A79" s="45">
        <v>41021800</v>
      </c>
      <c r="B79" s="46" t="s">
        <v>72</v>
      </c>
      <c r="C79" s="21"/>
      <c r="D79" s="21"/>
      <c r="E79" s="24">
        <v>0</v>
      </c>
      <c r="F79" s="24">
        <f t="shared" si="7"/>
        <v>0</v>
      </c>
      <c r="G79" s="24"/>
      <c r="H79" s="24">
        <v>0</v>
      </c>
    </row>
    <row r="80" spans="1:8" ht="9" customHeight="1" hidden="1">
      <c r="A80" s="45">
        <v>41021900</v>
      </c>
      <c r="B80" s="46" t="s">
        <v>73</v>
      </c>
      <c r="C80" s="21"/>
      <c r="D80" s="21"/>
      <c r="E80" s="24">
        <v>0</v>
      </c>
      <c r="F80" s="24">
        <f t="shared" si="7"/>
        <v>0</v>
      </c>
      <c r="G80" s="24"/>
      <c r="H80" s="24">
        <v>0</v>
      </c>
    </row>
    <row r="81" spans="1:8" ht="0.75" customHeight="1" hidden="1">
      <c r="A81" s="45"/>
      <c r="B81" s="46"/>
      <c r="C81" s="21"/>
      <c r="D81" s="21"/>
      <c r="E81" s="24"/>
      <c r="F81" s="24"/>
      <c r="G81" s="24"/>
      <c r="H81" s="24"/>
    </row>
    <row r="82" spans="1:8" ht="15.75">
      <c r="A82" s="30">
        <v>41030000</v>
      </c>
      <c r="B82" s="31" t="s">
        <v>33</v>
      </c>
      <c r="C82" s="24">
        <f>C84+C85+C86+C87+C88+C94</f>
        <v>162933.947</v>
      </c>
      <c r="D82" s="24">
        <f>D84+D85+D86+D87+D88+D94</f>
        <v>158964.7</v>
      </c>
      <c r="E82" s="24">
        <f>D82/C82*100</f>
        <v>97.56389194941679</v>
      </c>
      <c r="F82" s="24">
        <f>D82-C82</f>
        <v>-3969.246999999974</v>
      </c>
      <c r="G82" s="24">
        <f>SUM(G83:G94)</f>
        <v>136039.4</v>
      </c>
      <c r="H82" s="24">
        <f>D82/G82*100</f>
        <v>116.85195612447572</v>
      </c>
    </row>
    <row r="83" spans="1:8" ht="75" hidden="1">
      <c r="A83" s="30">
        <v>41030600</v>
      </c>
      <c r="B83" s="33" t="s">
        <v>114</v>
      </c>
      <c r="C83" s="24">
        <v>0</v>
      </c>
      <c r="D83" s="24">
        <v>0</v>
      </c>
      <c r="E83" s="24" t="e">
        <f aca="true" t="shared" si="8" ref="E83:E106">D83/C83*100</f>
        <v>#DIV/0!</v>
      </c>
      <c r="F83" s="24">
        <f aca="true" t="shared" si="9" ref="F83:F106">D83-C83</f>
        <v>0</v>
      </c>
      <c r="G83" s="24"/>
      <c r="H83" s="24" t="e">
        <f aca="true" t="shared" si="10" ref="H83:H106">D83/G83*100</f>
        <v>#DIV/0!</v>
      </c>
    </row>
    <row r="84" spans="1:8" ht="60">
      <c r="A84" s="30">
        <v>41031400</v>
      </c>
      <c r="B84" s="33" t="s">
        <v>100</v>
      </c>
      <c r="C84" s="24">
        <v>4899.347</v>
      </c>
      <c r="D84" s="24">
        <v>930.1</v>
      </c>
      <c r="E84" s="24">
        <f t="shared" si="8"/>
        <v>18.98416258329937</v>
      </c>
      <c r="F84" s="24">
        <f t="shared" si="9"/>
        <v>-3969.247</v>
      </c>
      <c r="G84" s="24">
        <v>0</v>
      </c>
      <c r="H84" s="24">
        <v>0</v>
      </c>
    </row>
    <row r="85" spans="1:8" ht="60" hidden="1">
      <c r="A85" s="30">
        <v>41033600</v>
      </c>
      <c r="B85" s="33" t="s">
        <v>115</v>
      </c>
      <c r="C85" s="24">
        <v>0</v>
      </c>
      <c r="D85" s="24">
        <v>0</v>
      </c>
      <c r="E85" s="24" t="e">
        <f t="shared" si="8"/>
        <v>#DIV/0!</v>
      </c>
      <c r="F85" s="24">
        <f t="shared" si="9"/>
        <v>0</v>
      </c>
      <c r="G85" s="24"/>
      <c r="H85" s="24" t="e">
        <f t="shared" si="10"/>
        <v>#DIV/0!</v>
      </c>
    </row>
    <row r="86" spans="1:8" ht="30">
      <c r="A86" s="30">
        <v>41033900</v>
      </c>
      <c r="B86" s="33" t="s">
        <v>101</v>
      </c>
      <c r="C86" s="24">
        <v>72235.7</v>
      </c>
      <c r="D86" s="24">
        <v>72235.7</v>
      </c>
      <c r="E86" s="24">
        <f t="shared" si="8"/>
        <v>100</v>
      </c>
      <c r="F86" s="24">
        <f t="shared" si="9"/>
        <v>0</v>
      </c>
      <c r="G86" s="24">
        <v>59860.7</v>
      </c>
      <c r="H86" s="24">
        <f t="shared" si="10"/>
        <v>120.67299580526121</v>
      </c>
    </row>
    <row r="87" spans="1:8" ht="30">
      <c r="A87" s="30">
        <v>41034200</v>
      </c>
      <c r="B87" s="33" t="s">
        <v>102</v>
      </c>
      <c r="C87" s="24">
        <v>83272.9</v>
      </c>
      <c r="D87" s="24">
        <v>83272.9</v>
      </c>
      <c r="E87" s="24">
        <f t="shared" si="8"/>
        <v>100</v>
      </c>
      <c r="F87" s="24">
        <f t="shared" si="9"/>
        <v>0</v>
      </c>
      <c r="G87" s="24">
        <v>75440.1</v>
      </c>
      <c r="H87" s="24">
        <f t="shared" si="10"/>
        <v>110.3828070217298</v>
      </c>
    </row>
    <row r="88" spans="1:8" ht="60">
      <c r="A88" s="30">
        <v>41034500</v>
      </c>
      <c r="B88" s="33" t="s">
        <v>132</v>
      </c>
      <c r="C88" s="24">
        <v>2526</v>
      </c>
      <c r="D88" s="24">
        <v>2526</v>
      </c>
      <c r="E88" s="24">
        <f t="shared" si="8"/>
        <v>100</v>
      </c>
      <c r="F88" s="24">
        <f t="shared" si="9"/>
        <v>0</v>
      </c>
      <c r="G88" s="24">
        <v>0</v>
      </c>
      <c r="H88" s="24">
        <v>0</v>
      </c>
    </row>
    <row r="89" spans="1:8" ht="15.75" hidden="1">
      <c r="A89" s="30">
        <v>41035000</v>
      </c>
      <c r="B89" s="33" t="s">
        <v>34</v>
      </c>
      <c r="C89" s="24">
        <v>0</v>
      </c>
      <c r="D89" s="24">
        <v>0</v>
      </c>
      <c r="E89" s="24" t="e">
        <f t="shared" si="8"/>
        <v>#DIV/0!</v>
      </c>
      <c r="F89" s="24">
        <f t="shared" si="9"/>
        <v>0</v>
      </c>
      <c r="G89" s="24"/>
      <c r="H89" s="24" t="e">
        <f t="shared" si="10"/>
        <v>#DIV/0!</v>
      </c>
    </row>
    <row r="90" spans="1:8" ht="60" hidden="1">
      <c r="A90" s="30">
        <v>41035300</v>
      </c>
      <c r="B90" s="33" t="s">
        <v>116</v>
      </c>
      <c r="C90" s="24">
        <v>0</v>
      </c>
      <c r="D90" s="24">
        <v>0</v>
      </c>
      <c r="E90" s="24" t="e">
        <f t="shared" si="8"/>
        <v>#DIV/0!</v>
      </c>
      <c r="F90" s="24">
        <f t="shared" si="9"/>
        <v>0</v>
      </c>
      <c r="G90" s="24"/>
      <c r="H90" s="24" t="e">
        <f t="shared" si="10"/>
        <v>#DIV/0!</v>
      </c>
    </row>
    <row r="91" spans="1:8" ht="60" hidden="1">
      <c r="A91" s="30">
        <v>41035400</v>
      </c>
      <c r="B91" s="33" t="s">
        <v>117</v>
      </c>
      <c r="C91" s="24">
        <v>0</v>
      </c>
      <c r="D91" s="24">
        <v>0</v>
      </c>
      <c r="E91" s="24" t="e">
        <f t="shared" si="8"/>
        <v>#DIV/0!</v>
      </c>
      <c r="F91" s="24">
        <f t="shared" si="9"/>
        <v>0</v>
      </c>
      <c r="G91" s="24"/>
      <c r="H91" s="24" t="e">
        <f t="shared" si="10"/>
        <v>#DIV/0!</v>
      </c>
    </row>
    <row r="92" spans="1:8" ht="120" hidden="1">
      <c r="A92" s="30">
        <v>41035800</v>
      </c>
      <c r="B92" s="33" t="s">
        <v>118</v>
      </c>
      <c r="C92" s="24">
        <v>0</v>
      </c>
      <c r="D92" s="24">
        <v>0</v>
      </c>
      <c r="E92" s="24" t="e">
        <f t="shared" si="8"/>
        <v>#DIV/0!</v>
      </c>
      <c r="F92" s="24">
        <f t="shared" si="9"/>
        <v>0</v>
      </c>
      <c r="G92" s="24">
        <v>0</v>
      </c>
      <c r="H92" s="24" t="e">
        <f t="shared" si="10"/>
        <v>#DIV/0!</v>
      </c>
    </row>
    <row r="93" spans="1:8" ht="90" hidden="1">
      <c r="A93" s="45">
        <v>41036100</v>
      </c>
      <c r="B93" s="48" t="s">
        <v>119</v>
      </c>
      <c r="C93" s="21"/>
      <c r="D93" s="21"/>
      <c r="E93" s="24" t="e">
        <f t="shared" si="8"/>
        <v>#DIV/0!</v>
      </c>
      <c r="F93" s="24">
        <f t="shared" si="9"/>
        <v>0</v>
      </c>
      <c r="G93" s="24"/>
      <c r="H93" s="24" t="e">
        <f t="shared" si="10"/>
        <v>#DIV/0!</v>
      </c>
    </row>
    <row r="94" spans="1:8" ht="105">
      <c r="A94" s="30">
        <v>41036100</v>
      </c>
      <c r="B94" s="33" t="s">
        <v>130</v>
      </c>
      <c r="C94" s="24">
        <v>0</v>
      </c>
      <c r="D94" s="24">
        <v>0</v>
      </c>
      <c r="E94" s="24">
        <v>0</v>
      </c>
      <c r="F94" s="24">
        <f t="shared" si="9"/>
        <v>0</v>
      </c>
      <c r="G94" s="24">
        <v>738.6</v>
      </c>
      <c r="H94" s="24">
        <f t="shared" si="10"/>
        <v>0</v>
      </c>
    </row>
    <row r="95" spans="1:8" ht="30">
      <c r="A95" s="30">
        <v>41050000</v>
      </c>
      <c r="B95" s="33" t="s">
        <v>133</v>
      </c>
      <c r="C95" s="24">
        <f>SUM(C96:C106)</f>
        <v>334106.35</v>
      </c>
      <c r="D95" s="24">
        <f>SUM(D96:D106)</f>
        <v>306038.60000000003</v>
      </c>
      <c r="E95" s="24">
        <f t="shared" si="8"/>
        <v>91.59915697501711</v>
      </c>
      <c r="F95" s="24">
        <f t="shared" si="9"/>
        <v>-28067.74999999994</v>
      </c>
      <c r="G95" s="24">
        <f>SUM(G96:G106)</f>
        <v>337037.95999999996</v>
      </c>
      <c r="H95" s="24">
        <f t="shared" si="10"/>
        <v>90.8024128795463</v>
      </c>
    </row>
    <row r="96" spans="1:8" ht="120">
      <c r="A96" s="30">
        <v>41050100</v>
      </c>
      <c r="B96" s="54" t="s">
        <v>103</v>
      </c>
      <c r="C96" s="24">
        <v>214399.3</v>
      </c>
      <c r="D96" s="24">
        <v>210389.1</v>
      </c>
      <c r="E96" s="24">
        <f t="shared" si="8"/>
        <v>98.12956478869101</v>
      </c>
      <c r="F96" s="24">
        <f t="shared" si="9"/>
        <v>-4010.1999999999825</v>
      </c>
      <c r="G96" s="24">
        <v>240493.85</v>
      </c>
      <c r="H96" s="24">
        <f t="shared" si="10"/>
        <v>87.48211232844416</v>
      </c>
    </row>
    <row r="97" spans="1:8" ht="107.25" customHeight="1">
      <c r="A97" s="30">
        <v>41050200</v>
      </c>
      <c r="B97" s="31" t="s">
        <v>104</v>
      </c>
      <c r="C97" s="24">
        <v>318.954</v>
      </c>
      <c r="D97" s="24">
        <v>318.954</v>
      </c>
      <c r="E97" s="24">
        <f t="shared" si="8"/>
        <v>100</v>
      </c>
      <c r="F97" s="24">
        <f t="shared" si="9"/>
        <v>0</v>
      </c>
      <c r="G97" s="24">
        <v>167.7</v>
      </c>
      <c r="H97" s="24">
        <f t="shared" si="10"/>
        <v>190.19320214669054</v>
      </c>
    </row>
    <row r="98" spans="1:8" ht="126">
      <c r="A98" s="30">
        <v>41050300</v>
      </c>
      <c r="B98" s="31" t="s">
        <v>105</v>
      </c>
      <c r="C98" s="24">
        <v>107033.996</v>
      </c>
      <c r="D98" s="24">
        <v>84003.16</v>
      </c>
      <c r="E98" s="24">
        <f t="shared" si="8"/>
        <v>78.4826906770817</v>
      </c>
      <c r="F98" s="24">
        <f t="shared" si="9"/>
        <v>-23030.835999999996</v>
      </c>
      <c r="G98" s="24">
        <v>86639.2</v>
      </c>
      <c r="H98" s="24">
        <f t="shared" si="10"/>
        <v>96.95745113066604</v>
      </c>
    </row>
    <row r="99" spans="1:8" ht="126">
      <c r="A99" s="30">
        <v>41050700</v>
      </c>
      <c r="B99" s="31" t="s">
        <v>106</v>
      </c>
      <c r="C99" s="24">
        <v>368.24</v>
      </c>
      <c r="D99" s="24">
        <v>344.196</v>
      </c>
      <c r="E99" s="24">
        <f t="shared" si="8"/>
        <v>93.47056267651533</v>
      </c>
      <c r="F99" s="24">
        <f t="shared" si="9"/>
        <v>-24.043999999999983</v>
      </c>
      <c r="G99" s="24">
        <v>408.26</v>
      </c>
      <c r="H99" s="24">
        <f t="shared" si="10"/>
        <v>84.30803899475825</v>
      </c>
    </row>
    <row r="100" spans="1:8" ht="63">
      <c r="A100" s="30">
        <v>41051100</v>
      </c>
      <c r="B100" s="31" t="s">
        <v>107</v>
      </c>
      <c r="C100" s="24">
        <v>1141.7</v>
      </c>
      <c r="D100" s="24">
        <v>1141.7</v>
      </c>
      <c r="E100" s="24">
        <f t="shared" si="8"/>
        <v>100</v>
      </c>
      <c r="F100" s="24">
        <f t="shared" si="9"/>
        <v>0</v>
      </c>
      <c r="G100" s="24">
        <v>0</v>
      </c>
      <c r="H100" s="24">
        <v>0</v>
      </c>
    </row>
    <row r="101" spans="1:8" ht="78.75">
      <c r="A101" s="30">
        <v>41051200</v>
      </c>
      <c r="B101" s="31" t="s">
        <v>108</v>
      </c>
      <c r="C101" s="24">
        <v>589.47</v>
      </c>
      <c r="D101" s="24">
        <v>1177.2</v>
      </c>
      <c r="E101" s="24">
        <f t="shared" si="8"/>
        <v>199.70481958369382</v>
      </c>
      <c r="F101" s="24">
        <f t="shared" si="9"/>
        <v>587.73</v>
      </c>
      <c r="G101" s="24">
        <v>279.3</v>
      </c>
      <c r="H101" s="24">
        <f t="shared" si="10"/>
        <v>421.48227712137486</v>
      </c>
    </row>
    <row r="102" spans="1:8" ht="75">
      <c r="A102" s="30">
        <v>41051400</v>
      </c>
      <c r="B102" s="54" t="s">
        <v>121</v>
      </c>
      <c r="C102" s="24">
        <v>1908.16</v>
      </c>
      <c r="D102" s="24">
        <v>1908.16</v>
      </c>
      <c r="E102" s="24">
        <f t="shared" si="8"/>
        <v>100</v>
      </c>
      <c r="F102" s="24">
        <f t="shared" si="9"/>
        <v>0</v>
      </c>
      <c r="G102" s="24">
        <v>0</v>
      </c>
      <c r="H102" s="24">
        <v>0</v>
      </c>
    </row>
    <row r="103" spans="1:8" ht="63">
      <c r="A103" s="30">
        <v>41051500</v>
      </c>
      <c r="B103" s="31" t="s">
        <v>109</v>
      </c>
      <c r="C103" s="24">
        <v>2174.61</v>
      </c>
      <c r="D103" s="24">
        <v>2174.61</v>
      </c>
      <c r="E103" s="24">
        <f t="shared" si="8"/>
        <v>100</v>
      </c>
      <c r="F103" s="24">
        <f t="shared" si="9"/>
        <v>0</v>
      </c>
      <c r="G103" s="24">
        <v>0</v>
      </c>
      <c r="H103" s="24">
        <v>0</v>
      </c>
    </row>
    <row r="104" spans="1:8" ht="63">
      <c r="A104" s="30">
        <v>41051600</v>
      </c>
      <c r="B104" s="31" t="s">
        <v>110</v>
      </c>
      <c r="C104" s="24">
        <v>4211.77</v>
      </c>
      <c r="D104" s="24">
        <v>2621.37</v>
      </c>
      <c r="E104" s="24">
        <f t="shared" si="8"/>
        <v>62.23915361000244</v>
      </c>
      <c r="F104" s="24">
        <f t="shared" si="9"/>
        <v>-1590.4000000000005</v>
      </c>
      <c r="G104" s="24">
        <v>2890.3</v>
      </c>
      <c r="H104" s="24">
        <f t="shared" si="10"/>
        <v>90.69542954018614</v>
      </c>
    </row>
    <row r="105" spans="1:8" ht="78.75">
      <c r="A105" s="30">
        <v>41052000</v>
      </c>
      <c r="B105" s="31" t="s">
        <v>111</v>
      </c>
      <c r="C105" s="24">
        <v>1887</v>
      </c>
      <c r="D105" s="24">
        <v>1887</v>
      </c>
      <c r="E105" s="24">
        <f t="shared" si="8"/>
        <v>100</v>
      </c>
      <c r="F105" s="24">
        <f t="shared" si="9"/>
        <v>0</v>
      </c>
      <c r="G105" s="24">
        <v>1346.85</v>
      </c>
      <c r="H105" s="24">
        <f t="shared" si="10"/>
        <v>140.1046887181201</v>
      </c>
    </row>
    <row r="106" spans="1:8" ht="15.75">
      <c r="A106" s="30">
        <v>41053900</v>
      </c>
      <c r="B106" s="31" t="s">
        <v>112</v>
      </c>
      <c r="C106" s="24">
        <v>73.15</v>
      </c>
      <c r="D106" s="24">
        <v>73.15</v>
      </c>
      <c r="E106" s="24">
        <f t="shared" si="8"/>
        <v>100</v>
      </c>
      <c r="F106" s="24">
        <f t="shared" si="9"/>
        <v>0</v>
      </c>
      <c r="G106" s="24">
        <v>4812.5</v>
      </c>
      <c r="H106" s="24">
        <f t="shared" si="10"/>
        <v>1.5200000000000002</v>
      </c>
    </row>
    <row r="107" spans="1:8" ht="124.5" customHeight="1" hidden="1">
      <c r="A107" s="45">
        <v>41036600</v>
      </c>
      <c r="B107" s="46" t="s">
        <v>62</v>
      </c>
      <c r="C107" s="21"/>
      <c r="D107" s="21"/>
      <c r="E107" s="24">
        <v>0</v>
      </c>
      <c r="F107" s="24">
        <f>D107-C107</f>
        <v>0</v>
      </c>
      <c r="G107" s="21"/>
      <c r="H107" s="21">
        <v>0</v>
      </c>
    </row>
    <row r="108" spans="1:8" ht="21" customHeight="1">
      <c r="A108" s="77" t="s">
        <v>36</v>
      </c>
      <c r="B108" s="78"/>
      <c r="C108" s="26">
        <f>C8+C51+C71</f>
        <v>477712.29300000006</v>
      </c>
      <c r="D108" s="26">
        <f>D8+D51</f>
        <v>513042.5910000001</v>
      </c>
      <c r="E108" s="26">
        <f>D108/C108*100</f>
        <v>107.39572720185369</v>
      </c>
      <c r="F108" s="26">
        <f>D108-C108</f>
        <v>35330.29800000001</v>
      </c>
      <c r="G108" s="26">
        <f>G8+G51</f>
        <v>386497.47759999987</v>
      </c>
      <c r="H108" s="26">
        <f>D108/G108*100</f>
        <v>132.74151080772805</v>
      </c>
    </row>
    <row r="109" spans="1:8" ht="21" customHeight="1">
      <c r="A109" s="77" t="s">
        <v>35</v>
      </c>
      <c r="B109" s="78"/>
      <c r="C109" s="26">
        <f>C8+C51+C71+C72</f>
        <v>974752.5900000001</v>
      </c>
      <c r="D109" s="26">
        <f>D8+D51+D71+D72</f>
        <v>978045.8910000002</v>
      </c>
      <c r="E109" s="26">
        <f>D109/C109*100</f>
        <v>100.33786019486237</v>
      </c>
      <c r="F109" s="26">
        <f>D109-C109</f>
        <v>3293.301000000094</v>
      </c>
      <c r="G109" s="26">
        <f>G8+G51+G71+G72</f>
        <v>859574.8375999999</v>
      </c>
      <c r="H109" s="26">
        <f>D109/G109*100</f>
        <v>113.7825176142639</v>
      </c>
    </row>
    <row r="110" spans="1:10" ht="18.75">
      <c r="A110" s="76" t="s">
        <v>52</v>
      </c>
      <c r="B110" s="76"/>
      <c r="C110" s="76"/>
      <c r="D110" s="76"/>
      <c r="E110" s="76"/>
      <c r="F110" s="76"/>
      <c r="G110" s="23"/>
      <c r="H110" s="24"/>
      <c r="J110" s="7"/>
    </row>
    <row r="111" spans="1:8" ht="15.75">
      <c r="A111" s="28">
        <v>10000000</v>
      </c>
      <c r="B111" s="55" t="s">
        <v>4</v>
      </c>
      <c r="C111" s="26">
        <f>C114+C119+C120</f>
        <v>134.806</v>
      </c>
      <c r="D111" s="26">
        <f>D114+D119+D120</f>
        <v>230.338</v>
      </c>
      <c r="E111" s="23">
        <f>D111/C111*100</f>
        <v>170.86628191623515</v>
      </c>
      <c r="F111" s="26">
        <f>D111-C111</f>
        <v>95.53199999999998</v>
      </c>
      <c r="G111" s="26">
        <f>G113+G119+G120</f>
        <v>154.162</v>
      </c>
      <c r="H111" s="26">
        <f>D111/G111*100</f>
        <v>149.41295520296828</v>
      </c>
    </row>
    <row r="112" spans="1:8" ht="15" customHeight="1" hidden="1">
      <c r="A112" s="45">
        <v>12000000</v>
      </c>
      <c r="B112" s="49" t="s">
        <v>37</v>
      </c>
      <c r="C112" s="22"/>
      <c r="D112" s="22"/>
      <c r="E112" s="27" t="e">
        <f>D112/C112*100</f>
        <v>#DIV/0!</v>
      </c>
      <c r="F112" s="27">
        <f aca="true" t="shared" si="11" ref="F112:F135">D112-C112</f>
        <v>0</v>
      </c>
      <c r="G112" s="27"/>
      <c r="H112" s="27" t="e">
        <f aca="true" t="shared" si="12" ref="H112:H134">D112/G112*100</f>
        <v>#DIV/0!</v>
      </c>
    </row>
    <row r="113" spans="1:8" ht="46.5" customHeight="1">
      <c r="A113" s="30">
        <v>18040000</v>
      </c>
      <c r="B113" s="53" t="s">
        <v>122</v>
      </c>
      <c r="C113" s="27">
        <v>0</v>
      </c>
      <c r="D113" s="27">
        <v>0</v>
      </c>
      <c r="E113" s="24">
        <v>0</v>
      </c>
      <c r="F113" s="27">
        <f t="shared" si="11"/>
        <v>0</v>
      </c>
      <c r="G113" s="27">
        <v>-8.85</v>
      </c>
      <c r="H113" s="27">
        <f>D113/G113*100</f>
        <v>0</v>
      </c>
    </row>
    <row r="114" spans="1:8" ht="64.5" hidden="1">
      <c r="A114" s="45">
        <v>18041500</v>
      </c>
      <c r="B114" s="50" t="s">
        <v>38</v>
      </c>
      <c r="C114" s="51">
        <v>0</v>
      </c>
      <c r="D114" s="22">
        <v>0</v>
      </c>
      <c r="E114" s="24" t="e">
        <f aca="true" t="shared" si="13" ref="E114:E119">D114/C114*100</f>
        <v>#DIV/0!</v>
      </c>
      <c r="F114" s="27">
        <f t="shared" si="11"/>
        <v>0</v>
      </c>
      <c r="G114" s="27"/>
      <c r="H114" s="27" t="e">
        <f t="shared" si="12"/>
        <v>#DIV/0!</v>
      </c>
    </row>
    <row r="115" spans="1:8" ht="30.75" customHeight="1" hidden="1">
      <c r="A115" s="45">
        <v>18050100</v>
      </c>
      <c r="B115" s="49" t="s">
        <v>40</v>
      </c>
      <c r="C115" s="51"/>
      <c r="D115" s="22"/>
      <c r="E115" s="24" t="e">
        <f t="shared" si="13"/>
        <v>#DIV/0!</v>
      </c>
      <c r="F115" s="27">
        <f t="shared" si="11"/>
        <v>0</v>
      </c>
      <c r="G115" s="27"/>
      <c r="H115" s="27" t="e">
        <f t="shared" si="12"/>
        <v>#DIV/0!</v>
      </c>
    </row>
    <row r="116" spans="1:8" ht="30.75" customHeight="1" hidden="1">
      <c r="A116" s="45">
        <v>18050200</v>
      </c>
      <c r="B116" s="49" t="s">
        <v>41</v>
      </c>
      <c r="C116" s="51"/>
      <c r="D116" s="22"/>
      <c r="E116" s="24" t="e">
        <f t="shared" si="13"/>
        <v>#DIV/0!</v>
      </c>
      <c r="F116" s="27">
        <f t="shared" si="11"/>
        <v>0</v>
      </c>
      <c r="G116" s="27"/>
      <c r="H116" s="27" t="e">
        <f t="shared" si="12"/>
        <v>#DIV/0!</v>
      </c>
    </row>
    <row r="117" spans="1:8" ht="15" customHeight="1" hidden="1">
      <c r="A117" s="45">
        <v>18050300</v>
      </c>
      <c r="B117" s="49" t="s">
        <v>42</v>
      </c>
      <c r="C117" s="51"/>
      <c r="D117" s="22"/>
      <c r="E117" s="24" t="e">
        <f t="shared" si="13"/>
        <v>#DIV/0!</v>
      </c>
      <c r="F117" s="27">
        <f t="shared" si="11"/>
        <v>0</v>
      </c>
      <c r="G117" s="27"/>
      <c r="H117" s="27" t="e">
        <f t="shared" si="12"/>
        <v>#DIV/0!</v>
      </c>
    </row>
    <row r="118" spans="1:8" ht="15" customHeight="1" hidden="1">
      <c r="A118" s="45">
        <v>18050400</v>
      </c>
      <c r="B118" s="49" t="s">
        <v>43</v>
      </c>
      <c r="C118" s="51"/>
      <c r="D118" s="22"/>
      <c r="E118" s="24" t="e">
        <f t="shared" si="13"/>
        <v>#DIV/0!</v>
      </c>
      <c r="F118" s="27">
        <f t="shared" si="11"/>
        <v>0</v>
      </c>
      <c r="G118" s="27"/>
      <c r="H118" s="27" t="e">
        <f t="shared" si="12"/>
        <v>#DIV/0!</v>
      </c>
    </row>
    <row r="119" spans="1:8" ht="15.75">
      <c r="A119" s="30">
        <v>19010000</v>
      </c>
      <c r="B119" s="34" t="s">
        <v>44</v>
      </c>
      <c r="C119" s="27">
        <v>134.806</v>
      </c>
      <c r="D119" s="27">
        <v>230.338</v>
      </c>
      <c r="E119" s="24">
        <f t="shared" si="13"/>
        <v>170.86628191623515</v>
      </c>
      <c r="F119" s="27">
        <f aca="true" t="shared" si="14" ref="F119:F125">D119-C119</f>
        <v>95.53199999999998</v>
      </c>
      <c r="G119" s="27">
        <v>161.858</v>
      </c>
      <c r="H119" s="27">
        <f>D119/G119*100</f>
        <v>142.3086903335022</v>
      </c>
    </row>
    <row r="120" spans="1:8" ht="31.5">
      <c r="A120" s="30">
        <v>19050000</v>
      </c>
      <c r="B120" s="34" t="s">
        <v>131</v>
      </c>
      <c r="C120" s="27">
        <v>0</v>
      </c>
      <c r="D120" s="27">
        <v>0</v>
      </c>
      <c r="E120" s="24">
        <v>0</v>
      </c>
      <c r="F120" s="27">
        <f t="shared" si="14"/>
        <v>0</v>
      </c>
      <c r="G120" s="27">
        <v>1.154</v>
      </c>
      <c r="H120" s="27">
        <f>D120/G120*100</f>
        <v>0</v>
      </c>
    </row>
    <row r="121" spans="1:8" ht="46.5" customHeight="1" hidden="1">
      <c r="A121" s="45">
        <v>19010100</v>
      </c>
      <c r="B121" s="49" t="s">
        <v>45</v>
      </c>
      <c r="C121" s="22"/>
      <c r="D121" s="22"/>
      <c r="E121" s="27" t="e">
        <f>D121/C121*100</f>
        <v>#DIV/0!</v>
      </c>
      <c r="F121" s="27">
        <f t="shared" si="14"/>
        <v>0</v>
      </c>
      <c r="G121" s="22"/>
      <c r="H121" s="27" t="e">
        <f t="shared" si="12"/>
        <v>#DIV/0!</v>
      </c>
    </row>
    <row r="122" spans="1:8" ht="30.75" customHeight="1" hidden="1">
      <c r="A122" s="45">
        <v>19010200</v>
      </c>
      <c r="B122" s="49" t="s">
        <v>46</v>
      </c>
      <c r="C122" s="22"/>
      <c r="D122" s="22"/>
      <c r="E122" s="27" t="e">
        <f>D122/C122*100</f>
        <v>#DIV/0!</v>
      </c>
      <c r="F122" s="27">
        <f t="shared" si="14"/>
        <v>0</v>
      </c>
      <c r="G122" s="22"/>
      <c r="H122" s="27" t="e">
        <f t="shared" si="12"/>
        <v>#DIV/0!</v>
      </c>
    </row>
    <row r="123" spans="1:8" ht="78" customHeight="1" hidden="1">
      <c r="A123" s="45">
        <v>19010300</v>
      </c>
      <c r="B123" s="49" t="s">
        <v>47</v>
      </c>
      <c r="C123" s="22"/>
      <c r="D123" s="22"/>
      <c r="E123" s="27" t="e">
        <f>D123/C123*100</f>
        <v>#DIV/0!</v>
      </c>
      <c r="F123" s="27">
        <f t="shared" si="14"/>
        <v>0</v>
      </c>
      <c r="G123" s="22"/>
      <c r="H123" s="27" t="e">
        <f t="shared" si="12"/>
        <v>#DIV/0!</v>
      </c>
    </row>
    <row r="124" spans="1:8" ht="78" customHeight="1" hidden="1">
      <c r="A124" s="45">
        <v>19010500</v>
      </c>
      <c r="B124" s="49" t="s">
        <v>48</v>
      </c>
      <c r="C124" s="22"/>
      <c r="D124" s="22"/>
      <c r="E124" s="27"/>
      <c r="F124" s="27">
        <f t="shared" si="14"/>
        <v>0</v>
      </c>
      <c r="G124" s="22"/>
      <c r="H124" s="27" t="e">
        <f t="shared" si="12"/>
        <v>#DIV/0!</v>
      </c>
    </row>
    <row r="125" spans="1:8" ht="62.25" customHeight="1" hidden="1">
      <c r="A125" s="45">
        <v>19050200</v>
      </c>
      <c r="B125" s="49" t="s">
        <v>49</v>
      </c>
      <c r="C125" s="22"/>
      <c r="D125" s="22"/>
      <c r="E125" s="27"/>
      <c r="F125" s="27">
        <f t="shared" si="14"/>
        <v>0</v>
      </c>
      <c r="G125" s="22"/>
      <c r="H125" s="27" t="e">
        <f t="shared" si="12"/>
        <v>#DIV/0!</v>
      </c>
    </row>
    <row r="126" spans="1:8" s="52" customFormat="1" ht="46.5" customHeight="1" hidden="1">
      <c r="A126" s="30">
        <v>19050300</v>
      </c>
      <c r="B126" s="34" t="s">
        <v>50</v>
      </c>
      <c r="C126" s="27">
        <v>0</v>
      </c>
      <c r="D126" s="27">
        <v>0.005</v>
      </c>
      <c r="E126" s="24">
        <v>0</v>
      </c>
      <c r="F126" s="27">
        <f t="shared" si="11"/>
        <v>0.005</v>
      </c>
      <c r="G126" s="27">
        <v>0</v>
      </c>
      <c r="H126" s="27">
        <v>0</v>
      </c>
    </row>
    <row r="127" spans="1:8" ht="15.75">
      <c r="A127" s="28">
        <v>20000000</v>
      </c>
      <c r="B127" s="55" t="s">
        <v>24</v>
      </c>
      <c r="C127" s="26">
        <f>C128+C130+C131+C132</f>
        <v>26053.07</v>
      </c>
      <c r="D127" s="26">
        <f>D128+D130+D131+D132</f>
        <v>26674.68</v>
      </c>
      <c r="E127" s="26">
        <f>D127/C127*100</f>
        <v>102.3859376265446</v>
      </c>
      <c r="F127" s="26">
        <f t="shared" si="11"/>
        <v>621.6100000000006</v>
      </c>
      <c r="G127" s="26">
        <f>G128+G130+G131+G132</f>
        <v>25164.96</v>
      </c>
      <c r="H127" s="26">
        <f>D127/G127*100</f>
        <v>105.9992942567761</v>
      </c>
    </row>
    <row r="128" spans="1:8" ht="47.25">
      <c r="A128" s="30">
        <v>24062100</v>
      </c>
      <c r="B128" s="34" t="s">
        <v>76</v>
      </c>
      <c r="C128" s="56">
        <v>0</v>
      </c>
      <c r="D128" s="27">
        <v>9.3</v>
      </c>
      <c r="E128" s="27">
        <v>0</v>
      </c>
      <c r="F128" s="27">
        <f>D128-C128</f>
        <v>9.3</v>
      </c>
      <c r="G128" s="27">
        <v>0.26</v>
      </c>
      <c r="H128" s="27">
        <f>D128/G128*100</f>
        <v>3576.923076923077</v>
      </c>
    </row>
    <row r="129" spans="1:8" ht="30.75" customHeight="1" hidden="1">
      <c r="A129" s="30">
        <v>24110600</v>
      </c>
      <c r="B129" s="31" t="s">
        <v>67</v>
      </c>
      <c r="C129" s="56"/>
      <c r="D129" s="27"/>
      <c r="E129" s="27" t="e">
        <f>D129/C129*100</f>
        <v>#DIV/0!</v>
      </c>
      <c r="F129" s="27">
        <f>D129-C129</f>
        <v>0</v>
      </c>
      <c r="G129" s="27"/>
      <c r="H129" s="27" t="e">
        <f t="shared" si="12"/>
        <v>#DIV/0!</v>
      </c>
    </row>
    <row r="130" spans="1:8" ht="82.5" customHeight="1">
      <c r="A130" s="30">
        <v>24110900</v>
      </c>
      <c r="B130" s="34" t="s">
        <v>77</v>
      </c>
      <c r="C130" s="56">
        <v>0</v>
      </c>
      <c r="D130" s="27">
        <v>6.19</v>
      </c>
      <c r="E130" s="27">
        <v>0</v>
      </c>
      <c r="F130" s="27">
        <f>D130-C130</f>
        <v>6.19</v>
      </c>
      <c r="G130" s="27">
        <v>6.5</v>
      </c>
      <c r="H130" s="27">
        <f>D130/G130*100</f>
        <v>95.23076923076924</v>
      </c>
    </row>
    <row r="131" spans="1:8" ht="42.75" customHeight="1">
      <c r="A131" s="30">
        <v>24170000</v>
      </c>
      <c r="B131" s="34" t="s">
        <v>92</v>
      </c>
      <c r="C131" s="27">
        <v>70</v>
      </c>
      <c r="D131" s="27">
        <v>236.4</v>
      </c>
      <c r="E131" s="27">
        <f aca="true" t="shared" si="15" ref="E131:E136">D131/C131*100</f>
        <v>337.7142857142857</v>
      </c>
      <c r="F131" s="27">
        <f>D131-C131</f>
        <v>166.4</v>
      </c>
      <c r="G131" s="27">
        <v>558.4</v>
      </c>
      <c r="H131" s="27">
        <f>D131/G131*100</f>
        <v>42.3352435530086</v>
      </c>
    </row>
    <row r="132" spans="1:8" ht="16.5" customHeight="1">
      <c r="A132" s="30">
        <v>25000000</v>
      </c>
      <c r="B132" s="34" t="s">
        <v>30</v>
      </c>
      <c r="C132" s="27">
        <v>25983.07</v>
      </c>
      <c r="D132" s="27">
        <v>26422.79</v>
      </c>
      <c r="E132" s="27">
        <f t="shared" si="15"/>
        <v>101.69233273820223</v>
      </c>
      <c r="F132" s="27">
        <f t="shared" si="11"/>
        <v>439.72000000000116</v>
      </c>
      <c r="G132" s="27">
        <v>24599.8</v>
      </c>
      <c r="H132" s="27">
        <f>D132/G132*100</f>
        <v>107.41058870397322</v>
      </c>
    </row>
    <row r="133" spans="1:8" ht="46.5" customHeight="1" hidden="1">
      <c r="A133" s="45">
        <v>25010000</v>
      </c>
      <c r="B133" s="49" t="s">
        <v>31</v>
      </c>
      <c r="C133" s="22"/>
      <c r="D133" s="22"/>
      <c r="E133" s="27" t="e">
        <f t="shared" si="15"/>
        <v>#DIV/0!</v>
      </c>
      <c r="F133" s="27">
        <f t="shared" si="11"/>
        <v>0</v>
      </c>
      <c r="G133" s="27"/>
      <c r="H133" s="27" t="e">
        <f t="shared" si="12"/>
        <v>#DIV/0!</v>
      </c>
    </row>
    <row r="134" spans="1:8" ht="30.75" customHeight="1" hidden="1">
      <c r="A134" s="45">
        <v>25020000</v>
      </c>
      <c r="B134" s="49" t="s">
        <v>51</v>
      </c>
      <c r="C134" s="22"/>
      <c r="D134" s="22"/>
      <c r="E134" s="27" t="e">
        <f t="shared" si="15"/>
        <v>#DIV/0!</v>
      </c>
      <c r="F134" s="27">
        <f t="shared" si="11"/>
        <v>0</v>
      </c>
      <c r="G134" s="27"/>
      <c r="H134" s="27" t="e">
        <f t="shared" si="12"/>
        <v>#DIV/0!</v>
      </c>
    </row>
    <row r="135" spans="1:8" ht="15.75">
      <c r="A135" s="28">
        <v>30000000</v>
      </c>
      <c r="B135" s="55" t="s">
        <v>93</v>
      </c>
      <c r="C135" s="23">
        <f>C136+C137</f>
        <v>375</v>
      </c>
      <c r="D135" s="23">
        <f>D136+D137</f>
        <v>691.061</v>
      </c>
      <c r="E135" s="26">
        <f t="shared" si="15"/>
        <v>184.28293333333335</v>
      </c>
      <c r="F135" s="26">
        <f t="shared" si="11"/>
        <v>316.06100000000004</v>
      </c>
      <c r="G135" s="26">
        <f>G136+G137</f>
        <v>1375.55</v>
      </c>
      <c r="H135" s="26">
        <f>D135/G135*100</f>
        <v>50.23888626367635</v>
      </c>
    </row>
    <row r="136" spans="1:8" ht="31.5">
      <c r="A136" s="30">
        <v>31030000</v>
      </c>
      <c r="B136" s="34" t="s">
        <v>74</v>
      </c>
      <c r="C136" s="24">
        <v>375</v>
      </c>
      <c r="D136" s="24">
        <v>369.819</v>
      </c>
      <c r="E136" s="27">
        <f t="shared" si="15"/>
        <v>98.61840000000001</v>
      </c>
      <c r="F136" s="27">
        <f>D136-C136</f>
        <v>-5.180999999999983</v>
      </c>
      <c r="G136" s="27">
        <v>958.15</v>
      </c>
      <c r="H136" s="27">
        <f>D136/G136*100</f>
        <v>38.59719250639253</v>
      </c>
    </row>
    <row r="137" spans="1:8" ht="15.75">
      <c r="A137" s="30">
        <v>33010000</v>
      </c>
      <c r="B137" s="34" t="s">
        <v>94</v>
      </c>
      <c r="C137" s="24">
        <v>0</v>
      </c>
      <c r="D137" s="24">
        <v>321.242</v>
      </c>
      <c r="E137" s="27">
        <v>0</v>
      </c>
      <c r="F137" s="27">
        <f>D137-C137</f>
        <v>321.242</v>
      </c>
      <c r="G137" s="27">
        <v>417.4</v>
      </c>
      <c r="H137" s="27">
        <f>D137/G137*100</f>
        <v>76.96262577862963</v>
      </c>
    </row>
    <row r="138" spans="1:8" ht="30.75" customHeight="1" hidden="1">
      <c r="A138" s="45"/>
      <c r="B138" s="49"/>
      <c r="C138" s="21"/>
      <c r="D138" s="21"/>
      <c r="E138" s="27">
        <v>0</v>
      </c>
      <c r="F138" s="27">
        <f>D138-C138</f>
        <v>0</v>
      </c>
      <c r="G138" s="22"/>
      <c r="H138" s="22" t="e">
        <f>D138/G138*100</f>
        <v>#DIV/0!</v>
      </c>
    </row>
    <row r="139" spans="1:8" ht="20.25" customHeight="1">
      <c r="A139" s="28">
        <v>40000000</v>
      </c>
      <c r="B139" s="55" t="s">
        <v>32</v>
      </c>
      <c r="C139" s="23">
        <f>C140+C141+C142</f>
        <v>26106.519</v>
      </c>
      <c r="D139" s="23">
        <f>D140+D141+D142</f>
        <v>6260.39</v>
      </c>
      <c r="E139" s="26">
        <f aca="true" t="shared" si="16" ref="E139:E146">D139/C139*100</f>
        <v>23.980179050297746</v>
      </c>
      <c r="F139" s="26">
        <f aca="true" t="shared" si="17" ref="F139:F146">D139-C139</f>
        <v>-19846.129</v>
      </c>
      <c r="G139" s="26">
        <f>G140+G141+G142</f>
        <v>22494.36</v>
      </c>
      <c r="H139" s="26">
        <f>D139/G139*100</f>
        <v>27.830931842470736</v>
      </c>
    </row>
    <row r="140" spans="1:8" ht="78.75">
      <c r="A140" s="30">
        <v>41031400</v>
      </c>
      <c r="B140" s="34" t="s">
        <v>100</v>
      </c>
      <c r="C140" s="24">
        <v>24496.729</v>
      </c>
      <c r="D140" s="24">
        <v>4650.6</v>
      </c>
      <c r="E140" s="27">
        <f t="shared" si="16"/>
        <v>18.984575450869382</v>
      </c>
      <c r="F140" s="27">
        <f t="shared" si="17"/>
        <v>-19846.129</v>
      </c>
      <c r="G140" s="27">
        <v>0</v>
      </c>
      <c r="H140" s="27">
        <v>0</v>
      </c>
    </row>
    <row r="141" spans="1:8" ht="78.75">
      <c r="A141" s="30">
        <v>41051600</v>
      </c>
      <c r="B141" s="57" t="s">
        <v>123</v>
      </c>
      <c r="C141" s="24">
        <v>1583</v>
      </c>
      <c r="D141" s="24">
        <v>1583</v>
      </c>
      <c r="E141" s="27">
        <f t="shared" si="16"/>
        <v>100</v>
      </c>
      <c r="F141" s="27">
        <f t="shared" si="17"/>
        <v>0</v>
      </c>
      <c r="G141" s="27">
        <v>0</v>
      </c>
      <c r="H141" s="27">
        <v>0</v>
      </c>
    </row>
    <row r="142" spans="1:8" ht="15.75">
      <c r="A142" s="30">
        <v>41053900</v>
      </c>
      <c r="B142" s="57" t="s">
        <v>112</v>
      </c>
      <c r="C142" s="24">
        <v>26.79</v>
      </c>
      <c r="D142" s="24">
        <v>26.79</v>
      </c>
      <c r="E142" s="27">
        <f t="shared" si="16"/>
        <v>100</v>
      </c>
      <c r="F142" s="27">
        <f t="shared" si="17"/>
        <v>0</v>
      </c>
      <c r="G142" s="27">
        <v>22494.36</v>
      </c>
      <c r="H142" s="27">
        <f>D142/G142*100</f>
        <v>0.1190965201943954</v>
      </c>
    </row>
    <row r="143" spans="1:8" ht="15.75">
      <c r="A143" s="58" t="s">
        <v>36</v>
      </c>
      <c r="B143" s="59"/>
      <c r="C143" s="23">
        <f>C111+C127+C135+C138</f>
        <v>26562.876</v>
      </c>
      <c r="D143" s="23">
        <f>D111+D127+D135+D138</f>
        <v>27596.079</v>
      </c>
      <c r="E143" s="26">
        <f t="shared" si="16"/>
        <v>103.88965035261994</v>
      </c>
      <c r="F143" s="26">
        <f t="shared" si="17"/>
        <v>1033.2030000000013</v>
      </c>
      <c r="G143" s="26">
        <f>G111+G127+G135+G138</f>
        <v>26694.672</v>
      </c>
      <c r="H143" s="26">
        <f>D143/G143*100</f>
        <v>103.37673000814547</v>
      </c>
    </row>
    <row r="144" spans="1:11" ht="15.75">
      <c r="A144" s="58" t="s">
        <v>53</v>
      </c>
      <c r="B144" s="59"/>
      <c r="C144" s="23">
        <f>C111+C127+C135+C138+C139</f>
        <v>52669.395000000004</v>
      </c>
      <c r="D144" s="23">
        <f>D111+D127+D135+D138+D139</f>
        <v>33856.469000000005</v>
      </c>
      <c r="E144" s="26">
        <f t="shared" si="16"/>
        <v>64.28110480479224</v>
      </c>
      <c r="F144" s="26">
        <f t="shared" si="17"/>
        <v>-18812.926</v>
      </c>
      <c r="G144" s="26">
        <f>G111+G127+G135+G138+G139</f>
        <v>49189.032</v>
      </c>
      <c r="H144" s="26">
        <f>D144/G144*100</f>
        <v>68.82930528090084</v>
      </c>
      <c r="K144" s="41"/>
    </row>
    <row r="145" spans="1:13" ht="30.75" customHeight="1">
      <c r="A145" s="75" t="s">
        <v>54</v>
      </c>
      <c r="B145" s="75"/>
      <c r="C145" s="23">
        <f>C143+C108</f>
        <v>504275.16900000005</v>
      </c>
      <c r="D145" s="23">
        <f>D143+D108</f>
        <v>540638.67</v>
      </c>
      <c r="E145" s="26">
        <f t="shared" si="16"/>
        <v>107.21104334209247</v>
      </c>
      <c r="F145" s="26">
        <f t="shared" si="17"/>
        <v>36363.50099999999</v>
      </c>
      <c r="G145" s="26">
        <f>G143+G108</f>
        <v>413192.1495999999</v>
      </c>
      <c r="H145" s="26">
        <f>D145/G145*100</f>
        <v>130.84437120196444</v>
      </c>
      <c r="K145" s="42"/>
      <c r="M145" s="42"/>
    </row>
    <row r="146" spans="1:12" ht="30.75" customHeight="1">
      <c r="A146" s="75" t="s">
        <v>55</v>
      </c>
      <c r="B146" s="75"/>
      <c r="C146" s="23">
        <f>C144+C109</f>
        <v>1027421.9850000001</v>
      </c>
      <c r="D146" s="23">
        <f>D144+D109</f>
        <v>1011902.3600000002</v>
      </c>
      <c r="E146" s="26">
        <f t="shared" si="16"/>
        <v>98.48945951842758</v>
      </c>
      <c r="F146" s="26">
        <f t="shared" si="17"/>
        <v>-15519.624999999884</v>
      </c>
      <c r="G146" s="26">
        <f>G144+G109</f>
        <v>908763.8695999999</v>
      </c>
      <c r="H146" s="26">
        <f>D146/G146*100</f>
        <v>111.34931678626239</v>
      </c>
      <c r="K146" s="42"/>
      <c r="L146" s="42"/>
    </row>
    <row r="147" spans="1:7" ht="30.75" customHeight="1">
      <c r="A147" s="16"/>
      <c r="B147" s="16"/>
      <c r="C147" s="38"/>
      <c r="D147" s="38"/>
      <c r="E147" s="10"/>
      <c r="F147" s="10"/>
      <c r="G147" s="38"/>
    </row>
    <row r="148" spans="1:6" ht="15.75">
      <c r="A148" s="11"/>
      <c r="B148" s="12"/>
      <c r="C148" s="37"/>
      <c r="D148" s="37"/>
      <c r="E148" s="8"/>
      <c r="F148" s="8"/>
    </row>
    <row r="149" spans="1:6" ht="18.75">
      <c r="A149" s="11"/>
      <c r="B149" s="18" t="s">
        <v>136</v>
      </c>
      <c r="E149" s="8"/>
      <c r="F149" s="19" t="s">
        <v>135</v>
      </c>
    </row>
    <row r="150" ht="18.75">
      <c r="B150" s="60" t="s">
        <v>137</v>
      </c>
    </row>
  </sheetData>
  <sheetProtection/>
  <mergeCells count="16">
    <mergeCell ref="H5:H6"/>
    <mergeCell ref="A5:A6"/>
    <mergeCell ref="B5:B6"/>
    <mergeCell ref="A145:B145"/>
    <mergeCell ref="A146:B146"/>
    <mergeCell ref="A110:F110"/>
    <mergeCell ref="A108:B108"/>
    <mergeCell ref="A109:B109"/>
    <mergeCell ref="A7:F7"/>
    <mergeCell ref="E5:E6"/>
    <mergeCell ref="C5:C6"/>
    <mergeCell ref="D5:D6"/>
    <mergeCell ref="F5:F6"/>
    <mergeCell ref="D1:G1"/>
    <mergeCell ref="C2:G2"/>
    <mergeCell ref="G5:G6"/>
  </mergeCells>
  <printOptions/>
  <pageMargins left="0.37" right="0.1968503937007874" top="0.17" bottom="0.2755905511811024" header="0.16" footer="0"/>
  <pageSetup horizontalDpi="600" verticalDpi="600" orientation="portrait" paperSize="9" scale="79" r:id="rId1"/>
  <rowBreaks count="1" manualBreakCount="1">
    <brk id="10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2019-01-10T09:32:22Z</cp:lastPrinted>
  <dcterms:created xsi:type="dcterms:W3CDTF">2012-01-31T07:31:50Z</dcterms:created>
  <dcterms:modified xsi:type="dcterms:W3CDTF">2019-01-10T09:32:30Z</dcterms:modified>
  <cp:category/>
  <cp:version/>
  <cp:contentType/>
  <cp:contentStatus/>
</cp:coreProperties>
</file>