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<sst xmlns="http://schemas.openxmlformats.org/spreadsheetml/2006/main" count="139" uniqueCount="131">
  <si>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</si>
  <si>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</si>
  <si>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</si>
  <si>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</si>
  <si>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</si>
  <si>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</si>
  <si>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</si>
  <si>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</si>
  <si>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</si>
  <si>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</si>
  <si>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</si>
  <si>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</si>
  <si>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</si>
  <si>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</si>
  <si>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</si>
  <si>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</si>
  <si>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</si>
  <si>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</si>
  <si>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</si>
  <si>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</si>
  <si>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</si>
  <si>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</si>
  <si>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</si>
  <si>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</si>
  <si>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</si>
  <si>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</si>
  <si>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</si>
  <si>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</si>
  <si>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</si>
  <si>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</si>
  <si>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</si>
  <si>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</si>
  <si>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Всього</t>
  </si>
  <si>
    <t>Всього без урахування трансфертів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</si>
  <si>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</si>
  <si>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</si>
  <si>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</si>
  <si>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</si>
  <si>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</si>
  <si>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</si>
  <si>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</si>
  <si>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</si>
  <si>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</si>
  <si>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</si>
  <si>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</si>
  <si>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</si>
  <si>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</si>
  <si>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</si>
  <si>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</si>
  <si>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</si>
  <si>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</si>
  <si>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</si>
  <si>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</si>
  <si>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</si>
  <si>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</si>
  <si>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</si>
  <si>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</si>
  <si>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</si>
  <si>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</si>
  <si>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</si>
  <si>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</si>
  <si>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</si>
  <si>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</si>
  <si>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</si>
  <si>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</si>
  <si>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Реєстраційний збір за проведення державної реєстрації юр.осіб та фіз.осіб.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</si>
  <si>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</si>
  <si>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</si>
  <si>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</si>
  <si>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Інші збори за забруднення навколишнього природного середовища  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</si>
  <si>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</si>
  <si>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</si>
  <si>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</si>
  <si>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</si>
  <si>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</si>
  <si>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</si>
  <si>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</si>
  <si>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</si>
  <si>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</si>
  <si>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</si>
  <si>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</si>
  <si>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тис.грн.</t>
  </si>
  <si>
    <t>Інші додаткові дотації</t>
  </si>
  <si>
    <t>Надходження коштів пайової участі у розвитку інфраструктури населеного пункту</t>
  </si>
  <si>
    <t xml:space="preserve">Доходи від операцій з капіталом </t>
  </si>
  <si>
    <t xml:space="preserve">Секретар ради </t>
  </si>
  <si>
    <t>Кошти від продажу землі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</si>
  <si>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</si>
  <si>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</si>
  <si>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</si>
  <si>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</si>
  <si>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</si>
  <si>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</si>
  <si>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</si>
  <si>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</si>
  <si>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</si>
  <si>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</si>
  <si>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</si>
  <si>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</si>
  <si>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</si>
  <si>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% виконання до 2018 року</t>
  </si>
  <si>
    <t>Податок та збір на доходи фізичних осіб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</si>
  <si>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</si>
  <si>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</si>
  <si>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</si>
  <si>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</si>
  <si>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</si>
  <si>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</si>
  <si>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</si>
  <si>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В.П.Ткачук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</si>
  <si>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</si>
  <si>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</si>
  <si>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Концесійні платежі щодо об'єктів комунальної власності (крім тих, які мають цільове спрямування згідно із законом) 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</si>
  <si>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</si>
  <si>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</si>
  <si>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</si>
  <si>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</si>
  <si>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</si>
  <si>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</si>
  <si>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</si>
  <si>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</si>
  <si>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</si>
  <si>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Доходи від операцій з капіталом</t>
  </si>
  <si>
    <t>Загальний фонд</t>
  </si>
  <si>
    <r>
      <t>Субвенція з місцевого бюджету на виплату грошової компенсації за належні для отримання жилі приміщення для сімей осіб, визначених</t>
    </r>
    <r>
      <rPr>
        <sz val="10"/>
        <rFont val="Times New Roman"/>
        <family val="1"/>
      </rPr>
      <t> </t>
    </r>
    <r>
      <rPr>
        <sz val="12"/>
        <rFont val="Times New Roman"/>
        <family val="1"/>
      </rPr>
      <t>абзацами 5 - 8</t>
    </r>
    <r>
      <rPr>
        <sz val="10"/>
        <color indexed="8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sz val="12"/>
        <rFont val="Times New Roman"/>
        <family val="1"/>
      </rPr>
      <t>пунктами 11 - 14</t>
    </r>
    <r>
      <rPr>
        <sz val="10"/>
        <color indexed="8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</si>
  <si>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</si>
  <si>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Кошти, отримані від надання учасниками процедури закупівель забезпечення їх пропозиції конкурсних торгів, які не підлягають поверненню цим учасникам, у випадках, передбачених Законом України "Про здійснення державних закупівель" </t>
  </si>
  <si>
    <t>План на 9 місяців 2019 року з урахуванням внесених змін</t>
  </si>
  <si>
    <t>Факт виконання за 9 місяців 2019 року</t>
  </si>
  <si>
    <t>Факт виконання за 9 місяців 2018 року</t>
  </si>
  <si>
    <t>Додаток  до рішення міської ради від "        "               2019 р. №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</si>
</sst>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18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2" fontId="10" fillId="33" borderId="10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180" fontId="2" fillId="33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180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180" fontId="3" fillId="33" borderId="10" xfId="0" applyNumberFormat="1" applyFont="1" applyFill="1" applyBorder="1" applyAlignment="1">
      <alignment horizontal="right"/>
    </xf>
    <xf numFmtId="180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82" fontId="3" fillId="33" borderId="10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80" fontId="3" fillId="33" borderId="0" xfId="0" applyNumberFormat="1" applyFont="1" applyFill="1" applyBorder="1" applyAlignment="1">
      <alignment horizontal="right"/>
    </xf>
    <xf numFmtId="180" fontId="4" fillId="33" borderId="0" xfId="0" applyNumberFormat="1" applyFont="1" applyFill="1" applyAlignment="1">
      <alignment horizontal="right"/>
    </xf>
    <xf numFmtId="180" fontId="13" fillId="33" borderId="10" xfId="0" applyNumberFormat="1" applyFont="1" applyFill="1" applyBorder="1" applyAlignment="1">
      <alignment horizontal="right"/>
    </xf>
    <xf numFmtId="180" fontId="12" fillId="33" borderId="10" xfId="0" applyNumberFormat="1" applyFont="1" applyFill="1" applyBorder="1" applyAlignment="1">
      <alignment horizontal="right"/>
    </xf>
    <xf numFmtId="182" fontId="13" fillId="33" borderId="10" xfId="0" applyNumberFormat="1" applyFont="1" applyFill="1" applyBorder="1" applyAlignment="1">
      <alignment horizontal="right"/>
    </xf>
    <xf numFmtId="182" fontId="12" fillId="33" borderId="1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2" fillId="0" borderId="0" xfId="0" applyNumberFormat="1" applyFont="1" applyFill="1" applyAlignment="1">
      <alignment horizontal="right"/>
    </xf>
    <xf numFmtId="180" fontId="12" fillId="34" borderId="10" xfId="0" applyNumberFormat="1" applyFont="1" applyFill="1" applyBorder="1" applyAlignment="1">
      <alignment horizontal="right"/>
    </xf>
    <xf numFmtId="182" fontId="12" fillId="34" borderId="10" xfId="0" applyNumberFormat="1" applyFont="1" applyFill="1" applyBorder="1" applyAlignment="1">
      <alignment horizontal="right"/>
    </xf>
    <xf numFmtId="182" fontId="13" fillId="34" borderId="10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15" fillId="0" borderId="0" xfId="0" applyNumberFormat="1" applyFont="1" applyFill="1" applyAlignment="1">
      <alignment horizontal="right"/>
    </xf>
    <xf numFmtId="181" fontId="0" fillId="33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56" fillId="33" borderId="0" xfId="0" applyFont="1" applyFill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0" fontId="4" fillId="33" borderId="0" xfId="0" applyFont="1" applyFill="1" applyAlignment="1">
      <alignment/>
    </xf>
    <xf numFmtId="180" fontId="4" fillId="33" borderId="0" xfId="0" applyNumberFormat="1" applyFont="1" applyFill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181" fontId="0" fillId="33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180" fontId="4" fillId="0" borderId="0" xfId="0" applyNumberFormat="1" applyFont="1" applyFill="1" applyAlignment="1">
      <alignment/>
    </xf>
    <xf numFmtId="180" fontId="12" fillId="33" borderId="0" xfId="0" applyNumberFormat="1" applyFont="1" applyFill="1" applyAlignment="1">
      <alignment horizontal="right"/>
    </xf>
    <xf numFmtId="180" fontId="13" fillId="33" borderId="0" xfId="0" applyNumberFormat="1" applyFont="1" applyFill="1" applyAlignment="1">
      <alignment horizontal="right"/>
    </xf>
    <xf numFmtId="180" fontId="14" fillId="33" borderId="0" xfId="0" applyNumberFormat="1" applyFont="1" applyFill="1" applyAlignment="1">
      <alignment horizontal="right"/>
    </xf>
    <xf numFmtId="180" fontId="13" fillId="33" borderId="0" xfId="0" applyNumberFormat="1" applyFont="1" applyFill="1" applyBorder="1" applyAlignment="1">
      <alignment horizontal="right"/>
    </xf>
    <xf numFmtId="180" fontId="16" fillId="33" borderId="0" xfId="0" applyNumberFormat="1" applyFont="1" applyFill="1" applyAlignment="1">
      <alignment horizontal="right"/>
    </xf>
    <xf numFmtId="180" fontId="15" fillId="33" borderId="0" xfId="0" applyNumberFormat="1" applyFont="1" applyFill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80" fontId="9" fillId="33" borderId="15" xfId="0" applyNumberFormat="1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="124" zoomScaleNormal="124" zoomScalePageLayoutView="0" workbookViewId="0" topLeftCell="A1">
      <selection activeCell="D4" sqref="D4"/>
    </sheetView>
  </sheetViews>
  <sheetFormatPr defaultColWidth="9.140625" defaultRowHeight="15"/>
  <cols>
    <col min="1" max="1" width="11.28125" style="1" customWidth="1"/>
    <col min="2" max="2" width="40.421875" style="26" customWidth="1"/>
    <col min="3" max="3" width="11.8515625" style="38" customWidth="1"/>
    <col min="4" max="4" width="11.28125" style="38" customWidth="1"/>
    <col min="5" max="5" width="10.28125" style="49" customWidth="1"/>
    <col min="6" max="6" width="11.00390625" style="142" customWidth="1"/>
    <col min="7" max="7" width="11.28125" style="27" customWidth="1"/>
    <col min="8" max="8" width="9.421875" style="137" customWidth="1"/>
    <col min="9" max="9" width="9.140625" style="1" customWidth="1"/>
    <col min="10" max="10" width="13.8515625" style="1" customWidth="1"/>
    <col min="11" max="11" width="9.140625" style="1" customWidth="1"/>
    <col min="12" max="12" width="11.421875" style="1" customWidth="1"/>
    <col min="13" max="13" width="11.8515625" style="1" customWidth="1"/>
    <col min="14" max="14" width="10.8515625" style="1" bestFit="1" customWidth="1"/>
    <col min="15" max="15" width="17.00390625" style="1" customWidth="1"/>
    <col min="16" max="16384" width="9.140625" style="1" customWidth="1"/>
  </cols>
  <sheetData>
    <row r="1" spans="1:6" ht="50.25" customHeight="1">
      <c r="A1" s="5"/>
      <c r="B1" s="17"/>
      <c r="C1" s="27"/>
      <c r="D1" s="144" t="s">
        <v>130</v>
      </c>
      <c r="E1" s="144"/>
      <c r="F1" s="144"/>
    </row>
    <row r="2" spans="1:9" ht="15" customHeight="1" hidden="1">
      <c r="A2" s="6"/>
      <c r="B2" s="18"/>
      <c r="C2" s="29"/>
      <c r="D2" s="29"/>
      <c r="E2" s="43"/>
      <c r="F2" s="138"/>
      <c r="G2" s="29"/>
      <c r="H2" s="138"/>
      <c r="I2" s="2"/>
    </row>
    <row r="3" spans="1:9" ht="15" customHeight="1" hidden="1">
      <c r="A3" s="7"/>
      <c r="B3" s="19"/>
      <c r="C3" s="30"/>
      <c r="D3" s="29"/>
      <c r="E3" s="43"/>
      <c r="F3" s="138"/>
      <c r="G3" s="29"/>
      <c r="H3" s="138"/>
      <c r="I3" s="3"/>
    </row>
    <row r="4" spans="1:8" ht="15.75">
      <c r="A4" s="5"/>
      <c r="B4" s="17"/>
      <c r="C4" s="27"/>
      <c r="D4" s="27"/>
      <c r="E4" s="44"/>
      <c r="F4" s="137"/>
      <c r="H4" s="139" t="s">
        <v>81</v>
      </c>
    </row>
    <row r="5" spans="1:8" ht="15" customHeight="1">
      <c r="A5" s="155" t="s">
        <v>0</v>
      </c>
      <c r="B5" s="157" t="s">
        <v>1</v>
      </c>
      <c r="C5" s="146" t="s">
        <v>127</v>
      </c>
      <c r="D5" s="148" t="s">
        <v>128</v>
      </c>
      <c r="E5" s="145" t="s">
        <v>3</v>
      </c>
      <c r="F5" s="150" t="s">
        <v>2</v>
      </c>
      <c r="G5" s="148" t="s">
        <v>129</v>
      </c>
      <c r="H5" s="154" t="s">
        <v>100</v>
      </c>
    </row>
    <row r="6" spans="1:8" ht="93" customHeight="1">
      <c r="A6" s="156"/>
      <c r="B6" s="158"/>
      <c r="C6" s="147"/>
      <c r="D6" s="149"/>
      <c r="E6" s="145"/>
      <c r="F6" s="150"/>
      <c r="G6" s="149"/>
      <c r="H6" s="154"/>
    </row>
    <row r="7" spans="1:8" ht="21" customHeight="1">
      <c r="A7" s="151" t="s">
        <v>123</v>
      </c>
      <c r="B7" s="152"/>
      <c r="C7" s="152"/>
      <c r="D7" s="152"/>
      <c r="E7" s="152"/>
      <c r="F7" s="152"/>
      <c r="G7" s="152"/>
      <c r="H7" s="153"/>
    </row>
    <row r="8" spans="1:8" ht="15.75">
      <c r="A8" s="9">
        <v>10000000</v>
      </c>
      <c r="B8" s="20" t="s">
        <v>4</v>
      </c>
      <c r="C8" s="31">
        <f>SUM(C10:C50)</f>
        <v>569289.454</v>
      </c>
      <c r="D8" s="31">
        <f>SUM(D10:D50)</f>
        <v>599715.74346</v>
      </c>
      <c r="E8" s="39">
        <f>D8/C8*100</f>
        <v>105.34460795755405</v>
      </c>
      <c r="F8" s="39">
        <f>D8-C8</f>
        <v>30426.28946</v>
      </c>
      <c r="G8" s="31">
        <f>SUM(G10:G50)</f>
        <v>504392.3622699999</v>
      </c>
      <c r="H8" s="39">
        <f>D8/G8*100</f>
        <v>118.89865674432511</v>
      </c>
    </row>
    <row r="9" spans="1:8" ht="46.5" customHeight="1" hidden="1">
      <c r="A9" s="10">
        <v>11000000</v>
      </c>
      <c r="B9" s="12" t="s">
        <v>5</v>
      </c>
      <c r="C9" s="32"/>
      <c r="D9" s="32"/>
      <c r="E9" s="40" t="e">
        <f>D9/C9*100</f>
        <v>#DIV/0!</v>
      </c>
      <c r="F9" s="40">
        <f aca="true" t="shared" si="0" ref="F9:F101">D9-C9</f>
        <v>0</v>
      </c>
      <c r="G9" s="32"/>
      <c r="H9" s="40" t="e">
        <f aca="true" t="shared" si="1" ref="H9:H89">D9/G9*100</f>
        <v>#DIV/0!</v>
      </c>
    </row>
    <row r="10" spans="1:10" ht="23.25" customHeight="1">
      <c r="A10" s="10">
        <v>11010000</v>
      </c>
      <c r="B10" s="12" t="s">
        <v>101</v>
      </c>
      <c r="C10" s="74">
        <v>427623.676</v>
      </c>
      <c r="D10" s="75">
        <v>439683.97756</v>
      </c>
      <c r="E10" s="40">
        <f>D10/C10*100</f>
        <v>102.82030725539155</v>
      </c>
      <c r="F10" s="40">
        <f t="shared" si="0"/>
        <v>12060.30156000005</v>
      </c>
      <c r="G10" s="134">
        <v>374736.61517000006</v>
      </c>
      <c r="H10" s="40">
        <f t="shared" si="1"/>
        <v>117.33146956043686</v>
      </c>
      <c r="J10" s="15"/>
    </row>
    <row r="11" spans="1:8" ht="30.75" customHeight="1" hidden="1">
      <c r="A11" s="10">
        <v>11010100</v>
      </c>
      <c r="B11" s="12" t="s">
        <v>6</v>
      </c>
      <c r="C11" s="32"/>
      <c r="D11" s="32"/>
      <c r="E11" s="40" t="e">
        <f>D11/C11*100</f>
        <v>#DIV/0!</v>
      </c>
      <c r="F11" s="40">
        <f t="shared" si="0"/>
        <v>0</v>
      </c>
      <c r="G11" s="32"/>
      <c r="H11" s="40" t="e">
        <f t="shared" si="1"/>
        <v>#DIV/0!</v>
      </c>
    </row>
    <row r="12" spans="1:8" ht="46.5" customHeight="1" hidden="1">
      <c r="A12" s="10">
        <v>11010200</v>
      </c>
      <c r="B12" s="12" t="s">
        <v>7</v>
      </c>
      <c r="C12" s="32"/>
      <c r="D12" s="32"/>
      <c r="E12" s="40" t="e">
        <f>D12/C12*100</f>
        <v>#DIV/0!</v>
      </c>
      <c r="F12" s="40">
        <f t="shared" si="0"/>
        <v>0</v>
      </c>
      <c r="G12" s="32"/>
      <c r="H12" s="40" t="e">
        <f t="shared" si="1"/>
        <v>#DIV/0!</v>
      </c>
    </row>
    <row r="13" spans="1:8" ht="15" customHeight="1" hidden="1">
      <c r="A13" s="11">
        <v>11010300</v>
      </c>
      <c r="B13" s="11" t="s">
        <v>59</v>
      </c>
      <c r="C13" s="32"/>
      <c r="D13" s="32"/>
      <c r="E13" s="40"/>
      <c r="F13" s="40"/>
      <c r="G13" s="32"/>
      <c r="H13" s="40" t="e">
        <f t="shared" si="1"/>
        <v>#DIV/0!</v>
      </c>
    </row>
    <row r="14" spans="1:8" ht="62.25" customHeight="1" hidden="1">
      <c r="A14" s="10">
        <v>11010400</v>
      </c>
      <c r="B14" s="12" t="s">
        <v>8</v>
      </c>
      <c r="C14" s="32"/>
      <c r="D14" s="32"/>
      <c r="E14" s="40" t="e">
        <f>D14/C14*100</f>
        <v>#DIV/0!</v>
      </c>
      <c r="F14" s="40">
        <f t="shared" si="0"/>
        <v>0</v>
      </c>
      <c r="G14" s="32"/>
      <c r="H14" s="40" t="e">
        <f t="shared" si="1"/>
        <v>#DIV/0!</v>
      </c>
    </row>
    <row r="15" spans="1:8" ht="46.5" customHeight="1" hidden="1">
      <c r="A15" s="10">
        <v>11010500</v>
      </c>
      <c r="B15" s="12" t="s">
        <v>54</v>
      </c>
      <c r="C15" s="32"/>
      <c r="D15" s="32"/>
      <c r="E15" s="40" t="e">
        <f>D15/C15*100</f>
        <v>#DIV/0!</v>
      </c>
      <c r="F15" s="40">
        <f t="shared" si="0"/>
        <v>0</v>
      </c>
      <c r="G15" s="32"/>
      <c r="H15" s="40" t="e">
        <f t="shared" si="1"/>
        <v>#DIV/0!</v>
      </c>
    </row>
    <row r="16" spans="1:8" ht="62.25" customHeight="1" hidden="1">
      <c r="A16" s="10">
        <v>11010600</v>
      </c>
      <c r="B16" s="12" t="s">
        <v>55</v>
      </c>
      <c r="C16" s="32"/>
      <c r="D16" s="32"/>
      <c r="E16" s="40"/>
      <c r="F16" s="40">
        <f t="shared" si="0"/>
        <v>0</v>
      </c>
      <c r="G16" s="32"/>
      <c r="H16" s="40" t="e">
        <f t="shared" si="1"/>
        <v>#DIV/0!</v>
      </c>
    </row>
    <row r="17" spans="1:10" ht="30">
      <c r="A17" s="10">
        <v>11020200</v>
      </c>
      <c r="B17" s="12" t="s">
        <v>9</v>
      </c>
      <c r="C17" s="50">
        <v>4000</v>
      </c>
      <c r="D17" s="50">
        <v>3099.07</v>
      </c>
      <c r="E17" s="40">
        <f>D17/C17*100</f>
        <v>77.47675000000001</v>
      </c>
      <c r="F17" s="40">
        <f t="shared" si="0"/>
        <v>-900.9299999999998</v>
      </c>
      <c r="G17" s="134">
        <v>3932.4447400000004</v>
      </c>
      <c r="H17" s="40">
        <f t="shared" si="1"/>
        <v>78.80771898653558</v>
      </c>
      <c r="J17" s="15"/>
    </row>
    <row r="18" spans="1:8" ht="15.75" hidden="1">
      <c r="A18" s="10"/>
      <c r="B18" s="12"/>
      <c r="C18" s="32"/>
      <c r="D18" s="32"/>
      <c r="E18" s="40" t="e">
        <f>D18/C18*100</f>
        <v>#DIV/0!</v>
      </c>
      <c r="F18" s="40">
        <f t="shared" si="0"/>
        <v>0</v>
      </c>
      <c r="G18" s="32"/>
      <c r="H18" s="40" t="e">
        <f t="shared" si="1"/>
        <v>#DIV/0!</v>
      </c>
    </row>
    <row r="19" spans="1:8" ht="28.5" customHeight="1">
      <c r="A19" s="10">
        <v>13000000</v>
      </c>
      <c r="B19" s="12" t="s">
        <v>110</v>
      </c>
      <c r="C19" s="33">
        <v>0</v>
      </c>
      <c r="D19" s="50">
        <v>42.05388</v>
      </c>
      <c r="E19" s="40">
        <v>0</v>
      </c>
      <c r="F19" s="40">
        <f t="shared" si="0"/>
        <v>42.05388</v>
      </c>
      <c r="G19" s="134">
        <v>1.10402</v>
      </c>
      <c r="H19" s="40">
        <f t="shared" si="1"/>
        <v>3809.1592543613338</v>
      </c>
    </row>
    <row r="20" spans="1:8" ht="30">
      <c r="A20" s="10">
        <v>14020000</v>
      </c>
      <c r="B20" s="12" t="s">
        <v>87</v>
      </c>
      <c r="C20" s="50">
        <v>2849.999</v>
      </c>
      <c r="D20" s="50">
        <v>2620.67669</v>
      </c>
      <c r="E20" s="40">
        <f aca="true" t="shared" si="2" ref="E20:E31">D20/C20*100</f>
        <v>91.95360033459662</v>
      </c>
      <c r="F20" s="40">
        <f t="shared" si="0"/>
        <v>-229.32231000000002</v>
      </c>
      <c r="G20" s="134">
        <v>2852.66009</v>
      </c>
      <c r="H20" s="40">
        <f t="shared" si="1"/>
        <v>91.86782186867556</v>
      </c>
    </row>
    <row r="21" spans="1:8" ht="45">
      <c r="A21" s="10">
        <v>14030000</v>
      </c>
      <c r="B21" s="12" t="s">
        <v>88</v>
      </c>
      <c r="C21" s="50">
        <v>11774.998</v>
      </c>
      <c r="D21" s="50">
        <v>11234.20141</v>
      </c>
      <c r="E21" s="40">
        <f t="shared" si="2"/>
        <v>95.40724686322665</v>
      </c>
      <c r="F21" s="40">
        <f t="shared" si="0"/>
        <v>-540.7965899999999</v>
      </c>
      <c r="G21" s="134">
        <v>11332.868470000001</v>
      </c>
      <c r="H21" s="40">
        <f t="shared" si="1"/>
        <v>99.1293725832856</v>
      </c>
    </row>
    <row r="22" spans="1:8" ht="45">
      <c r="A22" s="10">
        <v>14040000</v>
      </c>
      <c r="B22" s="12" t="s">
        <v>70</v>
      </c>
      <c r="C22" s="51">
        <v>22411</v>
      </c>
      <c r="D22" s="52">
        <v>19599.591949999998</v>
      </c>
      <c r="E22" s="40">
        <f t="shared" si="2"/>
        <v>87.45523158270491</v>
      </c>
      <c r="F22" s="40">
        <f>D22-C22</f>
        <v>-2811.408050000002</v>
      </c>
      <c r="G22" s="134">
        <v>22009.04854</v>
      </c>
      <c r="H22" s="40">
        <f t="shared" si="1"/>
        <v>89.05242729770451</v>
      </c>
    </row>
    <row r="23" spans="1:8" ht="60">
      <c r="A23" s="10">
        <v>18010100</v>
      </c>
      <c r="B23" s="12" t="s">
        <v>71</v>
      </c>
      <c r="C23" s="50">
        <v>470</v>
      </c>
      <c r="D23" s="50">
        <v>364.10891</v>
      </c>
      <c r="E23" s="40">
        <f t="shared" si="2"/>
        <v>77.46998085106382</v>
      </c>
      <c r="F23" s="40">
        <f t="shared" si="0"/>
        <v>-105.89109000000002</v>
      </c>
      <c r="G23" s="134">
        <v>522.76462</v>
      </c>
      <c r="H23" s="40">
        <f t="shared" si="1"/>
        <v>69.65064123888108</v>
      </c>
    </row>
    <row r="24" spans="1:8" ht="60">
      <c r="A24" s="10">
        <v>18010200</v>
      </c>
      <c r="B24" s="12" t="s">
        <v>72</v>
      </c>
      <c r="C24" s="53">
        <v>770.815</v>
      </c>
      <c r="D24" s="54">
        <v>1010.72141</v>
      </c>
      <c r="E24" s="40">
        <f t="shared" si="2"/>
        <v>131.123733969889</v>
      </c>
      <c r="F24" s="40">
        <f t="shared" si="0"/>
        <v>239.90640999999994</v>
      </c>
      <c r="G24" s="134">
        <v>683.93265</v>
      </c>
      <c r="H24" s="40">
        <f t="shared" si="1"/>
        <v>147.78083923906834</v>
      </c>
    </row>
    <row r="25" spans="1:8" ht="60">
      <c r="A25" s="10">
        <v>18010300</v>
      </c>
      <c r="B25" s="12" t="s">
        <v>73</v>
      </c>
      <c r="C25" s="55">
        <v>1535.803</v>
      </c>
      <c r="D25" s="56">
        <v>1735.2405800000001</v>
      </c>
      <c r="E25" s="40">
        <f t="shared" si="2"/>
        <v>112.98588295504047</v>
      </c>
      <c r="F25" s="40">
        <f>D25-C25</f>
        <v>199.43758000000003</v>
      </c>
      <c r="G25" s="134">
        <v>1393.79782</v>
      </c>
      <c r="H25" s="40">
        <f t="shared" si="1"/>
        <v>124.49729473676463</v>
      </c>
    </row>
    <row r="26" spans="1:9" ht="60">
      <c r="A26" s="10">
        <v>18010400</v>
      </c>
      <c r="B26" s="12" t="s">
        <v>74</v>
      </c>
      <c r="C26" s="60">
        <v>6131</v>
      </c>
      <c r="D26" s="61">
        <v>7024.72775</v>
      </c>
      <c r="E26" s="40">
        <f t="shared" si="2"/>
        <v>114.57719376936879</v>
      </c>
      <c r="F26" s="40">
        <f>D26-C26</f>
        <v>893.72775</v>
      </c>
      <c r="G26" s="134">
        <v>5606.71592</v>
      </c>
      <c r="H26" s="40">
        <f t="shared" si="1"/>
        <v>125.29130867754041</v>
      </c>
      <c r="I26" s="4"/>
    </row>
    <row r="27" spans="1:10" ht="15" customHeight="1">
      <c r="A27" s="10">
        <v>18010500</v>
      </c>
      <c r="B27" s="21" t="s">
        <v>75</v>
      </c>
      <c r="C27" s="62">
        <v>25371</v>
      </c>
      <c r="D27" s="63">
        <v>40728.67618</v>
      </c>
      <c r="E27" s="40">
        <f t="shared" si="2"/>
        <v>160.53240384691182</v>
      </c>
      <c r="F27" s="40">
        <f t="shared" si="0"/>
        <v>15357.676180000002</v>
      </c>
      <c r="G27" s="134">
        <v>24549.85068</v>
      </c>
      <c r="H27" s="40">
        <f t="shared" si="1"/>
        <v>165.90193036563105</v>
      </c>
      <c r="J27" s="15"/>
    </row>
    <row r="28" spans="1:8" ht="15" customHeight="1">
      <c r="A28" s="10">
        <v>18010600</v>
      </c>
      <c r="B28" s="21" t="s">
        <v>76</v>
      </c>
      <c r="C28" s="64">
        <v>10903</v>
      </c>
      <c r="D28" s="65">
        <v>12383.26803</v>
      </c>
      <c r="E28" s="40">
        <f t="shared" si="2"/>
        <v>113.57670393469688</v>
      </c>
      <c r="F28" s="40">
        <f t="shared" si="0"/>
        <v>1480.2680299999993</v>
      </c>
      <c r="G28" s="134">
        <v>12183.18154</v>
      </c>
      <c r="H28" s="40">
        <f t="shared" si="1"/>
        <v>101.64231723333575</v>
      </c>
    </row>
    <row r="29" spans="1:8" ht="15" customHeight="1">
      <c r="A29" s="10">
        <v>18010700</v>
      </c>
      <c r="B29" s="12" t="s">
        <v>77</v>
      </c>
      <c r="C29" s="66">
        <v>781.555</v>
      </c>
      <c r="D29" s="67">
        <v>1250.2253</v>
      </c>
      <c r="E29" s="40">
        <f t="shared" si="2"/>
        <v>159.96638752231132</v>
      </c>
      <c r="F29" s="40">
        <f t="shared" si="0"/>
        <v>468.6703000000001</v>
      </c>
      <c r="G29" s="134">
        <v>667.22821</v>
      </c>
      <c r="H29" s="40">
        <f t="shared" si="1"/>
        <v>187.37596541369257</v>
      </c>
    </row>
    <row r="30" spans="1:8" ht="15" customHeight="1">
      <c r="A30" s="10">
        <v>18010900</v>
      </c>
      <c r="B30" s="12" t="s">
        <v>78</v>
      </c>
      <c r="C30" s="68">
        <v>4682.552</v>
      </c>
      <c r="D30" s="69">
        <v>4600.5989500000005</v>
      </c>
      <c r="E30" s="40">
        <f t="shared" si="2"/>
        <v>98.24982082420016</v>
      </c>
      <c r="F30" s="40">
        <f t="shared" si="0"/>
        <v>-81.95304999999917</v>
      </c>
      <c r="G30" s="134">
        <v>3808.54907</v>
      </c>
      <c r="H30" s="40">
        <f t="shared" si="1"/>
        <v>120.79663056566581</v>
      </c>
    </row>
    <row r="31" spans="1:8" ht="15" customHeight="1">
      <c r="A31" s="10">
        <v>18011000</v>
      </c>
      <c r="B31" s="12" t="s">
        <v>79</v>
      </c>
      <c r="C31" s="57">
        <v>200</v>
      </c>
      <c r="D31" s="58">
        <v>155.00935</v>
      </c>
      <c r="E31" s="40">
        <f t="shared" si="2"/>
        <v>77.504675</v>
      </c>
      <c r="F31" s="40">
        <f>D31-C31</f>
        <v>-44.99064999999999</v>
      </c>
      <c r="G31" s="134">
        <v>183.16734</v>
      </c>
      <c r="H31" s="40">
        <f t="shared" si="1"/>
        <v>84.62717753066677</v>
      </c>
    </row>
    <row r="32" spans="1:8" ht="15.75">
      <c r="A32" s="10">
        <v>18011100</v>
      </c>
      <c r="B32" s="12" t="s">
        <v>80</v>
      </c>
      <c r="C32" s="70">
        <v>131.1</v>
      </c>
      <c r="D32" s="59">
        <v>308.64416</v>
      </c>
      <c r="E32" s="40">
        <f>D32/C32*100</f>
        <v>235.4265141113654</v>
      </c>
      <c r="F32" s="40">
        <f>D32-C32</f>
        <v>177.54416</v>
      </c>
      <c r="G32" s="134">
        <v>198.97332999999998</v>
      </c>
      <c r="H32" s="40">
        <f t="shared" si="1"/>
        <v>155.11835681696638</v>
      </c>
    </row>
    <row r="33" spans="1:8" ht="15.75">
      <c r="A33" s="10">
        <v>18030000</v>
      </c>
      <c r="B33" s="12" t="s">
        <v>56</v>
      </c>
      <c r="C33" s="71">
        <v>72</v>
      </c>
      <c r="D33" s="72">
        <v>582.3517099999999</v>
      </c>
      <c r="E33" s="40">
        <f>D33/C33*100</f>
        <v>808.8218194444444</v>
      </c>
      <c r="F33" s="40">
        <f>D33-C33</f>
        <v>510.3517099999999</v>
      </c>
      <c r="G33" s="134">
        <v>77.14064</v>
      </c>
      <c r="H33" s="40">
        <f t="shared" si="1"/>
        <v>754.9220618340734</v>
      </c>
    </row>
    <row r="34" spans="1:8" ht="30.75" customHeight="1" hidden="1">
      <c r="A34" s="10">
        <v>18030100</v>
      </c>
      <c r="B34" s="12" t="s">
        <v>57</v>
      </c>
      <c r="C34" s="32"/>
      <c r="D34" s="32"/>
      <c r="E34" s="40"/>
      <c r="F34" s="40">
        <f t="shared" si="0"/>
        <v>0</v>
      </c>
      <c r="G34" s="32"/>
      <c r="H34" s="40" t="e">
        <f t="shared" si="1"/>
        <v>#DIV/0!</v>
      </c>
    </row>
    <row r="35" spans="1:8" ht="30.75" customHeight="1" hidden="1">
      <c r="A35" s="10">
        <v>18030200</v>
      </c>
      <c r="B35" s="12" t="s">
        <v>58</v>
      </c>
      <c r="C35" s="32"/>
      <c r="D35" s="32"/>
      <c r="E35" s="40"/>
      <c r="F35" s="40">
        <f t="shared" si="0"/>
        <v>0</v>
      </c>
      <c r="G35" s="32"/>
      <c r="H35" s="40" t="e">
        <f t="shared" si="1"/>
        <v>#DIV/0!</v>
      </c>
    </row>
    <row r="36" spans="1:8" ht="46.5" customHeight="1" hidden="1">
      <c r="A36" s="10">
        <v>18040100</v>
      </c>
      <c r="B36" s="12" t="s">
        <v>11</v>
      </c>
      <c r="C36" s="32"/>
      <c r="D36" s="32"/>
      <c r="E36" s="40" t="e">
        <f aca="true" t="shared" si="3" ref="E36:E47">D36/C36*100</f>
        <v>#DIV/0!</v>
      </c>
      <c r="F36" s="40">
        <f t="shared" si="0"/>
        <v>0</v>
      </c>
      <c r="G36" s="32"/>
      <c r="H36" s="40" t="e">
        <f t="shared" si="1"/>
        <v>#DIV/0!</v>
      </c>
    </row>
    <row r="37" spans="1:8" ht="46.5" customHeight="1" hidden="1">
      <c r="A37" s="10">
        <v>18040200</v>
      </c>
      <c r="B37" s="12" t="s">
        <v>12</v>
      </c>
      <c r="C37" s="32"/>
      <c r="D37" s="32"/>
      <c r="E37" s="40" t="e">
        <f t="shared" si="3"/>
        <v>#DIV/0!</v>
      </c>
      <c r="F37" s="40">
        <f t="shared" si="0"/>
        <v>0</v>
      </c>
      <c r="G37" s="32"/>
      <c r="H37" s="40" t="e">
        <f t="shared" si="1"/>
        <v>#DIV/0!</v>
      </c>
    </row>
    <row r="38" spans="1:8" ht="46.5" customHeight="1" hidden="1">
      <c r="A38" s="10">
        <v>18040500</v>
      </c>
      <c r="B38" s="12" t="s">
        <v>13</v>
      </c>
      <c r="C38" s="32"/>
      <c r="D38" s="32"/>
      <c r="E38" s="40" t="e">
        <f t="shared" si="3"/>
        <v>#DIV/0!</v>
      </c>
      <c r="F38" s="40">
        <f t="shared" si="0"/>
        <v>0</v>
      </c>
      <c r="G38" s="32"/>
      <c r="H38" s="40" t="e">
        <f t="shared" si="1"/>
        <v>#DIV/0!</v>
      </c>
    </row>
    <row r="39" spans="1:8" ht="46.5" customHeight="1" hidden="1">
      <c r="A39" s="10">
        <v>18040600</v>
      </c>
      <c r="B39" s="12" t="s">
        <v>14</v>
      </c>
      <c r="C39" s="32"/>
      <c r="D39" s="32"/>
      <c r="E39" s="40" t="e">
        <f t="shared" si="3"/>
        <v>#DIV/0!</v>
      </c>
      <c r="F39" s="40">
        <f t="shared" si="0"/>
        <v>0</v>
      </c>
      <c r="G39" s="32"/>
      <c r="H39" s="40" t="e">
        <f t="shared" si="1"/>
        <v>#DIV/0!</v>
      </c>
    </row>
    <row r="40" spans="1:8" ht="46.5" customHeight="1" hidden="1">
      <c r="A40" s="10">
        <v>18040700</v>
      </c>
      <c r="B40" s="12" t="s">
        <v>15</v>
      </c>
      <c r="C40" s="32"/>
      <c r="D40" s="32"/>
      <c r="E40" s="40" t="e">
        <f t="shared" si="3"/>
        <v>#DIV/0!</v>
      </c>
      <c r="F40" s="40">
        <f t="shared" si="0"/>
        <v>0</v>
      </c>
      <c r="G40" s="32"/>
      <c r="H40" s="40" t="e">
        <f t="shared" si="1"/>
        <v>#DIV/0!</v>
      </c>
    </row>
    <row r="41" spans="1:8" ht="46.5" customHeight="1" hidden="1">
      <c r="A41" s="10">
        <v>18040800</v>
      </c>
      <c r="B41" s="12" t="s">
        <v>16</v>
      </c>
      <c r="C41" s="32"/>
      <c r="D41" s="32"/>
      <c r="E41" s="40" t="e">
        <f t="shared" si="3"/>
        <v>#DIV/0!</v>
      </c>
      <c r="F41" s="40">
        <f t="shared" si="0"/>
        <v>0</v>
      </c>
      <c r="G41" s="32"/>
      <c r="H41" s="40" t="e">
        <f t="shared" si="1"/>
        <v>#DIV/0!</v>
      </c>
    </row>
    <row r="42" spans="1:8" ht="46.5" customHeight="1" hidden="1">
      <c r="A42" s="10">
        <v>18040900</v>
      </c>
      <c r="B42" s="12" t="s">
        <v>17</v>
      </c>
      <c r="C42" s="32"/>
      <c r="D42" s="32"/>
      <c r="E42" s="40" t="e">
        <f t="shared" si="3"/>
        <v>#DIV/0!</v>
      </c>
      <c r="F42" s="40">
        <f t="shared" si="0"/>
        <v>0</v>
      </c>
      <c r="G42" s="32"/>
      <c r="H42" s="40" t="e">
        <f t="shared" si="1"/>
        <v>#DIV/0!</v>
      </c>
    </row>
    <row r="43" spans="1:8" ht="46.5" customHeight="1" hidden="1">
      <c r="A43" s="10">
        <v>18041000</v>
      </c>
      <c r="B43" s="12" t="s">
        <v>18</v>
      </c>
      <c r="C43" s="32"/>
      <c r="D43" s="32"/>
      <c r="E43" s="40" t="e">
        <f t="shared" si="3"/>
        <v>#DIV/0!</v>
      </c>
      <c r="F43" s="40">
        <f t="shared" si="0"/>
        <v>0</v>
      </c>
      <c r="G43" s="32"/>
      <c r="H43" s="40" t="e">
        <f t="shared" si="1"/>
        <v>#DIV/0!</v>
      </c>
    </row>
    <row r="44" spans="1:8" ht="46.5" customHeight="1" hidden="1">
      <c r="A44" s="10">
        <v>18041300</v>
      </c>
      <c r="B44" s="12" t="s">
        <v>19</v>
      </c>
      <c r="C44" s="32"/>
      <c r="D44" s="32"/>
      <c r="E44" s="40" t="e">
        <f t="shared" si="3"/>
        <v>#DIV/0!</v>
      </c>
      <c r="F44" s="40">
        <f t="shared" si="0"/>
        <v>0</v>
      </c>
      <c r="G44" s="32"/>
      <c r="H44" s="40" t="e">
        <f t="shared" si="1"/>
        <v>#DIV/0!</v>
      </c>
    </row>
    <row r="45" spans="1:8" ht="46.5" customHeight="1" hidden="1">
      <c r="A45" s="10">
        <v>18041400</v>
      </c>
      <c r="B45" s="12" t="s">
        <v>20</v>
      </c>
      <c r="C45" s="32"/>
      <c r="D45" s="32"/>
      <c r="E45" s="40" t="e">
        <f t="shared" si="3"/>
        <v>#DIV/0!</v>
      </c>
      <c r="F45" s="40">
        <f t="shared" si="0"/>
        <v>0</v>
      </c>
      <c r="G45" s="32"/>
      <c r="H45" s="40" t="e">
        <f t="shared" si="1"/>
        <v>#DIV/0!</v>
      </c>
    </row>
    <row r="46" spans="1:8" ht="30.75" customHeight="1" hidden="1">
      <c r="A46" s="10">
        <v>18041700</v>
      </c>
      <c r="B46" s="12" t="s">
        <v>21</v>
      </c>
      <c r="C46" s="32"/>
      <c r="D46" s="32"/>
      <c r="E46" s="40" t="e">
        <f t="shared" si="3"/>
        <v>#DIV/0!</v>
      </c>
      <c r="F46" s="40">
        <f t="shared" si="0"/>
        <v>0</v>
      </c>
      <c r="G46" s="32"/>
      <c r="H46" s="40" t="e">
        <f t="shared" si="1"/>
        <v>#DIV/0!</v>
      </c>
    </row>
    <row r="47" spans="1:8" ht="30.75" customHeight="1" hidden="1">
      <c r="A47" s="10">
        <v>18041800</v>
      </c>
      <c r="B47" s="12" t="s">
        <v>22</v>
      </c>
      <c r="C47" s="32"/>
      <c r="D47" s="32"/>
      <c r="E47" s="40" t="e">
        <f t="shared" si="3"/>
        <v>#DIV/0!</v>
      </c>
      <c r="F47" s="40">
        <f t="shared" si="0"/>
        <v>0</v>
      </c>
      <c r="G47" s="32"/>
      <c r="H47" s="40" t="e">
        <f t="shared" si="1"/>
        <v>#DIV/0!</v>
      </c>
    </row>
    <row r="48" spans="1:8" ht="30.75" customHeight="1">
      <c r="A48" s="10">
        <v>18040000</v>
      </c>
      <c r="B48" s="12" t="s">
        <v>10</v>
      </c>
      <c r="C48" s="32">
        <v>0</v>
      </c>
      <c r="D48" s="32">
        <v>0</v>
      </c>
      <c r="E48" s="40">
        <v>0</v>
      </c>
      <c r="F48" s="40">
        <f>D48-C48</f>
        <v>0</v>
      </c>
      <c r="G48" s="134">
        <v>-2.808</v>
      </c>
      <c r="H48" s="40">
        <f t="shared" si="1"/>
        <v>0</v>
      </c>
    </row>
    <row r="49" spans="1:8" s="73" customFormat="1" ht="15" customHeight="1">
      <c r="A49" s="10">
        <v>18050000</v>
      </c>
      <c r="B49" s="12" t="s">
        <v>37</v>
      </c>
      <c r="C49" s="75">
        <v>49580.956</v>
      </c>
      <c r="D49" s="75">
        <v>53292.59964</v>
      </c>
      <c r="E49" s="40">
        <f>D49/C49*100</f>
        <v>107.48602677205336</v>
      </c>
      <c r="F49" s="40">
        <f t="shared" si="0"/>
        <v>3711.643640000002</v>
      </c>
      <c r="G49" s="134">
        <v>39655.127420000004</v>
      </c>
      <c r="H49" s="40">
        <f t="shared" si="1"/>
        <v>134.39018635739387</v>
      </c>
    </row>
    <row r="50" spans="1:8" s="4" customFormat="1" ht="14.25" customHeight="1" hidden="1">
      <c r="A50" s="10"/>
      <c r="B50" s="12"/>
      <c r="C50" s="32"/>
      <c r="D50" s="32"/>
      <c r="E50" s="45"/>
      <c r="F50" s="40"/>
      <c r="G50" s="32"/>
      <c r="H50" s="40"/>
    </row>
    <row r="51" spans="1:10" s="94" customFormat="1" ht="15.75">
      <c r="A51" s="9">
        <v>20000000</v>
      </c>
      <c r="B51" s="20" t="s">
        <v>23</v>
      </c>
      <c r="C51" s="31">
        <f>SUM(C52:C68)</f>
        <v>8088.146</v>
      </c>
      <c r="D51" s="31">
        <f>SUM(D52:D68)</f>
        <v>7982.83166</v>
      </c>
      <c r="E51" s="39">
        <f>D51/C51*100</f>
        <v>98.69791742137197</v>
      </c>
      <c r="F51" s="39">
        <f t="shared" si="0"/>
        <v>-105.3143399999999</v>
      </c>
      <c r="G51" s="31">
        <f>+G56+G57+G58+G61+G62+G65+G68+G52+G67</f>
        <v>8650.226020000002</v>
      </c>
      <c r="H51" s="39">
        <f t="shared" si="1"/>
        <v>92.28465986371994</v>
      </c>
      <c r="J51" s="95"/>
    </row>
    <row r="52" spans="1:8" ht="60">
      <c r="A52" s="10">
        <v>21010300</v>
      </c>
      <c r="B52" s="12" t="s">
        <v>118</v>
      </c>
      <c r="C52" s="76">
        <v>45.9</v>
      </c>
      <c r="D52" s="77">
        <v>0.17</v>
      </c>
      <c r="E52" s="40">
        <f>D52/C52*100</f>
        <v>0.3703703703703704</v>
      </c>
      <c r="F52" s="40">
        <f t="shared" si="0"/>
        <v>-45.73</v>
      </c>
      <c r="G52" s="134">
        <v>1.02</v>
      </c>
      <c r="H52" s="40">
        <f t="shared" si="1"/>
        <v>16.666666666666668</v>
      </c>
    </row>
    <row r="53" spans="1:8" ht="30" hidden="1">
      <c r="A53" s="10">
        <v>21050000</v>
      </c>
      <c r="B53" s="12" t="s">
        <v>64</v>
      </c>
      <c r="C53" s="32"/>
      <c r="D53" s="32"/>
      <c r="E53" s="40">
        <v>0</v>
      </c>
      <c r="F53" s="40">
        <f t="shared" si="0"/>
        <v>0</v>
      </c>
      <c r="G53" s="32"/>
      <c r="H53" s="40" t="e">
        <f t="shared" si="1"/>
        <v>#DIV/0!</v>
      </c>
    </row>
    <row r="54" spans="1:8" ht="15.75" hidden="1">
      <c r="A54" s="10">
        <v>21080500</v>
      </c>
      <c r="B54" s="12" t="s">
        <v>24</v>
      </c>
      <c r="C54" s="32"/>
      <c r="D54" s="32"/>
      <c r="E54" s="40"/>
      <c r="F54" s="40">
        <f t="shared" si="0"/>
        <v>0</v>
      </c>
      <c r="G54" s="32"/>
      <c r="H54" s="40" t="e">
        <f t="shared" si="1"/>
        <v>#DIV/0!</v>
      </c>
    </row>
    <row r="55" spans="1:8" ht="15.75" hidden="1">
      <c r="A55" s="10"/>
      <c r="B55" s="12"/>
      <c r="C55" s="33"/>
      <c r="D55" s="32"/>
      <c r="E55" s="40"/>
      <c r="F55" s="40"/>
      <c r="G55" s="32"/>
      <c r="H55" s="40" t="e">
        <f t="shared" si="1"/>
        <v>#DIV/0!</v>
      </c>
    </row>
    <row r="56" spans="1:8" ht="32.25" customHeight="1">
      <c r="A56" s="10">
        <v>21081100</v>
      </c>
      <c r="B56" s="12" t="s">
        <v>25</v>
      </c>
      <c r="C56" s="78">
        <v>152.55</v>
      </c>
      <c r="D56" s="79">
        <v>66.30253</v>
      </c>
      <c r="E56" s="40">
        <f aca="true" t="shared" si="4" ref="E56:E68">D56/C56*100</f>
        <v>43.462818747951495</v>
      </c>
      <c r="F56" s="40">
        <f>D56-C56</f>
        <v>-86.24747</v>
      </c>
      <c r="G56" s="134">
        <v>130.68835</v>
      </c>
      <c r="H56" s="40">
        <f>D56/G56*100</f>
        <v>50.73331326013374</v>
      </c>
    </row>
    <row r="57" spans="1:8" ht="79.5" customHeight="1">
      <c r="A57" s="10">
        <v>21081500</v>
      </c>
      <c r="B57" s="12" t="s">
        <v>89</v>
      </c>
      <c r="C57" s="80">
        <v>161.325</v>
      </c>
      <c r="D57" s="81">
        <v>246.74288</v>
      </c>
      <c r="E57" s="40">
        <f t="shared" si="4"/>
        <v>152.94770184410353</v>
      </c>
      <c r="F57" s="40">
        <f>D57-C57</f>
        <v>85.41788000000003</v>
      </c>
      <c r="G57" s="134">
        <v>153.15398000000002</v>
      </c>
      <c r="H57" s="40">
        <f aca="true" t="shared" si="5" ref="H57:H68">D57/G57*100</f>
        <v>161.10771656081022</v>
      </c>
    </row>
    <row r="58" spans="1:8" s="4" customFormat="1" ht="29.25" customHeight="1">
      <c r="A58" s="10">
        <v>22010000</v>
      </c>
      <c r="B58" s="12" t="s">
        <v>90</v>
      </c>
      <c r="C58" s="82">
        <v>3749.996</v>
      </c>
      <c r="D58" s="83">
        <v>4203.87057</v>
      </c>
      <c r="E58" s="40">
        <f t="shared" si="4"/>
        <v>112.10333477689043</v>
      </c>
      <c r="F58" s="40">
        <f t="shared" si="0"/>
        <v>453.87456999999995</v>
      </c>
      <c r="G58" s="134">
        <v>3660.4128100000003</v>
      </c>
      <c r="H58" s="40">
        <f t="shared" si="5"/>
        <v>114.84689810163789</v>
      </c>
    </row>
    <row r="59" spans="1:8" ht="30.75" customHeight="1" hidden="1">
      <c r="A59" s="10">
        <v>22010300</v>
      </c>
      <c r="B59" s="12" t="s">
        <v>65</v>
      </c>
      <c r="C59" s="32"/>
      <c r="D59" s="32"/>
      <c r="E59" s="40" t="e">
        <f t="shared" si="4"/>
        <v>#DIV/0!</v>
      </c>
      <c r="F59" s="40"/>
      <c r="G59" s="32"/>
      <c r="H59" s="40" t="e">
        <f t="shared" si="5"/>
        <v>#DIV/0!</v>
      </c>
    </row>
    <row r="60" spans="1:8" ht="44.25" customHeight="1" hidden="1">
      <c r="A60" s="10"/>
      <c r="B60" s="12"/>
      <c r="C60" s="32"/>
      <c r="D60" s="32"/>
      <c r="E60" s="40" t="e">
        <f t="shared" si="4"/>
        <v>#DIV/0!</v>
      </c>
      <c r="F60" s="40"/>
      <c r="G60" s="32"/>
      <c r="H60" s="40" t="e">
        <f t="shared" si="5"/>
        <v>#DIV/0!</v>
      </c>
    </row>
    <row r="61" spans="1:8" ht="60">
      <c r="A61" s="10">
        <v>22080400</v>
      </c>
      <c r="B61" s="12" t="s">
        <v>111</v>
      </c>
      <c r="C61" s="84">
        <v>1875</v>
      </c>
      <c r="D61" s="85">
        <v>1841.31509</v>
      </c>
      <c r="E61" s="40">
        <f t="shared" si="4"/>
        <v>98.20347146666667</v>
      </c>
      <c r="F61" s="40">
        <f t="shared" si="0"/>
        <v>-33.684909999999945</v>
      </c>
      <c r="G61" s="134">
        <v>1624.7810200000001</v>
      </c>
      <c r="H61" s="40">
        <f t="shared" si="5"/>
        <v>113.32696943985718</v>
      </c>
    </row>
    <row r="62" spans="1:8" ht="15.75">
      <c r="A62" s="10">
        <v>22090000</v>
      </c>
      <c r="B62" s="12" t="s">
        <v>26</v>
      </c>
      <c r="C62" s="86">
        <v>115.875</v>
      </c>
      <c r="D62" s="87">
        <v>116.67682</v>
      </c>
      <c r="E62" s="40">
        <f t="shared" si="4"/>
        <v>100.69196979503776</v>
      </c>
      <c r="F62" s="40">
        <f t="shared" si="0"/>
        <v>0.8018200000000064</v>
      </c>
      <c r="G62" s="134">
        <v>104.38772999999999</v>
      </c>
      <c r="H62" s="40">
        <f t="shared" si="5"/>
        <v>111.77254261588025</v>
      </c>
    </row>
    <row r="63" spans="1:8" ht="62.25" customHeight="1" hidden="1">
      <c r="A63" s="10">
        <v>22090100</v>
      </c>
      <c r="B63" s="12" t="s">
        <v>27</v>
      </c>
      <c r="C63" s="32"/>
      <c r="D63" s="32"/>
      <c r="E63" s="40" t="e">
        <f t="shared" si="4"/>
        <v>#DIV/0!</v>
      </c>
      <c r="F63" s="40">
        <f t="shared" si="0"/>
        <v>0</v>
      </c>
      <c r="G63" s="32"/>
      <c r="H63" s="40" t="e">
        <f t="shared" si="5"/>
        <v>#DIV/0!</v>
      </c>
    </row>
    <row r="64" spans="1:8" ht="62.25" customHeight="1" hidden="1">
      <c r="A64" s="10">
        <v>22090400</v>
      </c>
      <c r="B64" s="12" t="s">
        <v>28</v>
      </c>
      <c r="C64" s="32"/>
      <c r="D64" s="32"/>
      <c r="E64" s="40" t="e">
        <f t="shared" si="4"/>
        <v>#DIV/0!</v>
      </c>
      <c r="F64" s="40">
        <f t="shared" si="0"/>
        <v>0</v>
      </c>
      <c r="G64" s="32"/>
      <c r="H64" s="40" t="e">
        <f t="shared" si="5"/>
        <v>#DIV/0!</v>
      </c>
    </row>
    <row r="65" spans="1:8" ht="15.75">
      <c r="A65" s="10">
        <v>24060300</v>
      </c>
      <c r="B65" s="12" t="s">
        <v>24</v>
      </c>
      <c r="C65" s="88">
        <v>112.5</v>
      </c>
      <c r="D65" s="89">
        <v>341.59297999999995</v>
      </c>
      <c r="E65" s="40">
        <f t="shared" si="4"/>
        <v>303.63820444444445</v>
      </c>
      <c r="F65" s="40">
        <f t="shared" si="0"/>
        <v>229.09297999999995</v>
      </c>
      <c r="G65" s="134">
        <v>401.14851</v>
      </c>
      <c r="H65" s="40">
        <f t="shared" si="5"/>
        <v>85.15374518030741</v>
      </c>
    </row>
    <row r="66" spans="1:8" ht="90">
      <c r="A66" s="10">
        <v>24061900</v>
      </c>
      <c r="B66" s="133" t="s">
        <v>126</v>
      </c>
      <c r="C66" s="93">
        <v>0</v>
      </c>
      <c r="D66" s="93">
        <v>39.73</v>
      </c>
      <c r="E66" s="40">
        <v>0</v>
      </c>
      <c r="F66" s="40"/>
      <c r="G66" s="32"/>
      <c r="H66" s="40"/>
    </row>
    <row r="67" spans="1:8" ht="200.25" customHeight="1">
      <c r="A67" s="10">
        <v>24062200</v>
      </c>
      <c r="B67" s="12" t="s">
        <v>102</v>
      </c>
      <c r="C67" s="90">
        <v>0</v>
      </c>
      <c r="D67" s="91">
        <v>23.64</v>
      </c>
      <c r="E67" s="40">
        <v>0</v>
      </c>
      <c r="F67" s="40">
        <f t="shared" si="0"/>
        <v>23.64</v>
      </c>
      <c r="G67" s="134">
        <v>309.07041</v>
      </c>
      <c r="H67" s="40">
        <f t="shared" si="5"/>
        <v>7.648742563223701</v>
      </c>
    </row>
    <row r="68" spans="1:8" ht="49.5" customHeight="1">
      <c r="A68" s="10">
        <v>24160100</v>
      </c>
      <c r="B68" s="12" t="s">
        <v>112</v>
      </c>
      <c r="C68" s="92">
        <v>1875</v>
      </c>
      <c r="D68" s="93">
        <v>1102.79079</v>
      </c>
      <c r="E68" s="40">
        <f t="shared" si="4"/>
        <v>58.8155088</v>
      </c>
      <c r="F68" s="40">
        <f t="shared" si="0"/>
        <v>-772.20921</v>
      </c>
      <c r="G68" s="134">
        <v>2265.56321</v>
      </c>
      <c r="H68" s="40">
        <f t="shared" si="5"/>
        <v>48.67623137294854</v>
      </c>
    </row>
    <row r="69" spans="1:8" s="94" customFormat="1" ht="15.75">
      <c r="A69" s="9">
        <v>30000000</v>
      </c>
      <c r="B69" s="20" t="s">
        <v>122</v>
      </c>
      <c r="C69" s="143">
        <v>0</v>
      </c>
      <c r="D69" s="31">
        <v>1</v>
      </c>
      <c r="E69" s="39">
        <v>0</v>
      </c>
      <c r="F69" s="39">
        <f t="shared" si="0"/>
        <v>1</v>
      </c>
      <c r="G69" s="31">
        <v>0</v>
      </c>
      <c r="H69" s="40">
        <v>0</v>
      </c>
    </row>
    <row r="70" spans="1:8" ht="15.75">
      <c r="A70" s="9">
        <v>40000000</v>
      </c>
      <c r="B70" s="20" t="s">
        <v>31</v>
      </c>
      <c r="C70" s="31">
        <f>C80+C84+C86</f>
        <v>387129.47406000004</v>
      </c>
      <c r="D70" s="31">
        <f>D80+D84+D86</f>
        <v>361614.76665</v>
      </c>
      <c r="E70" s="39">
        <f>D70/C70*100</f>
        <v>93.40925733646269</v>
      </c>
      <c r="F70" s="39">
        <f t="shared" si="0"/>
        <v>-25514.70741000003</v>
      </c>
      <c r="G70" s="31">
        <f>G80+G84+G86</f>
        <v>465003.3478199999</v>
      </c>
      <c r="H70" s="39">
        <f t="shared" si="1"/>
        <v>77.76605659836646</v>
      </c>
    </row>
    <row r="71" spans="1:8" ht="15.75" hidden="1">
      <c r="A71" s="10"/>
      <c r="B71" s="12"/>
      <c r="C71" s="32"/>
      <c r="D71" s="32"/>
      <c r="E71" s="40"/>
      <c r="F71" s="40"/>
      <c r="G71" s="32"/>
      <c r="H71" s="40"/>
    </row>
    <row r="72" spans="1:8" ht="14.25" customHeight="1" hidden="1">
      <c r="A72" s="10">
        <v>41020900</v>
      </c>
      <c r="B72" s="12" t="s">
        <v>82</v>
      </c>
      <c r="C72" s="32">
        <v>0</v>
      </c>
      <c r="D72" s="32">
        <v>0</v>
      </c>
      <c r="E72" s="40" t="e">
        <f>D72/C72*100</f>
        <v>#DIV/0!</v>
      </c>
      <c r="F72" s="40">
        <f t="shared" si="0"/>
        <v>0</v>
      </c>
      <c r="G72" s="32">
        <v>0</v>
      </c>
      <c r="H72" s="40">
        <v>0</v>
      </c>
    </row>
    <row r="73" spans="1:8" ht="0.75" customHeight="1" hidden="1">
      <c r="A73" s="10">
        <v>41021100</v>
      </c>
      <c r="B73" s="12" t="s">
        <v>60</v>
      </c>
      <c r="C73" s="32"/>
      <c r="D73" s="32">
        <v>0</v>
      </c>
      <c r="E73" s="40">
        <v>0</v>
      </c>
      <c r="F73" s="40">
        <f t="shared" si="0"/>
        <v>0</v>
      </c>
      <c r="G73" s="32">
        <v>0</v>
      </c>
      <c r="H73" s="40" t="e">
        <f t="shared" si="1"/>
        <v>#DIV/0!</v>
      </c>
    </row>
    <row r="74" spans="1:8" ht="0" customHeight="1" hidden="1">
      <c r="A74" s="10">
        <v>41021200</v>
      </c>
      <c r="B74" s="12" t="s">
        <v>66</v>
      </c>
      <c r="C74" s="32"/>
      <c r="D74" s="32"/>
      <c r="E74" s="40">
        <v>0</v>
      </c>
      <c r="F74" s="40">
        <f t="shared" si="0"/>
        <v>0</v>
      </c>
      <c r="G74" s="32"/>
      <c r="H74" s="40">
        <v>0</v>
      </c>
    </row>
    <row r="75" spans="1:8" ht="10.5" customHeight="1" hidden="1">
      <c r="A75" s="10">
        <v>41021600</v>
      </c>
      <c r="B75" s="12" t="s">
        <v>61</v>
      </c>
      <c r="C75" s="32"/>
      <c r="D75" s="32"/>
      <c r="E75" s="40">
        <v>0</v>
      </c>
      <c r="F75" s="40">
        <f t="shared" si="0"/>
        <v>0</v>
      </c>
      <c r="G75" s="32"/>
      <c r="H75" s="40" t="e">
        <f t="shared" si="1"/>
        <v>#DIV/0!</v>
      </c>
    </row>
    <row r="76" spans="1:8" ht="6" customHeight="1" hidden="1">
      <c r="A76" s="10">
        <v>41021700</v>
      </c>
      <c r="B76" s="12" t="s">
        <v>62</v>
      </c>
      <c r="C76" s="32"/>
      <c r="D76" s="32"/>
      <c r="E76" s="40"/>
      <c r="F76" s="40">
        <f t="shared" si="0"/>
        <v>0</v>
      </c>
      <c r="G76" s="32"/>
      <c r="H76" s="40" t="e">
        <f t="shared" si="1"/>
        <v>#DIV/0!</v>
      </c>
    </row>
    <row r="77" spans="1:8" ht="8.25" customHeight="1" hidden="1">
      <c r="A77" s="10">
        <v>41021800</v>
      </c>
      <c r="B77" s="12" t="s">
        <v>67</v>
      </c>
      <c r="C77" s="32"/>
      <c r="D77" s="32"/>
      <c r="E77" s="40">
        <v>0</v>
      </c>
      <c r="F77" s="40">
        <f t="shared" si="0"/>
        <v>0</v>
      </c>
      <c r="G77" s="32"/>
      <c r="H77" s="40">
        <v>0</v>
      </c>
    </row>
    <row r="78" spans="1:8" ht="9" customHeight="1" hidden="1">
      <c r="A78" s="10">
        <v>41021900</v>
      </c>
      <c r="B78" s="12" t="s">
        <v>68</v>
      </c>
      <c r="C78" s="32"/>
      <c r="D78" s="32"/>
      <c r="E78" s="40">
        <v>0</v>
      </c>
      <c r="F78" s="40">
        <f t="shared" si="0"/>
        <v>0</v>
      </c>
      <c r="G78" s="32"/>
      <c r="H78" s="40">
        <v>0</v>
      </c>
    </row>
    <row r="79" spans="1:8" ht="0.75" customHeight="1" hidden="1">
      <c r="A79" s="10"/>
      <c r="B79" s="12"/>
      <c r="C79" s="32"/>
      <c r="D79" s="32"/>
      <c r="E79" s="40"/>
      <c r="F79" s="40"/>
      <c r="G79" s="32"/>
      <c r="H79" s="40"/>
    </row>
    <row r="80" spans="1:8" ht="30">
      <c r="A80" s="10">
        <v>41030000</v>
      </c>
      <c r="B80" s="12" t="s">
        <v>103</v>
      </c>
      <c r="C80" s="114">
        <v>161629.014</v>
      </c>
      <c r="D80" s="96">
        <v>160088.50068</v>
      </c>
      <c r="E80" s="40">
        <f>D80/C80*100</f>
        <v>99.04688317903121</v>
      </c>
      <c r="F80" s="40">
        <f t="shared" si="0"/>
        <v>-1540.5133199999982</v>
      </c>
      <c r="G80" s="134">
        <v>158964.72219</v>
      </c>
      <c r="H80" s="40">
        <f t="shared" si="1"/>
        <v>100.70693577450274</v>
      </c>
    </row>
    <row r="81" spans="1:8" ht="60">
      <c r="A81" s="10">
        <v>41031400</v>
      </c>
      <c r="B81" s="12" t="s">
        <v>120</v>
      </c>
      <c r="C81" s="97">
        <v>2342.414</v>
      </c>
      <c r="D81" s="98">
        <v>863.10068</v>
      </c>
      <c r="E81" s="40">
        <f aca="true" t="shared" si="6" ref="E81:E97">D81/C81*100</f>
        <v>36.8466325764788</v>
      </c>
      <c r="F81" s="40">
        <f aca="true" t="shared" si="7" ref="F81:F86">D81-C81</f>
        <v>-1479.3133200000002</v>
      </c>
      <c r="G81" s="134">
        <v>930.1221899999999</v>
      </c>
      <c r="H81" s="40">
        <f t="shared" si="1"/>
        <v>92.79433275320527</v>
      </c>
    </row>
    <row r="82" spans="1:8" ht="30">
      <c r="A82" s="10">
        <v>41033900</v>
      </c>
      <c r="B82" s="12" t="s">
        <v>91</v>
      </c>
      <c r="C82" s="99">
        <v>94901</v>
      </c>
      <c r="D82" s="100">
        <v>94901</v>
      </c>
      <c r="E82" s="40">
        <f t="shared" si="6"/>
        <v>100</v>
      </c>
      <c r="F82" s="40">
        <f t="shared" si="7"/>
        <v>0</v>
      </c>
      <c r="G82" s="134">
        <v>72235.7</v>
      </c>
      <c r="H82" s="40">
        <f t="shared" si="1"/>
        <v>131.3768676706947</v>
      </c>
    </row>
    <row r="83" spans="1:8" ht="30">
      <c r="A83" s="10">
        <v>41034200</v>
      </c>
      <c r="B83" s="12" t="s">
        <v>92</v>
      </c>
      <c r="C83" s="101">
        <v>64283.6</v>
      </c>
      <c r="D83" s="102">
        <v>64283.6</v>
      </c>
      <c r="E83" s="40">
        <f t="shared" si="6"/>
        <v>100</v>
      </c>
      <c r="F83" s="40">
        <f t="shared" si="7"/>
        <v>0</v>
      </c>
      <c r="G83" s="134">
        <v>83272.9</v>
      </c>
      <c r="H83" s="40">
        <f t="shared" si="1"/>
        <v>77.19630275876067</v>
      </c>
    </row>
    <row r="84" spans="1:8" ht="30">
      <c r="A84" s="10">
        <v>41040000</v>
      </c>
      <c r="B84" s="12" t="s">
        <v>104</v>
      </c>
      <c r="C84" s="114">
        <v>12996.972</v>
      </c>
      <c r="D84" s="103">
        <v>12996.972</v>
      </c>
      <c r="E84" s="40">
        <f t="shared" si="6"/>
        <v>100</v>
      </c>
      <c r="F84" s="40">
        <f t="shared" si="7"/>
        <v>0</v>
      </c>
      <c r="G84" s="32">
        <f>G85</f>
        <v>0</v>
      </c>
      <c r="H84" s="40">
        <v>0</v>
      </c>
    </row>
    <row r="85" spans="1:8" ht="75" customHeight="1">
      <c r="A85" s="10">
        <v>41040200</v>
      </c>
      <c r="B85" s="12" t="s">
        <v>105</v>
      </c>
      <c r="C85" s="114">
        <v>12996.972</v>
      </c>
      <c r="D85" s="104">
        <v>12996.972</v>
      </c>
      <c r="E85" s="40">
        <f t="shared" si="6"/>
        <v>100</v>
      </c>
      <c r="F85" s="40">
        <f t="shared" si="7"/>
        <v>0</v>
      </c>
      <c r="G85" s="32">
        <v>0</v>
      </c>
      <c r="H85" s="40">
        <v>0</v>
      </c>
    </row>
    <row r="86" spans="1:8" ht="30">
      <c r="A86" s="10">
        <v>41050000</v>
      </c>
      <c r="B86" s="12" t="s">
        <v>106</v>
      </c>
      <c r="C86" s="114">
        <v>212503.48806</v>
      </c>
      <c r="D86" s="105">
        <v>188529.29397</v>
      </c>
      <c r="E86" s="40">
        <f t="shared" si="6"/>
        <v>88.71821149437747</v>
      </c>
      <c r="F86" s="40">
        <f t="shared" si="7"/>
        <v>-23974.194090000005</v>
      </c>
      <c r="G86" s="134">
        <v>306038.6256299999</v>
      </c>
      <c r="H86" s="40">
        <f t="shared" si="1"/>
        <v>61.603104373475894</v>
      </c>
    </row>
    <row r="87" spans="1:8" ht="276" customHeight="1">
      <c r="A87" s="10">
        <v>41050100</v>
      </c>
      <c r="B87" s="12" t="s">
        <v>113</v>
      </c>
      <c r="C87" s="106">
        <v>93499.147</v>
      </c>
      <c r="D87" s="107">
        <v>91349.73542</v>
      </c>
      <c r="E87" s="40">
        <f t="shared" si="6"/>
        <v>97.7011431131024</v>
      </c>
      <c r="F87" s="40">
        <f t="shared" si="0"/>
        <v>-2149.41158</v>
      </c>
      <c r="G87" s="134">
        <v>210389.11067</v>
      </c>
      <c r="H87" s="40">
        <f t="shared" si="1"/>
        <v>43.41942181755029</v>
      </c>
    </row>
    <row r="88" spans="1:8" ht="94.5" customHeight="1">
      <c r="A88" s="10">
        <v>41050200</v>
      </c>
      <c r="B88" s="12" t="s">
        <v>93</v>
      </c>
      <c r="C88" s="108">
        <v>387.58996</v>
      </c>
      <c r="D88" s="109">
        <v>265.78328999999997</v>
      </c>
      <c r="E88" s="40">
        <f t="shared" si="6"/>
        <v>68.57331650179998</v>
      </c>
      <c r="F88" s="40">
        <f t="shared" si="0"/>
        <v>-121.80667000000005</v>
      </c>
      <c r="G88" s="134">
        <v>318.95427</v>
      </c>
      <c r="H88" s="40">
        <f t="shared" si="1"/>
        <v>83.32959141760352</v>
      </c>
    </row>
    <row r="89" spans="1:8" ht="270">
      <c r="A89" s="10">
        <v>41050300</v>
      </c>
      <c r="B89" s="12" t="s">
        <v>114</v>
      </c>
      <c r="C89" s="110">
        <v>107539.902</v>
      </c>
      <c r="D89" s="111">
        <v>85839.03072</v>
      </c>
      <c r="E89" s="40">
        <f t="shared" si="6"/>
        <v>79.8206332008746</v>
      </c>
      <c r="F89" s="40">
        <f t="shared" si="0"/>
        <v>-21700.871280000007</v>
      </c>
      <c r="G89" s="134">
        <v>84003.1611</v>
      </c>
      <c r="H89" s="40">
        <f t="shared" si="1"/>
        <v>102.18547682725239</v>
      </c>
    </row>
    <row r="90" spans="1:8" ht="274.5">
      <c r="A90" s="10">
        <v>41050400</v>
      </c>
      <c r="B90" s="132" t="s">
        <v>124</v>
      </c>
      <c r="C90" s="111">
        <v>23.13</v>
      </c>
      <c r="D90" s="111">
        <v>23.13</v>
      </c>
      <c r="E90" s="40">
        <f t="shared" si="6"/>
        <v>100</v>
      </c>
      <c r="F90" s="40">
        <f t="shared" si="0"/>
        <v>0</v>
      </c>
      <c r="G90" s="32"/>
      <c r="H90" s="40"/>
    </row>
    <row r="91" spans="1:8" ht="225">
      <c r="A91" s="10">
        <v>41050700</v>
      </c>
      <c r="B91" s="12" t="s">
        <v>115</v>
      </c>
      <c r="C91" s="112">
        <v>560.501</v>
      </c>
      <c r="D91" s="113">
        <v>560.501</v>
      </c>
      <c r="E91" s="40">
        <f t="shared" si="6"/>
        <v>100</v>
      </c>
      <c r="F91" s="40">
        <f t="shared" si="0"/>
        <v>0</v>
      </c>
      <c r="G91" s="134">
        <v>344.19659</v>
      </c>
      <c r="H91" s="40">
        <f aca="true" t="shared" si="8" ref="H91:H100">D91/G91*100</f>
        <v>162.84327511786213</v>
      </c>
    </row>
    <row r="92" spans="1:8" s="94" customFormat="1" ht="102.75">
      <c r="A92" s="10">
        <v>41050900</v>
      </c>
      <c r="B92" s="132" t="s">
        <v>125</v>
      </c>
      <c r="C92" s="114">
        <v>726.273</v>
      </c>
      <c r="D92" s="114">
        <v>726.273</v>
      </c>
      <c r="E92" s="40">
        <f t="shared" si="6"/>
        <v>100</v>
      </c>
      <c r="F92" s="40"/>
      <c r="G92" s="32"/>
      <c r="H92" s="40"/>
    </row>
    <row r="93" spans="1:8" ht="60">
      <c r="A93" s="10">
        <v>41051000</v>
      </c>
      <c r="B93" s="12" t="s">
        <v>107</v>
      </c>
      <c r="C93" s="115">
        <v>538.782</v>
      </c>
      <c r="D93" s="115">
        <v>538.782</v>
      </c>
      <c r="E93" s="40">
        <f t="shared" si="6"/>
        <v>100</v>
      </c>
      <c r="F93" s="40">
        <f t="shared" si="0"/>
        <v>0</v>
      </c>
      <c r="G93" s="32">
        <v>0</v>
      </c>
      <c r="H93" s="40">
        <v>0</v>
      </c>
    </row>
    <row r="94" spans="1:8" ht="60" customHeight="1">
      <c r="A94" s="10">
        <v>41051100</v>
      </c>
      <c r="B94" s="12" t="s">
        <v>94</v>
      </c>
      <c r="C94" s="116">
        <v>1627.191</v>
      </c>
      <c r="D94" s="116">
        <v>1627.191</v>
      </c>
      <c r="E94" s="40">
        <f t="shared" si="6"/>
        <v>100</v>
      </c>
      <c r="F94" s="40">
        <f t="shared" si="0"/>
        <v>0</v>
      </c>
      <c r="G94" s="134">
        <v>1141.7</v>
      </c>
      <c r="H94" s="40">
        <f>D94/G94*100</f>
        <v>142.52351756153107</v>
      </c>
    </row>
    <row r="95" spans="1:8" ht="75">
      <c r="A95" s="10">
        <v>41051200</v>
      </c>
      <c r="B95" s="12" t="s">
        <v>95</v>
      </c>
      <c r="C95" s="117">
        <v>1483.477</v>
      </c>
      <c r="D95" s="117">
        <v>1483.477</v>
      </c>
      <c r="E95" s="40">
        <f t="shared" si="6"/>
        <v>100</v>
      </c>
      <c r="F95" s="40">
        <f t="shared" si="0"/>
        <v>0</v>
      </c>
      <c r="G95" s="134">
        <v>1177.207</v>
      </c>
      <c r="H95" s="40">
        <f t="shared" si="8"/>
        <v>126.01666486862548</v>
      </c>
    </row>
    <row r="96" spans="1:8" ht="75">
      <c r="A96" s="10">
        <v>41051400</v>
      </c>
      <c r="B96" s="12" t="s">
        <v>108</v>
      </c>
      <c r="C96" s="118">
        <v>2026.087</v>
      </c>
      <c r="D96" s="118">
        <v>2026.087</v>
      </c>
      <c r="E96" s="40">
        <f t="shared" si="6"/>
        <v>100</v>
      </c>
      <c r="F96" s="40">
        <f t="shared" si="0"/>
        <v>0</v>
      </c>
      <c r="G96" s="134">
        <v>1908.162</v>
      </c>
      <c r="H96" s="40">
        <f t="shared" si="8"/>
        <v>106.18003083595626</v>
      </c>
    </row>
    <row r="97" spans="1:8" ht="60">
      <c r="A97" s="10">
        <v>41051500</v>
      </c>
      <c r="B97" s="12" t="s">
        <v>96</v>
      </c>
      <c r="C97" s="119">
        <v>2373.907</v>
      </c>
      <c r="D97" s="119">
        <v>2373.907</v>
      </c>
      <c r="E97" s="40">
        <f t="shared" si="6"/>
        <v>100</v>
      </c>
      <c r="F97" s="40">
        <f t="shared" si="0"/>
        <v>0</v>
      </c>
      <c r="G97" s="134">
        <v>2174.61</v>
      </c>
      <c r="H97" s="40">
        <f t="shared" si="8"/>
        <v>109.16472378955307</v>
      </c>
    </row>
    <row r="98" spans="1:8" ht="71.25" customHeight="1">
      <c r="A98" s="10">
        <v>41051600</v>
      </c>
      <c r="B98" s="12" t="s">
        <v>97</v>
      </c>
      <c r="C98" s="32">
        <v>0</v>
      </c>
      <c r="D98" s="32">
        <v>0</v>
      </c>
      <c r="E98" s="40">
        <v>0</v>
      </c>
      <c r="F98" s="40">
        <f t="shared" si="0"/>
        <v>0</v>
      </c>
      <c r="G98" s="134">
        <v>2621.372</v>
      </c>
      <c r="H98" s="40">
        <f t="shared" si="8"/>
        <v>0</v>
      </c>
    </row>
    <row r="99" spans="1:8" ht="75">
      <c r="A99" s="10">
        <v>41052000</v>
      </c>
      <c r="B99" s="12" t="s">
        <v>98</v>
      </c>
      <c r="C99" s="120">
        <v>597.796</v>
      </c>
      <c r="D99" s="120">
        <v>595.69144</v>
      </c>
      <c r="E99" s="40">
        <f>D99/C99*100</f>
        <v>99.64794679121304</v>
      </c>
      <c r="F99" s="40">
        <f t="shared" si="0"/>
        <v>-2.104560000000106</v>
      </c>
      <c r="G99" s="134">
        <v>1887.002</v>
      </c>
      <c r="H99" s="40">
        <f t="shared" si="8"/>
        <v>31.56814036233136</v>
      </c>
    </row>
    <row r="100" spans="1:8" ht="15.75">
      <c r="A100" s="10">
        <v>41053900</v>
      </c>
      <c r="B100" s="12" t="s">
        <v>99</v>
      </c>
      <c r="C100" s="121">
        <v>134.394</v>
      </c>
      <c r="D100" s="121">
        <v>134.394</v>
      </c>
      <c r="E100" s="40">
        <f>D100/C100*100</f>
        <v>100</v>
      </c>
      <c r="F100" s="40">
        <f t="shared" si="0"/>
        <v>0</v>
      </c>
      <c r="G100" s="134">
        <v>73.15</v>
      </c>
      <c r="H100" s="40">
        <f t="shared" si="8"/>
        <v>183.72385509227612</v>
      </c>
    </row>
    <row r="101" spans="1:8" ht="68.25" customHeight="1">
      <c r="A101" s="10">
        <v>41054300</v>
      </c>
      <c r="B101" s="16" t="s">
        <v>121</v>
      </c>
      <c r="C101" s="122">
        <v>985.308</v>
      </c>
      <c r="D101" s="122">
        <v>985.308</v>
      </c>
      <c r="E101" s="40">
        <f>D101/C101*100</f>
        <v>100</v>
      </c>
      <c r="F101" s="40">
        <f t="shared" si="0"/>
        <v>0</v>
      </c>
      <c r="G101" s="32">
        <v>0</v>
      </c>
      <c r="H101" s="40">
        <v>0</v>
      </c>
    </row>
    <row r="102" spans="1:10" ht="21" customHeight="1">
      <c r="A102" s="160" t="s">
        <v>33</v>
      </c>
      <c r="B102" s="161"/>
      <c r="C102" s="34">
        <f>C8+C51+C69</f>
        <v>577377.6</v>
      </c>
      <c r="D102" s="34">
        <f>D8+D51+D69</f>
        <v>607699.57512</v>
      </c>
      <c r="E102" s="41">
        <f>D102/C102*100</f>
        <v>105.25167154389088</v>
      </c>
      <c r="F102" s="41">
        <f aca="true" t="shared" si="9" ref="F102:F140">D102-C102</f>
        <v>30321.975120000076</v>
      </c>
      <c r="G102" s="34">
        <f>G8+G51</f>
        <v>513042.5882899999</v>
      </c>
      <c r="H102" s="41">
        <f>D102/G102*100</f>
        <v>118.45012265852964</v>
      </c>
      <c r="J102" s="15"/>
    </row>
    <row r="103" spans="1:14" ht="21" customHeight="1">
      <c r="A103" s="160" t="s">
        <v>32</v>
      </c>
      <c r="B103" s="161"/>
      <c r="C103" s="34">
        <f>C8+C51+C69+C70</f>
        <v>964507.07406</v>
      </c>
      <c r="D103" s="34">
        <f>D8+D51+D69+D70</f>
        <v>969314.34177</v>
      </c>
      <c r="E103" s="41">
        <f>D103/C103*100</f>
        <v>100.49841705045918</v>
      </c>
      <c r="F103" s="41">
        <f t="shared" si="9"/>
        <v>4807.267710000044</v>
      </c>
      <c r="G103" s="34">
        <f>G8+G51+G69+G70</f>
        <v>978045.9361099999</v>
      </c>
      <c r="H103" s="41">
        <f>D103/G103*100</f>
        <v>99.10724087513434</v>
      </c>
      <c r="K103" s="14"/>
      <c r="N103" s="15"/>
    </row>
    <row r="104" spans="1:10" ht="18.75">
      <c r="A104" s="162" t="s">
        <v>50</v>
      </c>
      <c r="B104" s="163"/>
      <c r="C104" s="163"/>
      <c r="D104" s="163"/>
      <c r="E104" s="163"/>
      <c r="F104" s="163"/>
      <c r="G104" s="163"/>
      <c r="H104" s="164"/>
      <c r="J104" s="4"/>
    </row>
    <row r="105" spans="1:8" ht="15.75">
      <c r="A105" s="9">
        <v>10000000</v>
      </c>
      <c r="B105" s="22" t="s">
        <v>4</v>
      </c>
      <c r="C105" s="34">
        <f>C108+C113+C114</f>
        <v>131.5</v>
      </c>
      <c r="D105" s="34">
        <f>D108+D113+D114</f>
        <v>298.63923000000005</v>
      </c>
      <c r="E105" s="39">
        <f>D105/C105*100</f>
        <v>227.1020760456274</v>
      </c>
      <c r="F105" s="41">
        <f t="shared" si="9"/>
        <v>167.13923000000005</v>
      </c>
      <c r="G105" s="34">
        <f>G108+G113+G114</f>
        <v>230.33840999999998</v>
      </c>
      <c r="H105" s="41">
        <f aca="true" t="shared" si="10" ref="H105:H140">D105/G105*100</f>
        <v>129.65237973119642</v>
      </c>
    </row>
    <row r="106" spans="1:8" ht="15" customHeight="1" hidden="1">
      <c r="A106" s="10">
        <v>12000000</v>
      </c>
      <c r="B106" s="23" t="s">
        <v>34</v>
      </c>
      <c r="C106" s="35"/>
      <c r="D106" s="35"/>
      <c r="E106" s="42" t="e">
        <f>D106/C106*100</f>
        <v>#DIV/0!</v>
      </c>
      <c r="F106" s="42">
        <f t="shared" si="9"/>
        <v>0</v>
      </c>
      <c r="G106" s="35"/>
      <c r="H106" s="41" t="e">
        <f t="shared" si="10"/>
        <v>#DIV/0!</v>
      </c>
    </row>
    <row r="107" spans="1:8" ht="46.5" customHeight="1" hidden="1">
      <c r="A107" s="10">
        <v>12020000</v>
      </c>
      <c r="B107" s="23" t="s">
        <v>35</v>
      </c>
      <c r="C107" s="35"/>
      <c r="D107" s="35"/>
      <c r="E107" s="42">
        <v>0</v>
      </c>
      <c r="F107" s="42">
        <f t="shared" si="9"/>
        <v>0</v>
      </c>
      <c r="G107" s="35"/>
      <c r="H107" s="41" t="e">
        <f t="shared" si="10"/>
        <v>#DIV/0!</v>
      </c>
    </row>
    <row r="108" spans="1:8" ht="75" hidden="1">
      <c r="A108" s="10">
        <v>18041500</v>
      </c>
      <c r="B108" s="23" t="s">
        <v>36</v>
      </c>
      <c r="C108" s="36">
        <v>0</v>
      </c>
      <c r="D108" s="35">
        <v>0</v>
      </c>
      <c r="E108" s="40">
        <v>0</v>
      </c>
      <c r="F108" s="42">
        <f t="shared" si="9"/>
        <v>0</v>
      </c>
      <c r="G108" s="35">
        <v>0</v>
      </c>
      <c r="H108" s="41" t="e">
        <f t="shared" si="10"/>
        <v>#DIV/0!</v>
      </c>
    </row>
    <row r="109" spans="1:8" ht="30.75" customHeight="1" hidden="1">
      <c r="A109" s="10">
        <v>18050100</v>
      </c>
      <c r="B109" s="23" t="s">
        <v>38</v>
      </c>
      <c r="C109" s="36"/>
      <c r="D109" s="35"/>
      <c r="E109" s="42"/>
      <c r="F109" s="42">
        <f t="shared" si="9"/>
        <v>0</v>
      </c>
      <c r="G109" s="35"/>
      <c r="H109" s="41" t="e">
        <f t="shared" si="10"/>
        <v>#DIV/0!</v>
      </c>
    </row>
    <row r="110" spans="1:8" ht="30.75" customHeight="1" hidden="1">
      <c r="A110" s="10">
        <v>18050200</v>
      </c>
      <c r="B110" s="23" t="s">
        <v>39</v>
      </c>
      <c r="C110" s="36"/>
      <c r="D110" s="35"/>
      <c r="E110" s="42"/>
      <c r="F110" s="42">
        <f t="shared" si="9"/>
        <v>0</v>
      </c>
      <c r="G110" s="35"/>
      <c r="H110" s="41" t="e">
        <f t="shared" si="10"/>
        <v>#DIV/0!</v>
      </c>
    </row>
    <row r="111" spans="1:8" ht="15" customHeight="1" hidden="1">
      <c r="A111" s="10">
        <v>18050300</v>
      </c>
      <c r="B111" s="23" t="s">
        <v>40</v>
      </c>
      <c r="C111" s="36"/>
      <c r="D111" s="35"/>
      <c r="E111" s="42" t="e">
        <f aca="true" t="shared" si="11" ref="E111:E117">D111/C111*100</f>
        <v>#DIV/0!</v>
      </c>
      <c r="F111" s="42">
        <f t="shared" si="9"/>
        <v>0</v>
      </c>
      <c r="G111" s="35"/>
      <c r="H111" s="41" t="e">
        <f t="shared" si="10"/>
        <v>#DIV/0!</v>
      </c>
    </row>
    <row r="112" spans="1:8" ht="15" customHeight="1" hidden="1">
      <c r="A112" s="10">
        <v>18050400</v>
      </c>
      <c r="B112" s="23" t="s">
        <v>41</v>
      </c>
      <c r="C112" s="36"/>
      <c r="D112" s="35"/>
      <c r="E112" s="42" t="e">
        <f t="shared" si="11"/>
        <v>#DIV/0!</v>
      </c>
      <c r="F112" s="42">
        <f t="shared" si="9"/>
        <v>0</v>
      </c>
      <c r="G112" s="35"/>
      <c r="H112" s="41" t="e">
        <f t="shared" si="10"/>
        <v>#DIV/0!</v>
      </c>
    </row>
    <row r="113" spans="1:8" ht="15.75">
      <c r="A113" s="10">
        <v>19010000</v>
      </c>
      <c r="B113" s="23" t="s">
        <v>42</v>
      </c>
      <c r="C113" s="123">
        <v>131.5</v>
      </c>
      <c r="D113" s="123">
        <v>298.63923000000005</v>
      </c>
      <c r="E113" s="40">
        <f t="shared" si="11"/>
        <v>227.1020760456274</v>
      </c>
      <c r="F113" s="42">
        <f>D113-C113</f>
        <v>167.13923000000005</v>
      </c>
      <c r="G113" s="134">
        <v>230.33840999999998</v>
      </c>
      <c r="H113" s="42">
        <f t="shared" si="10"/>
        <v>129.65237973119642</v>
      </c>
    </row>
    <row r="114" spans="1:8" ht="30" hidden="1">
      <c r="A114" s="10">
        <v>19050200</v>
      </c>
      <c r="B114" s="23" t="s">
        <v>69</v>
      </c>
      <c r="C114" s="35">
        <v>0</v>
      </c>
      <c r="D114" s="35">
        <v>0</v>
      </c>
      <c r="E114" s="40">
        <v>0</v>
      </c>
      <c r="F114" s="42">
        <f t="shared" si="9"/>
        <v>0</v>
      </c>
      <c r="G114" s="35">
        <v>0</v>
      </c>
      <c r="H114" s="41" t="e">
        <f t="shared" si="10"/>
        <v>#DIV/0!</v>
      </c>
    </row>
    <row r="115" spans="1:8" ht="46.5" customHeight="1" hidden="1">
      <c r="A115" s="10">
        <v>19010100</v>
      </c>
      <c r="B115" s="23" t="s">
        <v>43</v>
      </c>
      <c r="C115" s="35"/>
      <c r="D115" s="35"/>
      <c r="E115" s="46" t="e">
        <f t="shared" si="11"/>
        <v>#DIV/0!</v>
      </c>
      <c r="F115" s="42">
        <f>D115-C115</f>
        <v>0</v>
      </c>
      <c r="G115" s="35"/>
      <c r="H115" s="41" t="e">
        <f t="shared" si="10"/>
        <v>#DIV/0!</v>
      </c>
    </row>
    <row r="116" spans="1:8" ht="30.75" customHeight="1" hidden="1">
      <c r="A116" s="10">
        <v>19010200</v>
      </c>
      <c r="B116" s="23" t="s">
        <v>44</v>
      </c>
      <c r="C116" s="35"/>
      <c r="D116" s="35"/>
      <c r="E116" s="46" t="e">
        <f t="shared" si="11"/>
        <v>#DIV/0!</v>
      </c>
      <c r="F116" s="42">
        <f>D116-C116</f>
        <v>0</v>
      </c>
      <c r="G116" s="35"/>
      <c r="H116" s="41" t="e">
        <f t="shared" si="10"/>
        <v>#DIV/0!</v>
      </c>
    </row>
    <row r="117" spans="1:8" ht="78" customHeight="1" hidden="1">
      <c r="A117" s="10">
        <v>19010300</v>
      </c>
      <c r="B117" s="23" t="s">
        <v>45</v>
      </c>
      <c r="C117" s="35"/>
      <c r="D117" s="35"/>
      <c r="E117" s="46" t="e">
        <f t="shared" si="11"/>
        <v>#DIV/0!</v>
      </c>
      <c r="F117" s="42">
        <f>D117-C117</f>
        <v>0</v>
      </c>
      <c r="G117" s="35"/>
      <c r="H117" s="41" t="e">
        <f t="shared" si="10"/>
        <v>#DIV/0!</v>
      </c>
    </row>
    <row r="118" spans="1:8" ht="78" customHeight="1" hidden="1">
      <c r="A118" s="10">
        <v>19010500</v>
      </c>
      <c r="B118" s="23" t="s">
        <v>46</v>
      </c>
      <c r="C118" s="35"/>
      <c r="D118" s="35"/>
      <c r="E118" s="46"/>
      <c r="F118" s="42">
        <f>D118-C118</f>
        <v>0</v>
      </c>
      <c r="G118" s="35"/>
      <c r="H118" s="41" t="e">
        <f t="shared" si="10"/>
        <v>#DIV/0!</v>
      </c>
    </row>
    <row r="119" spans="1:8" ht="62.25" customHeight="1" hidden="1">
      <c r="A119" s="10">
        <v>19050200</v>
      </c>
      <c r="B119" s="23" t="s">
        <v>47</v>
      </c>
      <c r="C119" s="35"/>
      <c r="D119" s="35"/>
      <c r="E119" s="46"/>
      <c r="F119" s="42">
        <f>D119-C119</f>
        <v>0</v>
      </c>
      <c r="G119" s="35"/>
      <c r="H119" s="41" t="e">
        <f t="shared" si="10"/>
        <v>#DIV/0!</v>
      </c>
    </row>
    <row r="120" spans="1:8" ht="46.5" customHeight="1" hidden="1">
      <c r="A120" s="10">
        <v>19050300</v>
      </c>
      <c r="B120" s="23" t="s">
        <v>48</v>
      </c>
      <c r="C120" s="35"/>
      <c r="D120" s="35"/>
      <c r="E120" s="47"/>
      <c r="F120" s="42">
        <f t="shared" si="9"/>
        <v>0</v>
      </c>
      <c r="G120" s="35"/>
      <c r="H120" s="41" t="e">
        <f t="shared" si="10"/>
        <v>#DIV/0!</v>
      </c>
    </row>
    <row r="121" spans="1:8" ht="15.75">
      <c r="A121" s="9">
        <v>20000000</v>
      </c>
      <c r="B121" s="22" t="s">
        <v>23</v>
      </c>
      <c r="C121" s="34">
        <f>C122+C124+C125+C126</f>
        <v>31403.573722499998</v>
      </c>
      <c r="D121" s="34">
        <f>D122+D124+D125+D126</f>
        <v>29454.00779</v>
      </c>
      <c r="E121" s="41">
        <f>D121/C121*100</f>
        <v>93.79189785937268</v>
      </c>
      <c r="F121" s="41">
        <f t="shared" si="9"/>
        <v>-1949.5659324999979</v>
      </c>
      <c r="G121" s="34">
        <f>G122+G124+G125+G126</f>
        <v>26674.697400000005</v>
      </c>
      <c r="H121" s="41">
        <f t="shared" si="10"/>
        <v>110.41927617143277</v>
      </c>
    </row>
    <row r="122" spans="1:8" ht="75" customHeight="1">
      <c r="A122" s="10">
        <v>24062100</v>
      </c>
      <c r="B122" s="23" t="s">
        <v>116</v>
      </c>
      <c r="C122" s="124">
        <v>0</v>
      </c>
      <c r="D122" s="124">
        <v>25.90871</v>
      </c>
      <c r="E122" s="42">
        <v>0</v>
      </c>
      <c r="F122" s="42">
        <f t="shared" si="9"/>
        <v>25.90871</v>
      </c>
      <c r="G122" s="134">
        <v>9.306149999999999</v>
      </c>
      <c r="H122" s="42">
        <f t="shared" si="10"/>
        <v>278.40417358413526</v>
      </c>
    </row>
    <row r="123" spans="1:8" ht="30.75" customHeight="1" hidden="1">
      <c r="A123" s="10">
        <v>24110600</v>
      </c>
      <c r="B123" s="12" t="s">
        <v>63</v>
      </c>
      <c r="C123" s="36"/>
      <c r="D123" s="35"/>
      <c r="E123" s="42" t="e">
        <f aca="true" t="shared" si="12" ref="E123:E134">D123/C123*100</f>
        <v>#DIV/0!</v>
      </c>
      <c r="F123" s="42">
        <f t="shared" si="9"/>
        <v>0</v>
      </c>
      <c r="G123" s="35"/>
      <c r="H123" s="42" t="e">
        <f t="shared" si="10"/>
        <v>#DIV/0!</v>
      </c>
    </row>
    <row r="124" spans="1:8" ht="75">
      <c r="A124" s="10">
        <v>24110900</v>
      </c>
      <c r="B124" s="23" t="s">
        <v>117</v>
      </c>
      <c r="C124" s="125">
        <v>0</v>
      </c>
      <c r="D124" s="125">
        <v>3.92175</v>
      </c>
      <c r="E124" s="42">
        <v>0</v>
      </c>
      <c r="F124" s="42">
        <f>D124-C124</f>
        <v>3.92175</v>
      </c>
      <c r="G124" s="134">
        <v>6.19687</v>
      </c>
      <c r="H124" s="42">
        <f t="shared" si="10"/>
        <v>63.28598147129115</v>
      </c>
    </row>
    <row r="125" spans="1:8" ht="45">
      <c r="A125" s="10">
        <v>24170000</v>
      </c>
      <c r="B125" s="23" t="s">
        <v>83</v>
      </c>
      <c r="C125" s="126">
        <v>72</v>
      </c>
      <c r="D125" s="126">
        <v>311.4159</v>
      </c>
      <c r="E125" s="42">
        <f t="shared" si="12"/>
        <v>432.5220833333334</v>
      </c>
      <c r="F125" s="42">
        <f>D125-C125</f>
        <v>239.41590000000002</v>
      </c>
      <c r="G125" s="134">
        <v>236.40102</v>
      </c>
      <c r="H125" s="42">
        <f t="shared" si="10"/>
        <v>131.73204582619823</v>
      </c>
    </row>
    <row r="126" spans="1:8" ht="15.75">
      <c r="A126" s="10">
        <v>25000000</v>
      </c>
      <c r="B126" s="23" t="s">
        <v>29</v>
      </c>
      <c r="C126" s="127">
        <v>31331.573722499998</v>
      </c>
      <c r="D126" s="127">
        <v>29112.76143</v>
      </c>
      <c r="E126" s="42">
        <f t="shared" si="12"/>
        <v>92.91828647947354</v>
      </c>
      <c r="F126" s="42">
        <f t="shared" si="9"/>
        <v>-2218.812292499999</v>
      </c>
      <c r="G126" s="134">
        <v>26422.793360000003</v>
      </c>
      <c r="H126" s="42">
        <f t="shared" si="10"/>
        <v>110.18048331737775</v>
      </c>
    </row>
    <row r="127" spans="1:8" ht="46.5" customHeight="1" hidden="1">
      <c r="A127" s="10">
        <v>25010000</v>
      </c>
      <c r="B127" s="23" t="s">
        <v>30</v>
      </c>
      <c r="C127" s="35"/>
      <c r="D127" s="35"/>
      <c r="E127" s="42" t="e">
        <f t="shared" si="12"/>
        <v>#DIV/0!</v>
      </c>
      <c r="F127" s="42">
        <f t="shared" si="9"/>
        <v>0</v>
      </c>
      <c r="G127" s="35"/>
      <c r="H127" s="42" t="e">
        <f t="shared" si="10"/>
        <v>#DIV/0!</v>
      </c>
    </row>
    <row r="128" spans="1:8" ht="30.75" customHeight="1" hidden="1">
      <c r="A128" s="10">
        <v>25020000</v>
      </c>
      <c r="B128" s="23" t="s">
        <v>49</v>
      </c>
      <c r="C128" s="35"/>
      <c r="D128" s="35"/>
      <c r="E128" s="42" t="e">
        <f t="shared" si="12"/>
        <v>#DIV/0!</v>
      </c>
      <c r="F128" s="42">
        <f t="shared" si="9"/>
        <v>0</v>
      </c>
      <c r="G128" s="35"/>
      <c r="H128" s="42" t="e">
        <f t="shared" si="10"/>
        <v>#DIV/0!</v>
      </c>
    </row>
    <row r="129" spans="1:8" ht="15.75">
      <c r="A129" s="9">
        <v>30000000</v>
      </c>
      <c r="B129" s="22" t="s">
        <v>84</v>
      </c>
      <c r="C129" s="31">
        <f>C130+C131</f>
        <v>375</v>
      </c>
      <c r="D129" s="31">
        <f>D130+D131</f>
        <v>669.6032</v>
      </c>
      <c r="E129" s="41">
        <f t="shared" si="12"/>
        <v>178.56085333333334</v>
      </c>
      <c r="F129" s="41">
        <f t="shared" si="9"/>
        <v>294.6032</v>
      </c>
      <c r="G129" s="31">
        <f>G130+G131</f>
        <v>691.06181</v>
      </c>
      <c r="H129" s="41">
        <f t="shared" si="10"/>
        <v>96.89483492077213</v>
      </c>
    </row>
    <row r="130" spans="1:8" ht="45">
      <c r="A130" s="10">
        <v>31030000</v>
      </c>
      <c r="B130" s="23" t="s">
        <v>119</v>
      </c>
      <c r="C130" s="128">
        <v>375</v>
      </c>
      <c r="D130" s="128">
        <v>408.80071999999996</v>
      </c>
      <c r="E130" s="42">
        <f t="shared" si="12"/>
        <v>109.01352533333333</v>
      </c>
      <c r="F130" s="42">
        <f aca="true" t="shared" si="13" ref="F130:F136">D130-C130</f>
        <v>33.800719999999956</v>
      </c>
      <c r="G130" s="134">
        <v>369.81981</v>
      </c>
      <c r="H130" s="42">
        <f aca="true" t="shared" si="14" ref="H130:H136">D130/G130*100</f>
        <v>110.54051431155078</v>
      </c>
    </row>
    <row r="131" spans="1:8" ht="15.75">
      <c r="A131" s="10">
        <v>33010000</v>
      </c>
      <c r="B131" s="23" t="s">
        <v>86</v>
      </c>
      <c r="C131" s="129">
        <v>0</v>
      </c>
      <c r="D131" s="129">
        <v>260.80248</v>
      </c>
      <c r="E131" s="42">
        <v>0</v>
      </c>
      <c r="F131" s="42">
        <f t="shared" si="13"/>
        <v>260.80248</v>
      </c>
      <c r="G131" s="134">
        <v>321.242</v>
      </c>
      <c r="H131" s="42">
        <f t="shared" si="14"/>
        <v>81.18567310625635</v>
      </c>
    </row>
    <row r="132" spans="1:8" ht="30.75" customHeight="1" hidden="1">
      <c r="A132" s="10"/>
      <c r="B132" s="23"/>
      <c r="C132" s="32"/>
      <c r="D132" s="32"/>
      <c r="E132" s="42">
        <v>0</v>
      </c>
      <c r="F132" s="42">
        <f t="shared" si="13"/>
        <v>0</v>
      </c>
      <c r="G132" s="32"/>
      <c r="H132" s="42" t="e">
        <f t="shared" si="14"/>
        <v>#DIV/0!</v>
      </c>
    </row>
    <row r="133" spans="1:8" ht="20.25" customHeight="1">
      <c r="A133" s="9">
        <v>40000000</v>
      </c>
      <c r="B133" s="22" t="s">
        <v>31</v>
      </c>
      <c r="C133" s="31">
        <f>C134+C135</f>
        <v>11727.05</v>
      </c>
      <c r="D133" s="31">
        <f>D134+D135</f>
        <v>4373.78342</v>
      </c>
      <c r="E133" s="41">
        <f t="shared" si="12"/>
        <v>37.296535957465856</v>
      </c>
      <c r="F133" s="41">
        <f t="shared" si="13"/>
        <v>-7353.2665799999995</v>
      </c>
      <c r="G133" s="31">
        <f>G134+G135+G136</f>
        <v>6260.40099</v>
      </c>
      <c r="H133" s="41">
        <f t="shared" si="14"/>
        <v>69.86426950903667</v>
      </c>
    </row>
    <row r="134" spans="1:8" ht="60">
      <c r="A134" s="10">
        <v>41031400</v>
      </c>
      <c r="B134" s="23" t="s">
        <v>120</v>
      </c>
      <c r="C134" s="131">
        <v>11712.05</v>
      </c>
      <c r="D134" s="131">
        <v>4358.78342</v>
      </c>
      <c r="E134" s="42">
        <f t="shared" si="12"/>
        <v>37.21622960967551</v>
      </c>
      <c r="F134" s="41">
        <f t="shared" si="13"/>
        <v>-7353.2665799999995</v>
      </c>
      <c r="G134" s="134">
        <v>4650.61099</v>
      </c>
      <c r="H134" s="42">
        <f t="shared" si="14"/>
        <v>93.72496279246954</v>
      </c>
    </row>
    <row r="135" spans="1:8" ht="51" customHeight="1">
      <c r="A135" s="10">
        <v>41051600</v>
      </c>
      <c r="B135" s="23" t="s">
        <v>97</v>
      </c>
      <c r="C135" s="130">
        <v>15</v>
      </c>
      <c r="D135" s="130">
        <v>15</v>
      </c>
      <c r="E135" s="42">
        <v>0</v>
      </c>
      <c r="F135" s="42">
        <f t="shared" si="13"/>
        <v>0</v>
      </c>
      <c r="G135" s="134">
        <v>1583</v>
      </c>
      <c r="H135" s="42">
        <f t="shared" si="14"/>
        <v>0.9475679090334808</v>
      </c>
    </row>
    <row r="136" spans="1:8" ht="51" customHeight="1">
      <c r="A136" s="10">
        <v>41053900</v>
      </c>
      <c r="B136" s="16" t="s">
        <v>99</v>
      </c>
      <c r="C136" s="135">
        <v>0</v>
      </c>
      <c r="D136" s="135">
        <v>0</v>
      </c>
      <c r="E136" s="42">
        <v>0</v>
      </c>
      <c r="F136" s="42">
        <f t="shared" si="13"/>
        <v>0</v>
      </c>
      <c r="G136" s="134">
        <v>26.79</v>
      </c>
      <c r="H136" s="42">
        <f t="shared" si="14"/>
        <v>0</v>
      </c>
    </row>
    <row r="137" spans="1:8" ht="15.75">
      <c r="A137" s="13" t="s">
        <v>33</v>
      </c>
      <c r="B137" s="24"/>
      <c r="C137" s="31">
        <f>C105+C121+C129+C132</f>
        <v>31910.073722499998</v>
      </c>
      <c r="D137" s="31">
        <f>D105+D121+D129+D132</f>
        <v>30422.25022</v>
      </c>
      <c r="E137" s="41">
        <f>D137/C137*100</f>
        <v>95.33744887135462</v>
      </c>
      <c r="F137" s="41">
        <f t="shared" si="9"/>
        <v>-1487.8235024999958</v>
      </c>
      <c r="G137" s="31">
        <f>G105+G121+G129+G132</f>
        <v>27596.097620000004</v>
      </c>
      <c r="H137" s="41">
        <f t="shared" si="10"/>
        <v>110.24113133282935</v>
      </c>
    </row>
    <row r="138" spans="1:8" ht="15.75">
      <c r="A138" s="13" t="s">
        <v>51</v>
      </c>
      <c r="B138" s="24"/>
      <c r="C138" s="31">
        <f>C105+C121+C129+C132+C133</f>
        <v>43637.12372249999</v>
      </c>
      <c r="D138" s="31">
        <f>D105+D121+D129+D132+D133</f>
        <v>34796.03364</v>
      </c>
      <c r="E138" s="41">
        <f>D138/C138*100</f>
        <v>79.7395214709319</v>
      </c>
      <c r="F138" s="41">
        <f t="shared" si="9"/>
        <v>-8841.090082499992</v>
      </c>
      <c r="G138" s="31">
        <f>G105+G121+G129+G132+G133</f>
        <v>33856.49861</v>
      </c>
      <c r="H138" s="41">
        <f t="shared" si="10"/>
        <v>102.77505078366991</v>
      </c>
    </row>
    <row r="139" spans="1:13" ht="30.75" customHeight="1">
      <c r="A139" s="159" t="s">
        <v>52</v>
      </c>
      <c r="B139" s="159"/>
      <c r="C139" s="31">
        <f>C137+C102</f>
        <v>609287.6737225</v>
      </c>
      <c r="D139" s="31">
        <f>D137+D102</f>
        <v>638121.8253400001</v>
      </c>
      <c r="E139" s="41">
        <f>D139/C139*100</f>
        <v>104.73243639434475</v>
      </c>
      <c r="F139" s="41">
        <f t="shared" si="9"/>
        <v>28834.151617500116</v>
      </c>
      <c r="G139" s="31">
        <f>G137+G102</f>
        <v>540638.6859099999</v>
      </c>
      <c r="H139" s="41">
        <f t="shared" si="10"/>
        <v>118.03110690569936</v>
      </c>
      <c r="J139" s="136"/>
      <c r="L139" s="136"/>
      <c r="M139" s="136"/>
    </row>
    <row r="140" spans="1:13" ht="30.75" customHeight="1">
      <c r="A140" s="159" t="s">
        <v>53</v>
      </c>
      <c r="B140" s="159"/>
      <c r="C140" s="31">
        <f>C138+C103</f>
        <v>1008144.1977825</v>
      </c>
      <c r="D140" s="31">
        <f>D138+D103</f>
        <v>1004110.3754100001</v>
      </c>
      <c r="E140" s="41">
        <f>D140/C140*100</f>
        <v>99.59987644809416</v>
      </c>
      <c r="F140" s="41">
        <f t="shared" si="9"/>
        <v>-4033.8223724998534</v>
      </c>
      <c r="G140" s="31">
        <f>G138+G103</f>
        <v>1011902.4347199999</v>
      </c>
      <c r="H140" s="41">
        <f t="shared" si="10"/>
        <v>99.229959426656</v>
      </c>
      <c r="J140" s="136"/>
      <c r="L140" s="136"/>
      <c r="M140" s="136"/>
    </row>
    <row r="141" spans="1:7" ht="30.75" customHeight="1">
      <c r="A141" s="8"/>
      <c r="B141" s="25"/>
      <c r="C141" s="37"/>
      <c r="D141" s="37"/>
      <c r="E141" s="48"/>
      <c r="F141" s="140"/>
      <c r="G141" s="37"/>
    </row>
    <row r="142" spans="2:6" ht="18.75">
      <c r="B142" s="17" t="s">
        <v>85</v>
      </c>
      <c r="E142" s="28" t="s">
        <v>109</v>
      </c>
      <c r="F142" s="141"/>
    </row>
  </sheetData>
  <sheetProtection/>
  <mergeCells count="15">
    <mergeCell ref="A139:B139"/>
    <mergeCell ref="A140:B140"/>
    <mergeCell ref="A102:B102"/>
    <mergeCell ref="A103:B103"/>
    <mergeCell ref="A104:H104"/>
    <mergeCell ref="D1:F1"/>
    <mergeCell ref="E5:E6"/>
    <mergeCell ref="C5:C6"/>
    <mergeCell ref="D5:D6"/>
    <mergeCell ref="F5:F6"/>
    <mergeCell ref="A7:H7"/>
    <mergeCell ref="G5:G6"/>
    <mergeCell ref="H5:H6"/>
    <mergeCell ref="A5:A6"/>
    <mergeCell ref="B5:B6"/>
  </mergeCells>
  <printOptions/>
  <pageMargins left="0.35433070866141736" right="0.1968503937007874" top="0.15748031496062992" bottom="0.2755905511811024" header="0.1574803149606299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2019-07-29T07:08:58Z</cp:lastPrinted>
  <dcterms:created xsi:type="dcterms:W3CDTF">2012-01-31T07:31:50Z</dcterms:created>
  <dcterms:modified xsi:type="dcterms:W3CDTF">2019-11-20T09:17:54Z</dcterms:modified>
  <cp:category/>
  <cp:version/>
  <cp:contentType/>
  <cp:contentStatus/>
</cp:coreProperties>
</file>