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<sst xmlns="http://schemas.openxmlformats.org/spreadsheetml/2006/main" count="129" uniqueCount="123">
  <si>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</si>
  <si>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</si>
  <si>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</si>
  <si>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</si>
  <si>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</si>
  <si>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</si>
  <si>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</si>
  <si>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</si>
  <si>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</si>
  <si>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</si>
  <si>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</si>
  <si>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</si>
  <si>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</si>
  <si>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</si>
  <si>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</si>
  <si>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</si>
  <si>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</si>
  <si>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</si>
  <si>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</si>
  <si>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</si>
  <si>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</si>
  <si>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</si>
  <si>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</si>
  <si>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</si>
  <si>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</si>
  <si>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</si>
  <si>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</si>
  <si>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</si>
  <si>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</si>
  <si>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</si>
  <si>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</si>
  <si>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</si>
  <si>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</si>
  <si>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Субвенції</t>
  </si>
  <si>
    <t>Інші субвенції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</si>
  <si>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</si>
  <si>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</si>
  <si>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</si>
  <si>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</si>
  <si>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</si>
  <si>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</si>
  <si>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</si>
  <si>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</si>
  <si>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</si>
  <si>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</si>
  <si>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</si>
  <si>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</si>
  <si>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</si>
  <si>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</si>
  <si>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</si>
  <si>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</si>
  <si>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</si>
  <si>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</si>
  <si>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</si>
  <si>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</si>
  <si>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</si>
  <si>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</si>
  <si>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</si>
  <si>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</si>
  <si>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</si>
  <si>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</si>
  <si>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</si>
  <si>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</si>
  <si>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</si>
  <si>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</si>
  <si>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</si>
  <si>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</si>
  <si>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</si>
  <si>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</si>
  <si>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</si>
  <si>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</si>
  <si>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</si>
  <si>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</si>
  <si>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</si>
  <si>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</si>
  <si>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</si>
  <si>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</si>
  <si>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</si>
  <si>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</si>
  <si>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</si>
  <si>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</si>
  <si>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</si>
  <si>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</si>
  <si>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</si>
  <si>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</si>
  <si>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</si>
  <si>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</si>
  <si>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</si>
  <si>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</si>
  <si>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</si>
  <si>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</si>
  <si>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</si>
  <si>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Рентна плата за використання природних ресурсів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</si>
  <si>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</si>
  <si>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</si>
  <si>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</si>
  <si>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</si>
  <si>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 xml:space="preserve">Секретар ради </t>
  </si>
  <si>
    <t>Кошти від продажу землі  </t>
  </si>
  <si>
    <t>Факт виконання за І квартал 2017 року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</si>
  <si>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</si>
  <si>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</si>
  <si>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</si>
  <si>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</si>
  <si>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</si>
  <si>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Е.Ю.Марініч</t>
  </si>
  <si>
    <t>План на І квартал 2018 року з урахуванням внесених змін</t>
  </si>
  <si>
    <t>Факт виконання за І квартал 2018 року</t>
  </si>
  <si>
    <t>% виконання до 2017 року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</si>
  <si>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</si>
  <si>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</si>
  <si>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</si>
  <si>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</si>
  <si>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</si>
  <si>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</si>
  <si>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</si>
  <si>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</si>
  <si>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</si>
  <si>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</si>
  <si>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</si>
  <si>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</si>
  <si>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</si>
  <si>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r>
      <t xml:space="preserve">Додаток  до рішення міської ради від   </t>
    </r>
    <r>
      <rPr>
        <u val="single"/>
        <sz val="12"/>
        <rFont val="Times New Roman"/>
        <family val="1"/>
      </rPr>
      <t xml:space="preserve">"  22   "  травня </t>
    </r>
    <r>
      <rPr>
        <sz val="12"/>
        <rFont val="Times New Roman"/>
        <family val="1"/>
      </rPr>
      <t xml:space="preserve"> 2018 р. № 2616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</si>
</sst>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80" fontId="8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180" fontId="12" fillId="0" borderId="0" xfId="0" applyNumberFormat="1" applyFon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82" fontId="3" fillId="34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80" fontId="11" fillId="0" borderId="15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0.421875" style="2" customWidth="1"/>
    <col min="5" max="6" width="9.7109375" style="2" customWidth="1"/>
    <col min="7" max="7" width="10.421875" style="8" customWidth="1"/>
    <col min="8" max="8" width="9.421875" style="8" customWidth="1"/>
    <col min="9" max="16384" width="9.140625" style="1" customWidth="1"/>
  </cols>
  <sheetData>
    <row r="1" spans="1:6" ht="50.25" customHeight="1">
      <c r="A1" s="12"/>
      <c r="B1" s="13"/>
      <c r="C1" s="8"/>
      <c r="D1" s="43" t="s">
        <v>122</v>
      </c>
      <c r="E1" s="43"/>
      <c r="F1" s="43"/>
    </row>
    <row r="2" spans="1:9" ht="15" customHeight="1" hidden="1">
      <c r="A2" s="14"/>
      <c r="B2" s="15"/>
      <c r="C2" s="9"/>
      <c r="D2" s="9"/>
      <c r="E2" s="9"/>
      <c r="F2" s="9"/>
      <c r="G2" s="9"/>
      <c r="H2" s="9"/>
      <c r="I2" s="3"/>
    </row>
    <row r="3" spans="1:9" ht="15" customHeight="1" hidden="1">
      <c r="A3" s="16"/>
      <c r="B3" s="16"/>
      <c r="C3" s="14"/>
      <c r="D3" s="9"/>
      <c r="E3" s="9"/>
      <c r="F3" s="9"/>
      <c r="G3" s="9"/>
      <c r="H3" s="9"/>
      <c r="I3" s="5"/>
    </row>
    <row r="4" spans="1:8" ht="15.75">
      <c r="A4" s="12"/>
      <c r="B4" s="13"/>
      <c r="C4" s="8"/>
      <c r="D4" s="8"/>
      <c r="E4" s="8"/>
      <c r="F4" s="8"/>
      <c r="H4" s="18" t="s">
        <v>93</v>
      </c>
    </row>
    <row r="5" spans="1:8" ht="15" customHeight="1">
      <c r="A5" s="51" t="s">
        <v>0</v>
      </c>
      <c r="B5" s="53" t="s">
        <v>1</v>
      </c>
      <c r="C5" s="46" t="s">
        <v>106</v>
      </c>
      <c r="D5" s="48" t="s">
        <v>107</v>
      </c>
      <c r="E5" s="45" t="s">
        <v>3</v>
      </c>
      <c r="F5" s="45" t="s">
        <v>2</v>
      </c>
      <c r="G5" s="48" t="s">
        <v>99</v>
      </c>
      <c r="H5" s="50" t="s">
        <v>108</v>
      </c>
    </row>
    <row r="6" spans="1:8" ht="93" customHeight="1">
      <c r="A6" s="52"/>
      <c r="B6" s="54"/>
      <c r="C6" s="47"/>
      <c r="D6" s="49"/>
      <c r="E6" s="45"/>
      <c r="F6" s="45"/>
      <c r="G6" s="49"/>
      <c r="H6" s="50"/>
    </row>
    <row r="7" spans="1:8" ht="21" customHeight="1">
      <c r="A7" s="44" t="s">
        <v>100</v>
      </c>
      <c r="B7" s="44"/>
      <c r="C7" s="44"/>
      <c r="D7" s="44"/>
      <c r="E7" s="44"/>
      <c r="F7" s="44"/>
      <c r="G7" s="10"/>
      <c r="H7" s="6"/>
    </row>
    <row r="8" spans="1:8" ht="15.75">
      <c r="A8" s="30">
        <v>10000000</v>
      </c>
      <c r="B8" s="31" t="s">
        <v>4</v>
      </c>
      <c r="C8" s="25">
        <f>SUM(C10:C50)</f>
        <v>142387.8</v>
      </c>
      <c r="D8" s="25">
        <f>SUM(D10:D50)</f>
        <v>160288.20000000004</v>
      </c>
      <c r="E8" s="25">
        <f>D8/C8*100</f>
        <v>112.57158267772944</v>
      </c>
      <c r="F8" s="25">
        <f>D8-C8</f>
        <v>17900.400000000052</v>
      </c>
      <c r="G8" s="25">
        <f>SUM(G10:G50)</f>
        <v>121433.81500000002</v>
      </c>
      <c r="H8" s="25">
        <f>D8/G8*100</f>
        <v>131.99634714597414</v>
      </c>
    </row>
    <row r="9" spans="1:8" ht="46.5" customHeight="1" hidden="1">
      <c r="A9" s="32">
        <v>11000000</v>
      </c>
      <c r="B9" s="33" t="s">
        <v>5</v>
      </c>
      <c r="C9" s="26"/>
      <c r="D9" s="26"/>
      <c r="E9" s="26" t="e">
        <f aca="true" t="shared" si="0" ref="E9:E91">D9/C9*100</f>
        <v>#DIV/0!</v>
      </c>
      <c r="F9" s="26">
        <f aca="true" t="shared" si="1" ref="F9:F92">D9-C9</f>
        <v>0</v>
      </c>
      <c r="G9" s="26"/>
      <c r="H9" s="26" t="e">
        <f aca="true" t="shared" si="2" ref="H9:H84">D9/G9*100</f>
        <v>#DIV/0!</v>
      </c>
    </row>
    <row r="10" spans="1:8" ht="15.75">
      <c r="A10" s="32">
        <v>11010000</v>
      </c>
      <c r="B10" s="33" t="s">
        <v>6</v>
      </c>
      <c r="C10" s="26">
        <v>105597.8</v>
      </c>
      <c r="D10" s="26">
        <v>117637.1</v>
      </c>
      <c r="E10" s="26">
        <f t="shared" si="0"/>
        <v>111.40108979543135</v>
      </c>
      <c r="F10" s="26">
        <f t="shared" si="1"/>
        <v>12039.300000000003</v>
      </c>
      <c r="G10" s="26">
        <v>85605.4</v>
      </c>
      <c r="H10" s="26">
        <f t="shared" si="2"/>
        <v>137.41784980854013</v>
      </c>
    </row>
    <row r="11" spans="1:8" ht="30.75" customHeight="1" hidden="1">
      <c r="A11" s="32">
        <v>11010100</v>
      </c>
      <c r="B11" s="33" t="s">
        <v>7</v>
      </c>
      <c r="C11" s="26"/>
      <c r="D11" s="26"/>
      <c r="E11" s="26" t="e">
        <f t="shared" si="0"/>
        <v>#DIV/0!</v>
      </c>
      <c r="F11" s="26">
        <f t="shared" si="1"/>
        <v>0</v>
      </c>
      <c r="G11" s="26"/>
      <c r="H11" s="26" t="e">
        <f t="shared" si="2"/>
        <v>#DIV/0!</v>
      </c>
    </row>
    <row r="12" spans="1:8" ht="46.5" customHeight="1" hidden="1">
      <c r="A12" s="32">
        <v>11010200</v>
      </c>
      <c r="B12" s="33" t="s">
        <v>8</v>
      </c>
      <c r="C12" s="26"/>
      <c r="D12" s="26"/>
      <c r="E12" s="26" t="e">
        <f t="shared" si="0"/>
        <v>#DIV/0!</v>
      </c>
      <c r="F12" s="26">
        <f t="shared" si="1"/>
        <v>0</v>
      </c>
      <c r="G12" s="26"/>
      <c r="H12" s="26" t="e">
        <f t="shared" si="2"/>
        <v>#DIV/0!</v>
      </c>
    </row>
    <row r="13" spans="1:8" ht="15" customHeight="1" hidden="1">
      <c r="A13" s="34">
        <v>11010300</v>
      </c>
      <c r="B13" s="34" t="s">
        <v>64</v>
      </c>
      <c r="C13" s="26"/>
      <c r="D13" s="26"/>
      <c r="E13" s="26" t="e">
        <f t="shared" si="0"/>
        <v>#DIV/0!</v>
      </c>
      <c r="F13" s="26"/>
      <c r="G13" s="26"/>
      <c r="H13" s="26" t="e">
        <f t="shared" si="2"/>
        <v>#DIV/0!</v>
      </c>
    </row>
    <row r="14" spans="1:8" ht="62.25" customHeight="1" hidden="1">
      <c r="A14" s="32">
        <v>11010400</v>
      </c>
      <c r="B14" s="33" t="s">
        <v>9</v>
      </c>
      <c r="C14" s="26"/>
      <c r="D14" s="26"/>
      <c r="E14" s="26" t="e">
        <f t="shared" si="0"/>
        <v>#DIV/0!</v>
      </c>
      <c r="F14" s="26">
        <f t="shared" si="1"/>
        <v>0</v>
      </c>
      <c r="G14" s="26"/>
      <c r="H14" s="26" t="e">
        <f t="shared" si="2"/>
        <v>#DIV/0!</v>
      </c>
    </row>
    <row r="15" spans="1:8" ht="46.5" customHeight="1" hidden="1">
      <c r="A15" s="32">
        <v>11010500</v>
      </c>
      <c r="B15" s="33" t="s">
        <v>57</v>
      </c>
      <c r="C15" s="26"/>
      <c r="D15" s="26"/>
      <c r="E15" s="26" t="e">
        <f t="shared" si="0"/>
        <v>#DIV/0!</v>
      </c>
      <c r="F15" s="26">
        <f t="shared" si="1"/>
        <v>0</v>
      </c>
      <c r="G15" s="26"/>
      <c r="H15" s="26" t="e">
        <f t="shared" si="2"/>
        <v>#DIV/0!</v>
      </c>
    </row>
    <row r="16" spans="1:8" ht="62.25" customHeight="1" hidden="1">
      <c r="A16" s="32">
        <v>11010600</v>
      </c>
      <c r="B16" s="33" t="s">
        <v>58</v>
      </c>
      <c r="C16" s="26"/>
      <c r="D16" s="26"/>
      <c r="E16" s="26" t="e">
        <f t="shared" si="0"/>
        <v>#DIV/0!</v>
      </c>
      <c r="F16" s="26">
        <f t="shared" si="1"/>
        <v>0</v>
      </c>
      <c r="G16" s="26"/>
      <c r="H16" s="26" t="e">
        <f t="shared" si="2"/>
        <v>#DIV/0!</v>
      </c>
    </row>
    <row r="17" spans="1:8" ht="47.25">
      <c r="A17" s="32">
        <v>11020200</v>
      </c>
      <c r="B17" s="33" t="s">
        <v>10</v>
      </c>
      <c r="C17" s="26">
        <v>587.5</v>
      </c>
      <c r="D17" s="26">
        <v>3663.3</v>
      </c>
      <c r="E17" s="26">
        <f t="shared" si="0"/>
        <v>623.5404255319149</v>
      </c>
      <c r="F17" s="26">
        <f t="shared" si="1"/>
        <v>3075.8</v>
      </c>
      <c r="G17" s="26">
        <v>955.7</v>
      </c>
      <c r="H17" s="26">
        <f t="shared" si="2"/>
        <v>383.31066234173903</v>
      </c>
    </row>
    <row r="18" spans="1:8" ht="15.75" hidden="1">
      <c r="A18" s="32"/>
      <c r="B18" s="33"/>
      <c r="C18" s="26"/>
      <c r="D18" s="26"/>
      <c r="E18" s="26" t="e">
        <f t="shared" si="0"/>
        <v>#DIV/0!</v>
      </c>
      <c r="F18" s="26">
        <f t="shared" si="1"/>
        <v>0</v>
      </c>
      <c r="G18" s="26"/>
      <c r="H18" s="26" t="e">
        <f t="shared" si="2"/>
        <v>#DIV/0!</v>
      </c>
    </row>
    <row r="19" spans="1:8" ht="28.5" customHeight="1">
      <c r="A19" s="32">
        <v>13000000</v>
      </c>
      <c r="B19" s="33" t="s">
        <v>92</v>
      </c>
      <c r="C19" s="41">
        <v>0</v>
      </c>
      <c r="D19" s="27">
        <v>0</v>
      </c>
      <c r="E19" s="26">
        <v>0</v>
      </c>
      <c r="F19" s="26">
        <f t="shared" si="1"/>
        <v>0</v>
      </c>
      <c r="G19" s="27">
        <v>0.015</v>
      </c>
      <c r="H19" s="26">
        <f t="shared" si="2"/>
        <v>0</v>
      </c>
    </row>
    <row r="20" spans="1:8" ht="35.25" customHeight="1">
      <c r="A20" s="32">
        <v>14020000</v>
      </c>
      <c r="B20" s="33" t="s">
        <v>101</v>
      </c>
      <c r="C20" s="26">
        <v>922.8</v>
      </c>
      <c r="D20" s="27">
        <v>951.7</v>
      </c>
      <c r="E20" s="26">
        <f t="shared" si="0"/>
        <v>103.1317728651929</v>
      </c>
      <c r="F20" s="26">
        <f t="shared" si="1"/>
        <v>28.90000000000009</v>
      </c>
      <c r="G20" s="27">
        <v>735.2</v>
      </c>
      <c r="H20" s="26">
        <f t="shared" si="2"/>
        <v>129.44776931447225</v>
      </c>
    </row>
    <row r="21" spans="1:8" ht="45.75" customHeight="1">
      <c r="A21" s="32">
        <v>14030000</v>
      </c>
      <c r="B21" s="33" t="s">
        <v>102</v>
      </c>
      <c r="C21" s="26">
        <v>3601.8</v>
      </c>
      <c r="D21" s="26">
        <v>3103.3</v>
      </c>
      <c r="E21" s="26">
        <f t="shared" si="0"/>
        <v>86.15969792881337</v>
      </c>
      <c r="F21" s="26">
        <f t="shared" si="1"/>
        <v>-498.5</v>
      </c>
      <c r="G21" s="26">
        <v>2518.6</v>
      </c>
      <c r="H21" s="26">
        <f t="shared" si="2"/>
        <v>123.21527832923054</v>
      </c>
    </row>
    <row r="22" spans="1:8" ht="44.25" customHeight="1">
      <c r="A22" s="32">
        <v>14040000</v>
      </c>
      <c r="B22" s="35" t="s">
        <v>81</v>
      </c>
      <c r="C22" s="26">
        <v>7225.4</v>
      </c>
      <c r="D22" s="26">
        <v>6768.8</v>
      </c>
      <c r="E22" s="26">
        <f t="shared" si="0"/>
        <v>93.68062667810779</v>
      </c>
      <c r="F22" s="26">
        <f>D22-C22</f>
        <v>-456.59999999999945</v>
      </c>
      <c r="G22" s="26">
        <v>8087</v>
      </c>
      <c r="H22" s="26">
        <f t="shared" si="2"/>
        <v>83.69976505502659</v>
      </c>
    </row>
    <row r="23" spans="1:8" ht="60" customHeight="1">
      <c r="A23" s="32">
        <v>18010100</v>
      </c>
      <c r="B23" s="35" t="s">
        <v>82</v>
      </c>
      <c r="C23" s="26">
        <v>80</v>
      </c>
      <c r="D23" s="26">
        <v>44.5</v>
      </c>
      <c r="E23" s="26">
        <f t="shared" si="0"/>
        <v>55.625</v>
      </c>
      <c r="F23" s="26">
        <f t="shared" si="1"/>
        <v>-35.5</v>
      </c>
      <c r="G23" s="26">
        <v>113.2</v>
      </c>
      <c r="H23" s="26">
        <f t="shared" si="2"/>
        <v>39.31095406360424</v>
      </c>
    </row>
    <row r="24" spans="1:8" ht="60" customHeight="1">
      <c r="A24" s="32">
        <v>18010200</v>
      </c>
      <c r="B24" s="35" t="s">
        <v>83</v>
      </c>
      <c r="C24" s="26">
        <v>195</v>
      </c>
      <c r="D24" s="26">
        <v>16.7</v>
      </c>
      <c r="E24" s="26">
        <f t="shared" si="0"/>
        <v>8.564102564102564</v>
      </c>
      <c r="F24" s="26">
        <f t="shared" si="1"/>
        <v>-178.3</v>
      </c>
      <c r="G24" s="26">
        <v>9.3</v>
      </c>
      <c r="H24" s="26">
        <f t="shared" si="2"/>
        <v>179.56989247311824</v>
      </c>
    </row>
    <row r="25" spans="1:8" ht="58.5" customHeight="1">
      <c r="A25" s="32">
        <v>18010300</v>
      </c>
      <c r="B25" s="35" t="s">
        <v>84</v>
      </c>
      <c r="C25" s="26">
        <v>375</v>
      </c>
      <c r="D25" s="26">
        <v>210.3</v>
      </c>
      <c r="E25" s="26">
        <f t="shared" si="0"/>
        <v>56.080000000000005</v>
      </c>
      <c r="F25" s="26">
        <f>D25-C25</f>
        <v>-164.7</v>
      </c>
      <c r="G25" s="26">
        <v>76.6</v>
      </c>
      <c r="H25" s="26">
        <f t="shared" si="2"/>
        <v>274.54308093994786</v>
      </c>
    </row>
    <row r="26" spans="1:9" ht="57.75" customHeight="1">
      <c r="A26" s="32">
        <v>18010400</v>
      </c>
      <c r="B26" s="35" t="s">
        <v>85</v>
      </c>
      <c r="C26" s="26">
        <v>1500</v>
      </c>
      <c r="D26" s="26">
        <v>2493.3</v>
      </c>
      <c r="E26" s="26">
        <f t="shared" si="0"/>
        <v>166.22</v>
      </c>
      <c r="F26" s="26">
        <f>D26-C26</f>
        <v>993.3000000000002</v>
      </c>
      <c r="G26" s="26">
        <v>1737.8</v>
      </c>
      <c r="H26" s="26">
        <f t="shared" si="2"/>
        <v>143.47450799861895</v>
      </c>
      <c r="I26" s="7"/>
    </row>
    <row r="27" spans="1:8" ht="15" customHeight="1">
      <c r="A27" s="32">
        <v>18010500</v>
      </c>
      <c r="B27" s="32" t="s">
        <v>86</v>
      </c>
      <c r="C27" s="26">
        <v>3250</v>
      </c>
      <c r="D27" s="26">
        <v>6878.2</v>
      </c>
      <c r="E27" s="26">
        <f t="shared" si="0"/>
        <v>211.63692307692307</v>
      </c>
      <c r="F27" s="26">
        <f t="shared" si="1"/>
        <v>3628.2</v>
      </c>
      <c r="G27" s="26">
        <v>4480.4</v>
      </c>
      <c r="H27" s="26">
        <f t="shared" si="2"/>
        <v>153.51754307651103</v>
      </c>
    </row>
    <row r="28" spans="1:8" ht="15" customHeight="1">
      <c r="A28" s="32">
        <v>18010600</v>
      </c>
      <c r="B28" s="32" t="s">
        <v>87</v>
      </c>
      <c r="C28" s="26">
        <v>3750</v>
      </c>
      <c r="D28" s="26">
        <v>3408.2</v>
      </c>
      <c r="E28" s="26">
        <f t="shared" si="0"/>
        <v>90.88533333333334</v>
      </c>
      <c r="F28" s="26">
        <f t="shared" si="1"/>
        <v>-341.8000000000002</v>
      </c>
      <c r="G28" s="26">
        <v>4657.6</v>
      </c>
      <c r="H28" s="26">
        <f t="shared" si="2"/>
        <v>73.17502576434214</v>
      </c>
    </row>
    <row r="29" spans="1:8" ht="15" customHeight="1">
      <c r="A29" s="32">
        <v>18010700</v>
      </c>
      <c r="B29" s="33" t="s">
        <v>88</v>
      </c>
      <c r="C29" s="26">
        <v>475</v>
      </c>
      <c r="D29" s="26">
        <v>152.4</v>
      </c>
      <c r="E29" s="26">
        <f t="shared" si="0"/>
        <v>32.08421052631579</v>
      </c>
      <c r="F29" s="26">
        <f t="shared" si="1"/>
        <v>-322.6</v>
      </c>
      <c r="G29" s="26">
        <v>163.3</v>
      </c>
      <c r="H29" s="26">
        <f t="shared" si="2"/>
        <v>93.32516840171463</v>
      </c>
    </row>
    <row r="30" spans="1:8" ht="15" customHeight="1">
      <c r="A30" s="32">
        <v>18010900</v>
      </c>
      <c r="B30" s="33" t="s">
        <v>89</v>
      </c>
      <c r="C30" s="26">
        <v>1225</v>
      </c>
      <c r="D30" s="26">
        <v>1227.7</v>
      </c>
      <c r="E30" s="26">
        <f t="shared" si="0"/>
        <v>100.22040816326532</v>
      </c>
      <c r="F30" s="26">
        <f t="shared" si="1"/>
        <v>2.7000000000000455</v>
      </c>
      <c r="G30" s="26">
        <v>1193.7</v>
      </c>
      <c r="H30" s="26">
        <f t="shared" si="2"/>
        <v>102.84828683923935</v>
      </c>
    </row>
    <row r="31" spans="1:8" ht="15" customHeight="1">
      <c r="A31" s="32">
        <v>18011000</v>
      </c>
      <c r="B31" s="33" t="s">
        <v>90</v>
      </c>
      <c r="C31" s="26">
        <v>52.5</v>
      </c>
      <c r="D31" s="26">
        <v>12.5</v>
      </c>
      <c r="E31" s="26">
        <f t="shared" si="0"/>
        <v>23.809523809523807</v>
      </c>
      <c r="F31" s="26">
        <f>D31-C31</f>
        <v>-40</v>
      </c>
      <c r="G31" s="26">
        <v>0</v>
      </c>
      <c r="H31" s="26">
        <v>0</v>
      </c>
    </row>
    <row r="32" spans="1:8" ht="31.5">
      <c r="A32" s="32">
        <v>18011100</v>
      </c>
      <c r="B32" s="33" t="s">
        <v>91</v>
      </c>
      <c r="C32" s="26">
        <v>25</v>
      </c>
      <c r="D32" s="26">
        <v>36.1</v>
      </c>
      <c r="E32" s="26">
        <f t="shared" si="0"/>
        <v>144.4</v>
      </c>
      <c r="F32" s="26">
        <f>D32-C32</f>
        <v>11.100000000000001</v>
      </c>
      <c r="G32" s="26">
        <v>27.1</v>
      </c>
      <c r="H32" s="26">
        <f t="shared" si="2"/>
        <v>133.21033210332104</v>
      </c>
    </row>
    <row r="33" spans="1:8" ht="15.75">
      <c r="A33" s="32">
        <v>18030000</v>
      </c>
      <c r="B33" s="33" t="s">
        <v>59</v>
      </c>
      <c r="C33" s="26">
        <v>25</v>
      </c>
      <c r="D33" s="26">
        <v>30.3</v>
      </c>
      <c r="E33" s="26">
        <f t="shared" si="0"/>
        <v>121.2</v>
      </c>
      <c r="F33" s="26">
        <f>D33-C33</f>
        <v>5.300000000000001</v>
      </c>
      <c r="G33" s="26">
        <v>21.8</v>
      </c>
      <c r="H33" s="26">
        <f t="shared" si="2"/>
        <v>138.9908256880734</v>
      </c>
    </row>
    <row r="34" spans="1:8" ht="30.75" customHeight="1" hidden="1">
      <c r="A34" s="32">
        <v>18030100</v>
      </c>
      <c r="B34" s="33" t="s">
        <v>60</v>
      </c>
      <c r="C34" s="26"/>
      <c r="D34" s="26"/>
      <c r="E34" s="26" t="e">
        <f t="shared" si="0"/>
        <v>#DIV/0!</v>
      </c>
      <c r="F34" s="26">
        <f t="shared" si="1"/>
        <v>0</v>
      </c>
      <c r="G34" s="26"/>
      <c r="H34" s="26" t="e">
        <f t="shared" si="2"/>
        <v>#DIV/0!</v>
      </c>
    </row>
    <row r="35" spans="1:8" ht="30.75" customHeight="1" hidden="1">
      <c r="A35" s="32">
        <v>18030200</v>
      </c>
      <c r="B35" s="33" t="s">
        <v>61</v>
      </c>
      <c r="C35" s="26"/>
      <c r="D35" s="26"/>
      <c r="E35" s="26" t="e">
        <f t="shared" si="0"/>
        <v>#DIV/0!</v>
      </c>
      <c r="F35" s="26">
        <f t="shared" si="1"/>
        <v>0</v>
      </c>
      <c r="G35" s="26"/>
      <c r="H35" s="26" t="e">
        <f t="shared" si="2"/>
        <v>#DIV/0!</v>
      </c>
    </row>
    <row r="36" spans="1:8" ht="46.5" customHeight="1" hidden="1">
      <c r="A36" s="32">
        <v>18040100</v>
      </c>
      <c r="B36" s="33" t="s">
        <v>12</v>
      </c>
      <c r="C36" s="26"/>
      <c r="D36" s="26"/>
      <c r="E36" s="26" t="e">
        <f t="shared" si="0"/>
        <v>#DIV/0!</v>
      </c>
      <c r="F36" s="26">
        <f t="shared" si="1"/>
        <v>0</v>
      </c>
      <c r="G36" s="26"/>
      <c r="H36" s="26" t="e">
        <f t="shared" si="2"/>
        <v>#DIV/0!</v>
      </c>
    </row>
    <row r="37" spans="1:8" ht="46.5" customHeight="1" hidden="1">
      <c r="A37" s="32">
        <v>18040200</v>
      </c>
      <c r="B37" s="33" t="s">
        <v>13</v>
      </c>
      <c r="C37" s="26"/>
      <c r="D37" s="26"/>
      <c r="E37" s="26" t="e">
        <f t="shared" si="0"/>
        <v>#DIV/0!</v>
      </c>
      <c r="F37" s="26">
        <f t="shared" si="1"/>
        <v>0</v>
      </c>
      <c r="G37" s="26"/>
      <c r="H37" s="26" t="e">
        <f t="shared" si="2"/>
        <v>#DIV/0!</v>
      </c>
    </row>
    <row r="38" spans="1:8" ht="46.5" customHeight="1" hidden="1">
      <c r="A38" s="32">
        <v>18040500</v>
      </c>
      <c r="B38" s="33" t="s">
        <v>14</v>
      </c>
      <c r="C38" s="26"/>
      <c r="D38" s="26"/>
      <c r="E38" s="26" t="e">
        <f t="shared" si="0"/>
        <v>#DIV/0!</v>
      </c>
      <c r="F38" s="26">
        <f t="shared" si="1"/>
        <v>0</v>
      </c>
      <c r="G38" s="26"/>
      <c r="H38" s="26" t="e">
        <f t="shared" si="2"/>
        <v>#DIV/0!</v>
      </c>
    </row>
    <row r="39" spans="1:8" ht="46.5" customHeight="1" hidden="1">
      <c r="A39" s="32">
        <v>18040600</v>
      </c>
      <c r="B39" s="33" t="s">
        <v>15</v>
      </c>
      <c r="C39" s="26"/>
      <c r="D39" s="26"/>
      <c r="E39" s="26" t="e">
        <f t="shared" si="0"/>
        <v>#DIV/0!</v>
      </c>
      <c r="F39" s="26">
        <f t="shared" si="1"/>
        <v>0</v>
      </c>
      <c r="G39" s="26"/>
      <c r="H39" s="26" t="e">
        <f t="shared" si="2"/>
        <v>#DIV/0!</v>
      </c>
    </row>
    <row r="40" spans="1:8" ht="46.5" customHeight="1" hidden="1">
      <c r="A40" s="32">
        <v>18040700</v>
      </c>
      <c r="B40" s="33" t="s">
        <v>16</v>
      </c>
      <c r="C40" s="26"/>
      <c r="D40" s="26"/>
      <c r="E40" s="26" t="e">
        <f t="shared" si="0"/>
        <v>#DIV/0!</v>
      </c>
      <c r="F40" s="26">
        <f t="shared" si="1"/>
        <v>0</v>
      </c>
      <c r="G40" s="26"/>
      <c r="H40" s="26" t="e">
        <f t="shared" si="2"/>
        <v>#DIV/0!</v>
      </c>
    </row>
    <row r="41" spans="1:8" ht="46.5" customHeight="1" hidden="1">
      <c r="A41" s="32">
        <v>18040800</v>
      </c>
      <c r="B41" s="33" t="s">
        <v>17</v>
      </c>
      <c r="C41" s="26"/>
      <c r="D41" s="26"/>
      <c r="E41" s="26" t="e">
        <f t="shared" si="0"/>
        <v>#DIV/0!</v>
      </c>
      <c r="F41" s="26">
        <f t="shared" si="1"/>
        <v>0</v>
      </c>
      <c r="G41" s="26"/>
      <c r="H41" s="26" t="e">
        <f t="shared" si="2"/>
        <v>#DIV/0!</v>
      </c>
    </row>
    <row r="42" spans="1:8" ht="46.5" customHeight="1" hidden="1">
      <c r="A42" s="32">
        <v>18040900</v>
      </c>
      <c r="B42" s="33" t="s">
        <v>18</v>
      </c>
      <c r="C42" s="26"/>
      <c r="D42" s="26"/>
      <c r="E42" s="26" t="e">
        <f t="shared" si="0"/>
        <v>#DIV/0!</v>
      </c>
      <c r="F42" s="26">
        <f t="shared" si="1"/>
        <v>0</v>
      </c>
      <c r="G42" s="26"/>
      <c r="H42" s="26" t="e">
        <f t="shared" si="2"/>
        <v>#DIV/0!</v>
      </c>
    </row>
    <row r="43" spans="1:8" ht="46.5" customHeight="1" hidden="1">
      <c r="A43" s="32">
        <v>18041000</v>
      </c>
      <c r="B43" s="33" t="s">
        <v>19</v>
      </c>
      <c r="C43" s="26"/>
      <c r="D43" s="26"/>
      <c r="E43" s="26" t="e">
        <f t="shared" si="0"/>
        <v>#DIV/0!</v>
      </c>
      <c r="F43" s="26">
        <f t="shared" si="1"/>
        <v>0</v>
      </c>
      <c r="G43" s="26"/>
      <c r="H43" s="26" t="e">
        <f t="shared" si="2"/>
        <v>#DIV/0!</v>
      </c>
    </row>
    <row r="44" spans="1:8" ht="46.5" customHeight="1" hidden="1">
      <c r="A44" s="32">
        <v>18041300</v>
      </c>
      <c r="B44" s="33" t="s">
        <v>20</v>
      </c>
      <c r="C44" s="26"/>
      <c r="D44" s="26"/>
      <c r="E44" s="26" t="e">
        <f t="shared" si="0"/>
        <v>#DIV/0!</v>
      </c>
      <c r="F44" s="26">
        <f t="shared" si="1"/>
        <v>0</v>
      </c>
      <c r="G44" s="26"/>
      <c r="H44" s="26" t="e">
        <f t="shared" si="2"/>
        <v>#DIV/0!</v>
      </c>
    </row>
    <row r="45" spans="1:8" ht="46.5" customHeight="1" hidden="1">
      <c r="A45" s="32">
        <v>18041400</v>
      </c>
      <c r="B45" s="33" t="s">
        <v>21</v>
      </c>
      <c r="C45" s="26"/>
      <c r="D45" s="26"/>
      <c r="E45" s="26" t="e">
        <f t="shared" si="0"/>
        <v>#DIV/0!</v>
      </c>
      <c r="F45" s="26">
        <f t="shared" si="1"/>
        <v>0</v>
      </c>
      <c r="G45" s="26"/>
      <c r="H45" s="26" t="e">
        <f t="shared" si="2"/>
        <v>#DIV/0!</v>
      </c>
    </row>
    <row r="46" spans="1:8" ht="30.75" customHeight="1" hidden="1">
      <c r="A46" s="32">
        <v>18041700</v>
      </c>
      <c r="B46" s="33" t="s">
        <v>22</v>
      </c>
      <c r="C46" s="26"/>
      <c r="D46" s="26"/>
      <c r="E46" s="26" t="e">
        <f t="shared" si="0"/>
        <v>#DIV/0!</v>
      </c>
      <c r="F46" s="26">
        <f t="shared" si="1"/>
        <v>0</v>
      </c>
      <c r="G46" s="26"/>
      <c r="H46" s="26" t="e">
        <f t="shared" si="2"/>
        <v>#DIV/0!</v>
      </c>
    </row>
    <row r="47" spans="1:8" ht="30.75" customHeight="1" hidden="1">
      <c r="A47" s="32">
        <v>18041800</v>
      </c>
      <c r="B47" s="33" t="s">
        <v>23</v>
      </c>
      <c r="C47" s="26"/>
      <c r="D47" s="26"/>
      <c r="E47" s="26" t="e">
        <f t="shared" si="0"/>
        <v>#DIV/0!</v>
      </c>
      <c r="F47" s="26">
        <f t="shared" si="1"/>
        <v>0</v>
      </c>
      <c r="G47" s="26"/>
      <c r="H47" s="26" t="e">
        <f t="shared" si="2"/>
        <v>#DIV/0!</v>
      </c>
    </row>
    <row r="48" spans="1:8" ht="30.75" customHeight="1">
      <c r="A48" s="32">
        <v>18040000</v>
      </c>
      <c r="B48" s="33" t="s">
        <v>11</v>
      </c>
      <c r="C48" s="26">
        <v>0</v>
      </c>
      <c r="D48" s="26">
        <v>-0.9</v>
      </c>
      <c r="E48" s="26">
        <v>0</v>
      </c>
      <c r="F48" s="26">
        <f>D48-C48</f>
        <v>-0.9</v>
      </c>
      <c r="G48" s="26">
        <v>-6.4</v>
      </c>
      <c r="H48" s="26">
        <f t="shared" si="2"/>
        <v>14.0625</v>
      </c>
    </row>
    <row r="49" spans="1:8" s="7" customFormat="1" ht="15" customHeight="1">
      <c r="A49" s="32">
        <v>18050000</v>
      </c>
      <c r="B49" s="33" t="s">
        <v>40</v>
      </c>
      <c r="C49" s="26">
        <v>13500</v>
      </c>
      <c r="D49" s="26">
        <v>13654.7</v>
      </c>
      <c r="E49" s="26">
        <f t="shared" si="0"/>
        <v>101.14592592592592</v>
      </c>
      <c r="F49" s="26">
        <f t="shared" si="1"/>
        <v>154.70000000000073</v>
      </c>
      <c r="G49" s="26">
        <v>11057.5</v>
      </c>
      <c r="H49" s="26">
        <f t="shared" si="2"/>
        <v>123.4881302283518</v>
      </c>
    </row>
    <row r="50" spans="1:8" s="7" customFormat="1" ht="14.25" customHeight="1" hidden="1">
      <c r="A50" s="32"/>
      <c r="B50" s="33"/>
      <c r="C50" s="22"/>
      <c r="D50" s="22"/>
      <c r="E50" s="26" t="e">
        <f t="shared" si="0"/>
        <v>#DIV/0!</v>
      </c>
      <c r="F50" s="22"/>
      <c r="G50" s="26"/>
      <c r="H50" s="26" t="e">
        <f t="shared" si="2"/>
        <v>#DIV/0!</v>
      </c>
    </row>
    <row r="51" spans="1:8" ht="15.75">
      <c r="A51" s="30">
        <v>20000000</v>
      </c>
      <c r="B51" s="31" t="s">
        <v>24</v>
      </c>
      <c r="C51" s="25">
        <f>+C56+C57+C58+C61+C62+C65+C66+C52</f>
        <v>2247.4</v>
      </c>
      <c r="D51" s="25">
        <f>+D56+D57+D58+D61+D62+D65+D66</f>
        <v>2497.3999999999996</v>
      </c>
      <c r="E51" s="25">
        <f t="shared" si="0"/>
        <v>111.12396547121115</v>
      </c>
      <c r="F51" s="25">
        <f t="shared" si="1"/>
        <v>249.99999999999955</v>
      </c>
      <c r="G51" s="25">
        <f>+G56+G57+G58+G61+G62+G65+G66</f>
        <v>2144.6000000000004</v>
      </c>
      <c r="H51" s="25">
        <f t="shared" si="2"/>
        <v>116.450620162268</v>
      </c>
    </row>
    <row r="52" spans="1:8" ht="63">
      <c r="A52" s="32">
        <v>21010300</v>
      </c>
      <c r="B52" s="33" t="s">
        <v>62</v>
      </c>
      <c r="C52" s="26">
        <v>0.1</v>
      </c>
      <c r="D52" s="26">
        <v>0</v>
      </c>
      <c r="E52" s="26">
        <f t="shared" si="0"/>
        <v>0</v>
      </c>
      <c r="F52" s="26">
        <f t="shared" si="1"/>
        <v>-0.1</v>
      </c>
      <c r="G52" s="26">
        <v>0</v>
      </c>
      <c r="H52" s="26">
        <v>0</v>
      </c>
    </row>
    <row r="53" spans="1:8" ht="31.5" hidden="1">
      <c r="A53" s="32">
        <v>21050000</v>
      </c>
      <c r="B53" s="33" t="s">
        <v>69</v>
      </c>
      <c r="C53" s="26"/>
      <c r="D53" s="26"/>
      <c r="E53" s="26" t="e">
        <f t="shared" si="0"/>
        <v>#DIV/0!</v>
      </c>
      <c r="F53" s="26">
        <f t="shared" si="1"/>
        <v>0</v>
      </c>
      <c r="G53" s="26"/>
      <c r="H53" s="26" t="e">
        <f t="shared" si="2"/>
        <v>#DIV/0!</v>
      </c>
    </row>
    <row r="54" spans="1:8" ht="15.75" hidden="1">
      <c r="A54" s="32">
        <v>21080500</v>
      </c>
      <c r="B54" s="33" t="s">
        <v>25</v>
      </c>
      <c r="C54" s="26"/>
      <c r="D54" s="26"/>
      <c r="E54" s="26" t="e">
        <f t="shared" si="0"/>
        <v>#DIV/0!</v>
      </c>
      <c r="F54" s="26">
        <f t="shared" si="1"/>
        <v>0</v>
      </c>
      <c r="G54" s="26"/>
      <c r="H54" s="26" t="e">
        <f t="shared" si="2"/>
        <v>#DIV/0!</v>
      </c>
    </row>
    <row r="55" spans="1:8" ht="15.75" hidden="1">
      <c r="A55" s="32"/>
      <c r="B55" s="33"/>
      <c r="C55" s="41"/>
      <c r="D55" s="26"/>
      <c r="E55" s="26" t="e">
        <f t="shared" si="0"/>
        <v>#DIV/0!</v>
      </c>
      <c r="F55" s="26"/>
      <c r="G55" s="26"/>
      <c r="H55" s="26" t="e">
        <f t="shared" si="2"/>
        <v>#DIV/0!</v>
      </c>
    </row>
    <row r="56" spans="1:8" ht="15.75">
      <c r="A56" s="32">
        <v>21081100</v>
      </c>
      <c r="B56" s="33" t="s">
        <v>26</v>
      </c>
      <c r="C56" s="26">
        <v>83.2</v>
      </c>
      <c r="D56" s="26">
        <v>17.6</v>
      </c>
      <c r="E56" s="26">
        <f t="shared" si="0"/>
        <v>21.153846153846153</v>
      </c>
      <c r="F56" s="26">
        <f>D56-C56</f>
        <v>-65.6</v>
      </c>
      <c r="G56" s="26">
        <v>36.2</v>
      </c>
      <c r="H56" s="26">
        <f t="shared" si="2"/>
        <v>48.61878453038674</v>
      </c>
    </row>
    <row r="57" spans="1:8" ht="64.5" customHeight="1">
      <c r="A57" s="32">
        <v>21081500</v>
      </c>
      <c r="B57" s="33" t="s">
        <v>103</v>
      </c>
      <c r="C57" s="26">
        <v>47</v>
      </c>
      <c r="D57" s="26">
        <v>13.5</v>
      </c>
      <c r="E57" s="26">
        <f t="shared" si="0"/>
        <v>28.723404255319153</v>
      </c>
      <c r="F57" s="26">
        <f>D57-C57</f>
        <v>-33.5</v>
      </c>
      <c r="G57" s="26">
        <v>19.5</v>
      </c>
      <c r="H57" s="26">
        <f t="shared" si="2"/>
        <v>69.23076923076923</v>
      </c>
    </row>
    <row r="58" spans="1:8" s="7" customFormat="1" ht="29.25" customHeight="1">
      <c r="A58" s="32">
        <v>22010000</v>
      </c>
      <c r="B58" s="33" t="s">
        <v>104</v>
      </c>
      <c r="C58" s="26">
        <v>1042.2</v>
      </c>
      <c r="D58" s="26">
        <v>1054.2</v>
      </c>
      <c r="E58" s="26">
        <f t="shared" si="0"/>
        <v>101.15141047783536</v>
      </c>
      <c r="F58" s="26">
        <f t="shared" si="1"/>
        <v>12</v>
      </c>
      <c r="G58" s="26">
        <v>934.5</v>
      </c>
      <c r="H58" s="26">
        <f t="shared" si="2"/>
        <v>112.80898876404495</v>
      </c>
    </row>
    <row r="59" spans="1:8" ht="30.75" customHeight="1" hidden="1">
      <c r="A59" s="32">
        <v>22010300</v>
      </c>
      <c r="B59" s="33" t="s">
        <v>70</v>
      </c>
      <c r="C59" s="22"/>
      <c r="D59" s="22"/>
      <c r="E59" s="26" t="e">
        <f t="shared" si="0"/>
        <v>#DIV/0!</v>
      </c>
      <c r="F59" s="22"/>
      <c r="G59" s="26"/>
      <c r="H59" s="26" t="e">
        <f t="shared" si="2"/>
        <v>#DIV/0!</v>
      </c>
    </row>
    <row r="60" spans="1:8" ht="44.25" customHeight="1" hidden="1">
      <c r="A60" s="32"/>
      <c r="B60" s="33"/>
      <c r="C60" s="22"/>
      <c r="D60" s="22"/>
      <c r="E60" s="26" t="e">
        <f t="shared" si="0"/>
        <v>#DIV/0!</v>
      </c>
      <c r="F60" s="22"/>
      <c r="G60" s="26"/>
      <c r="H60" s="26" t="e">
        <f t="shared" si="2"/>
        <v>#DIV/0!</v>
      </c>
    </row>
    <row r="61" spans="1:8" ht="35.25" customHeight="1">
      <c r="A61" s="32">
        <v>22080400</v>
      </c>
      <c r="B61" s="33" t="s">
        <v>77</v>
      </c>
      <c r="C61" s="26">
        <v>375</v>
      </c>
      <c r="D61" s="26">
        <v>514.4</v>
      </c>
      <c r="E61" s="26">
        <f t="shared" si="0"/>
        <v>137.17333333333332</v>
      </c>
      <c r="F61" s="26">
        <f t="shared" si="1"/>
        <v>139.39999999999998</v>
      </c>
      <c r="G61" s="26">
        <v>418.6</v>
      </c>
      <c r="H61" s="26">
        <f t="shared" si="2"/>
        <v>122.88580984233157</v>
      </c>
    </row>
    <row r="62" spans="1:8" ht="15.75">
      <c r="A62" s="32">
        <v>22090000</v>
      </c>
      <c r="B62" s="33" t="s">
        <v>27</v>
      </c>
      <c r="C62" s="26">
        <v>37.4</v>
      </c>
      <c r="D62" s="26">
        <v>28</v>
      </c>
      <c r="E62" s="26">
        <f t="shared" si="0"/>
        <v>74.8663101604278</v>
      </c>
      <c r="F62" s="26">
        <f t="shared" si="1"/>
        <v>-9.399999999999999</v>
      </c>
      <c r="G62" s="26">
        <v>39</v>
      </c>
      <c r="H62" s="26">
        <f t="shared" si="2"/>
        <v>71.7948717948718</v>
      </c>
    </row>
    <row r="63" spans="1:8" ht="62.25" customHeight="1" hidden="1">
      <c r="A63" s="32">
        <v>22090100</v>
      </c>
      <c r="B63" s="33" t="s">
        <v>28</v>
      </c>
      <c r="C63" s="26"/>
      <c r="D63" s="26"/>
      <c r="E63" s="26" t="e">
        <f t="shared" si="0"/>
        <v>#DIV/0!</v>
      </c>
      <c r="F63" s="26">
        <f t="shared" si="1"/>
        <v>0</v>
      </c>
      <c r="G63" s="26"/>
      <c r="H63" s="26" t="e">
        <f t="shared" si="2"/>
        <v>#DIV/0!</v>
      </c>
    </row>
    <row r="64" spans="1:8" ht="62.25" customHeight="1" hidden="1">
      <c r="A64" s="32">
        <v>22090400</v>
      </c>
      <c r="B64" s="33" t="s">
        <v>29</v>
      </c>
      <c r="C64" s="26"/>
      <c r="D64" s="26"/>
      <c r="E64" s="26" t="e">
        <f t="shared" si="0"/>
        <v>#DIV/0!</v>
      </c>
      <c r="F64" s="26">
        <f t="shared" si="1"/>
        <v>0</v>
      </c>
      <c r="G64" s="26"/>
      <c r="H64" s="26" t="e">
        <f t="shared" si="2"/>
        <v>#DIV/0!</v>
      </c>
    </row>
    <row r="65" spans="1:8" ht="15.75">
      <c r="A65" s="32">
        <v>24060300</v>
      </c>
      <c r="B65" s="33" t="s">
        <v>25</v>
      </c>
      <c r="C65" s="26">
        <v>37.5</v>
      </c>
      <c r="D65" s="26">
        <v>130</v>
      </c>
      <c r="E65" s="26">
        <f t="shared" si="0"/>
        <v>346.6666666666667</v>
      </c>
      <c r="F65" s="26">
        <f t="shared" si="1"/>
        <v>92.5</v>
      </c>
      <c r="G65" s="26">
        <v>50.4</v>
      </c>
      <c r="H65" s="26">
        <f t="shared" si="2"/>
        <v>257.93650793650795</v>
      </c>
    </row>
    <row r="66" spans="1:8" ht="31.5">
      <c r="A66" s="32">
        <v>24160100</v>
      </c>
      <c r="B66" s="33" t="s">
        <v>71</v>
      </c>
      <c r="C66" s="26">
        <v>625</v>
      </c>
      <c r="D66" s="26">
        <v>739.7</v>
      </c>
      <c r="E66" s="26">
        <f t="shared" si="0"/>
        <v>118.35200000000002</v>
      </c>
      <c r="F66" s="26">
        <f t="shared" si="1"/>
        <v>114.70000000000005</v>
      </c>
      <c r="G66" s="26">
        <v>646.4</v>
      </c>
      <c r="H66" s="26">
        <f t="shared" si="2"/>
        <v>114.43378712871288</v>
      </c>
    </row>
    <row r="67" spans="1:8" ht="31.5" hidden="1">
      <c r="A67" s="30">
        <v>31010200</v>
      </c>
      <c r="B67" s="31" t="s">
        <v>72</v>
      </c>
      <c r="C67" s="23">
        <v>0</v>
      </c>
      <c r="D67" s="21">
        <v>0</v>
      </c>
      <c r="E67" s="26" t="e">
        <f t="shared" si="0"/>
        <v>#DIV/0!</v>
      </c>
      <c r="F67" s="21">
        <f t="shared" si="1"/>
        <v>0</v>
      </c>
      <c r="G67" s="25">
        <v>0</v>
      </c>
      <c r="H67" s="26" t="e">
        <f t="shared" si="2"/>
        <v>#DIV/0!</v>
      </c>
    </row>
    <row r="68" spans="1:8" ht="15.75">
      <c r="A68" s="30">
        <v>40000000</v>
      </c>
      <c r="B68" s="31" t="s">
        <v>32</v>
      </c>
      <c r="C68" s="25">
        <f>C69+C78</f>
        <v>219744.39227</v>
      </c>
      <c r="D68" s="25">
        <f>D69+D78</f>
        <v>198153.42687000002</v>
      </c>
      <c r="E68" s="25">
        <f t="shared" si="0"/>
        <v>90.17450903890591</v>
      </c>
      <c r="F68" s="25">
        <f t="shared" si="1"/>
        <v>-21590.965399999986</v>
      </c>
      <c r="G68" s="25">
        <f>G69+G78</f>
        <v>223276.7</v>
      </c>
      <c r="H68" s="25">
        <f t="shared" si="2"/>
        <v>88.74791989938942</v>
      </c>
    </row>
    <row r="69" spans="1:8" ht="15.75" hidden="1">
      <c r="A69" s="32"/>
      <c r="B69" s="33"/>
      <c r="C69" s="26"/>
      <c r="D69" s="26"/>
      <c r="E69" s="26" t="e">
        <f t="shared" si="0"/>
        <v>#DIV/0!</v>
      </c>
      <c r="F69" s="26"/>
      <c r="G69" s="26"/>
      <c r="H69" s="26" t="e">
        <f t="shared" si="2"/>
        <v>#DIV/0!</v>
      </c>
    </row>
    <row r="70" spans="1:8" ht="14.25" customHeight="1" hidden="1">
      <c r="A70" s="32">
        <v>41020900</v>
      </c>
      <c r="B70" s="33" t="s">
        <v>94</v>
      </c>
      <c r="C70" s="26">
        <v>0</v>
      </c>
      <c r="D70" s="26">
        <v>0</v>
      </c>
      <c r="E70" s="26" t="e">
        <f t="shared" si="0"/>
        <v>#DIV/0!</v>
      </c>
      <c r="F70" s="26">
        <f t="shared" si="1"/>
        <v>0</v>
      </c>
      <c r="G70" s="26">
        <v>0</v>
      </c>
      <c r="H70" s="26" t="e">
        <f t="shared" si="2"/>
        <v>#DIV/0!</v>
      </c>
    </row>
    <row r="71" spans="1:8" ht="0.75" customHeight="1" hidden="1">
      <c r="A71" s="32">
        <v>41021100</v>
      </c>
      <c r="B71" s="33" t="s">
        <v>65</v>
      </c>
      <c r="C71" s="26"/>
      <c r="D71" s="26">
        <v>0</v>
      </c>
      <c r="E71" s="26" t="e">
        <f t="shared" si="0"/>
        <v>#DIV/0!</v>
      </c>
      <c r="F71" s="26">
        <f t="shared" si="1"/>
        <v>0</v>
      </c>
      <c r="G71" s="26">
        <v>0</v>
      </c>
      <c r="H71" s="26" t="e">
        <f t="shared" si="2"/>
        <v>#DIV/0!</v>
      </c>
    </row>
    <row r="72" spans="1:8" ht="0" customHeight="1" hidden="1">
      <c r="A72" s="32">
        <v>41021200</v>
      </c>
      <c r="B72" s="33" t="s">
        <v>73</v>
      </c>
      <c r="C72" s="26"/>
      <c r="D72" s="26"/>
      <c r="E72" s="26" t="e">
        <f t="shared" si="0"/>
        <v>#DIV/0!</v>
      </c>
      <c r="F72" s="26">
        <f t="shared" si="1"/>
        <v>0</v>
      </c>
      <c r="G72" s="26"/>
      <c r="H72" s="26" t="e">
        <f t="shared" si="2"/>
        <v>#DIV/0!</v>
      </c>
    </row>
    <row r="73" spans="1:8" ht="10.5" customHeight="1" hidden="1">
      <c r="A73" s="32">
        <v>41021600</v>
      </c>
      <c r="B73" s="33" t="s">
        <v>66</v>
      </c>
      <c r="C73" s="26"/>
      <c r="D73" s="26"/>
      <c r="E73" s="26" t="e">
        <f t="shared" si="0"/>
        <v>#DIV/0!</v>
      </c>
      <c r="F73" s="26">
        <f t="shared" si="1"/>
        <v>0</v>
      </c>
      <c r="G73" s="26"/>
      <c r="H73" s="26" t="e">
        <f t="shared" si="2"/>
        <v>#DIV/0!</v>
      </c>
    </row>
    <row r="74" spans="1:8" ht="6" customHeight="1" hidden="1">
      <c r="A74" s="32">
        <v>41021700</v>
      </c>
      <c r="B74" s="33" t="s">
        <v>67</v>
      </c>
      <c r="C74" s="26"/>
      <c r="D74" s="26"/>
      <c r="E74" s="26" t="e">
        <f t="shared" si="0"/>
        <v>#DIV/0!</v>
      </c>
      <c r="F74" s="26">
        <f t="shared" si="1"/>
        <v>0</v>
      </c>
      <c r="G74" s="26"/>
      <c r="H74" s="26" t="e">
        <f t="shared" si="2"/>
        <v>#DIV/0!</v>
      </c>
    </row>
    <row r="75" spans="1:8" ht="8.25" customHeight="1" hidden="1">
      <c r="A75" s="32">
        <v>41021800</v>
      </c>
      <c r="B75" s="33" t="s">
        <v>74</v>
      </c>
      <c r="C75" s="26"/>
      <c r="D75" s="26"/>
      <c r="E75" s="26" t="e">
        <f t="shared" si="0"/>
        <v>#DIV/0!</v>
      </c>
      <c r="F75" s="26">
        <f t="shared" si="1"/>
        <v>0</v>
      </c>
      <c r="G75" s="26"/>
      <c r="H75" s="26" t="e">
        <f t="shared" si="2"/>
        <v>#DIV/0!</v>
      </c>
    </row>
    <row r="76" spans="1:8" ht="9" customHeight="1" hidden="1">
      <c r="A76" s="32">
        <v>41021900</v>
      </c>
      <c r="B76" s="33" t="s">
        <v>75</v>
      </c>
      <c r="C76" s="26"/>
      <c r="D76" s="26"/>
      <c r="E76" s="26" t="e">
        <f t="shared" si="0"/>
        <v>#DIV/0!</v>
      </c>
      <c r="F76" s="26">
        <f t="shared" si="1"/>
        <v>0</v>
      </c>
      <c r="G76" s="26"/>
      <c r="H76" s="26" t="e">
        <f t="shared" si="2"/>
        <v>#DIV/0!</v>
      </c>
    </row>
    <row r="77" spans="1:8" ht="0.75" customHeight="1" hidden="1">
      <c r="A77" s="32"/>
      <c r="B77" s="33"/>
      <c r="C77" s="26"/>
      <c r="D77" s="26"/>
      <c r="E77" s="26" t="e">
        <f t="shared" si="0"/>
        <v>#DIV/0!</v>
      </c>
      <c r="F77" s="26"/>
      <c r="G77" s="26"/>
      <c r="H77" s="26" t="e">
        <f t="shared" si="2"/>
        <v>#DIV/0!</v>
      </c>
    </row>
    <row r="78" spans="1:8" ht="15.75">
      <c r="A78" s="32">
        <v>41030000</v>
      </c>
      <c r="B78" s="33" t="s">
        <v>33</v>
      </c>
      <c r="C78" s="26">
        <f>C79+C80+C81+C82+C83+C84+C85+C86+C87+C88+C89+C90+C91</f>
        <v>219744.39227</v>
      </c>
      <c r="D78" s="26">
        <f>D79+D80+D81+D82+D83+D84+D85+D86+D87+D88+D89+D90+D91</f>
        <v>198153.42687000002</v>
      </c>
      <c r="E78" s="26">
        <f t="shared" si="0"/>
        <v>90.17450903890591</v>
      </c>
      <c r="F78" s="26">
        <f t="shared" si="1"/>
        <v>-21590.965399999986</v>
      </c>
      <c r="G78" s="26">
        <f>G79+G80+G81+G82+G83+G84+G85+G86+G87+G88+G89+G90+G91</f>
        <v>223276.7</v>
      </c>
      <c r="H78" s="26">
        <f t="shared" si="2"/>
        <v>88.74791989938942</v>
      </c>
    </row>
    <row r="79" spans="1:8" ht="60">
      <c r="A79" s="32">
        <v>41031400</v>
      </c>
      <c r="B79" s="35" t="s">
        <v>109</v>
      </c>
      <c r="C79" s="26">
        <v>4899.347</v>
      </c>
      <c r="D79" s="26">
        <v>0</v>
      </c>
      <c r="E79" s="26">
        <f t="shared" si="0"/>
        <v>0</v>
      </c>
      <c r="F79" s="26">
        <f>D79-C79</f>
        <v>-4899.347</v>
      </c>
      <c r="G79" s="26">
        <v>0</v>
      </c>
      <c r="H79" s="26">
        <v>0</v>
      </c>
    </row>
    <row r="80" spans="1:8" ht="30">
      <c r="A80" s="32">
        <v>41033900</v>
      </c>
      <c r="B80" s="35" t="s">
        <v>110</v>
      </c>
      <c r="C80" s="26">
        <v>21812.4</v>
      </c>
      <c r="D80" s="26">
        <v>21812.4</v>
      </c>
      <c r="E80" s="26">
        <f t="shared" si="0"/>
        <v>100</v>
      </c>
      <c r="F80" s="26">
        <f>D80-C80</f>
        <v>0</v>
      </c>
      <c r="G80" s="26">
        <v>18071.4</v>
      </c>
      <c r="H80" s="26">
        <f t="shared" si="2"/>
        <v>120.70121849995019</v>
      </c>
    </row>
    <row r="81" spans="1:8" ht="30">
      <c r="A81" s="32">
        <v>41034200</v>
      </c>
      <c r="B81" s="35" t="s">
        <v>111</v>
      </c>
      <c r="C81" s="26">
        <v>27757.6</v>
      </c>
      <c r="D81" s="26">
        <v>27757.6</v>
      </c>
      <c r="E81" s="26">
        <f t="shared" si="0"/>
        <v>100</v>
      </c>
      <c r="F81" s="26">
        <f>D81-C81</f>
        <v>0</v>
      </c>
      <c r="G81" s="26">
        <v>25139.1</v>
      </c>
      <c r="H81" s="26">
        <f t="shared" si="2"/>
        <v>110.4160451249249</v>
      </c>
    </row>
    <row r="82" spans="1:8" ht="126">
      <c r="A82" s="32">
        <v>41050100</v>
      </c>
      <c r="B82" s="33" t="s">
        <v>112</v>
      </c>
      <c r="C82" s="26">
        <v>127442.647</v>
      </c>
      <c r="D82" s="26">
        <v>117554.44117</v>
      </c>
      <c r="E82" s="26">
        <f t="shared" si="0"/>
        <v>92.24105426027444</v>
      </c>
      <c r="F82" s="26">
        <f t="shared" si="1"/>
        <v>-9888.205829999992</v>
      </c>
      <c r="G82" s="26">
        <v>151835.6</v>
      </c>
      <c r="H82" s="26">
        <f t="shared" si="2"/>
        <v>77.42218634496784</v>
      </c>
    </row>
    <row r="83" spans="1:8" ht="107.25" customHeight="1">
      <c r="A83" s="32">
        <v>41050200</v>
      </c>
      <c r="B83" s="33" t="s">
        <v>113</v>
      </c>
      <c r="C83" s="26">
        <v>120.65827</v>
      </c>
      <c r="D83" s="26">
        <v>120.65827</v>
      </c>
      <c r="E83" s="26">
        <f t="shared" si="0"/>
        <v>100</v>
      </c>
      <c r="F83" s="26">
        <f t="shared" si="1"/>
        <v>0</v>
      </c>
      <c r="G83" s="26">
        <v>77.5</v>
      </c>
      <c r="H83" s="26">
        <f t="shared" si="2"/>
        <v>155.68809032258065</v>
      </c>
    </row>
    <row r="84" spans="1:8" ht="126">
      <c r="A84" s="32">
        <v>41050300</v>
      </c>
      <c r="B84" s="33" t="s">
        <v>114</v>
      </c>
      <c r="C84" s="26">
        <v>34919.84</v>
      </c>
      <c r="D84" s="26">
        <v>28519.03458</v>
      </c>
      <c r="E84" s="26">
        <f t="shared" si="0"/>
        <v>81.67000358535435</v>
      </c>
      <c r="F84" s="26">
        <f t="shared" si="1"/>
        <v>-6400.805419999997</v>
      </c>
      <c r="G84" s="26">
        <v>27955.4</v>
      </c>
      <c r="H84" s="26">
        <f t="shared" si="2"/>
        <v>102.01619214892293</v>
      </c>
    </row>
    <row r="85" spans="1:8" ht="126">
      <c r="A85" s="32">
        <v>41050700</v>
      </c>
      <c r="B85" s="33" t="s">
        <v>115</v>
      </c>
      <c r="C85" s="26">
        <v>109.234</v>
      </c>
      <c r="D85" s="26">
        <v>104.22685</v>
      </c>
      <c r="E85" s="26">
        <f t="shared" si="0"/>
        <v>95.41612501602066</v>
      </c>
      <c r="F85" s="26">
        <f t="shared" si="1"/>
        <v>-5.007149999999996</v>
      </c>
      <c r="G85" s="26">
        <v>116.7</v>
      </c>
      <c r="H85" s="26">
        <f aca="true" t="shared" si="3" ref="H85:H94">D85/G85*100</f>
        <v>89.31178234790059</v>
      </c>
    </row>
    <row r="86" spans="1:8" ht="63">
      <c r="A86" s="32">
        <v>41051100</v>
      </c>
      <c r="B86" s="33" t="s">
        <v>116</v>
      </c>
      <c r="C86" s="26">
        <v>150</v>
      </c>
      <c r="D86" s="26">
        <v>150</v>
      </c>
      <c r="E86" s="26">
        <f t="shared" si="0"/>
        <v>100</v>
      </c>
      <c r="F86" s="26">
        <f t="shared" si="1"/>
        <v>0</v>
      </c>
      <c r="G86" s="26">
        <v>0</v>
      </c>
      <c r="H86" s="26">
        <v>0</v>
      </c>
    </row>
    <row r="87" spans="1:8" ht="78.75">
      <c r="A87" s="32">
        <v>41051200</v>
      </c>
      <c r="B87" s="33" t="s">
        <v>117</v>
      </c>
      <c r="C87" s="26">
        <v>196.491</v>
      </c>
      <c r="D87" s="26">
        <v>196.491</v>
      </c>
      <c r="E87" s="26">
        <f t="shared" si="0"/>
        <v>100</v>
      </c>
      <c r="F87" s="26">
        <v>0</v>
      </c>
      <c r="G87" s="26">
        <v>76.2</v>
      </c>
      <c r="H87" s="26">
        <f t="shared" si="3"/>
        <v>257.8622047244095</v>
      </c>
    </row>
    <row r="88" spans="1:8" ht="63">
      <c r="A88" s="32">
        <v>41051500</v>
      </c>
      <c r="B88" s="33" t="s">
        <v>118</v>
      </c>
      <c r="C88" s="26">
        <v>1304.766</v>
      </c>
      <c r="D88" s="26">
        <v>1304.766</v>
      </c>
      <c r="E88" s="26">
        <f t="shared" si="0"/>
        <v>100</v>
      </c>
      <c r="F88" s="41">
        <f>D88-C88</f>
        <v>0</v>
      </c>
      <c r="G88" s="26">
        <v>0</v>
      </c>
      <c r="H88" s="26" t="e">
        <f t="shared" si="3"/>
        <v>#DIV/0!</v>
      </c>
    </row>
    <row r="89" spans="1:8" ht="63">
      <c r="A89" s="32">
        <v>41051600</v>
      </c>
      <c r="B89" s="33" t="s">
        <v>119</v>
      </c>
      <c r="C89" s="26">
        <v>397.6</v>
      </c>
      <c r="D89" s="26">
        <v>0</v>
      </c>
      <c r="E89" s="26">
        <f t="shared" si="0"/>
        <v>0</v>
      </c>
      <c r="F89" s="41">
        <f>D89-C89</f>
        <v>-397.6</v>
      </c>
      <c r="G89" s="26">
        <v>0</v>
      </c>
      <c r="H89" s="26" t="e">
        <f t="shared" si="3"/>
        <v>#DIV/0!</v>
      </c>
    </row>
    <row r="90" spans="1:8" ht="78.75">
      <c r="A90" s="32">
        <v>41052000</v>
      </c>
      <c r="B90" s="33" t="s">
        <v>120</v>
      </c>
      <c r="C90" s="26">
        <v>629.009</v>
      </c>
      <c r="D90" s="26">
        <v>629.009</v>
      </c>
      <c r="E90" s="26">
        <f t="shared" si="0"/>
        <v>100</v>
      </c>
      <c r="F90" s="26">
        <f t="shared" si="1"/>
        <v>0</v>
      </c>
      <c r="G90" s="26">
        <v>0</v>
      </c>
      <c r="H90" s="26" t="e">
        <f t="shared" si="3"/>
        <v>#DIV/0!</v>
      </c>
    </row>
    <row r="91" spans="1:8" ht="15.75">
      <c r="A91" s="32">
        <v>41053900</v>
      </c>
      <c r="B91" s="33" t="s">
        <v>121</v>
      </c>
      <c r="C91" s="26">
        <v>4.8</v>
      </c>
      <c r="D91" s="26">
        <v>4.8</v>
      </c>
      <c r="E91" s="26">
        <f t="shared" si="0"/>
        <v>100</v>
      </c>
      <c r="F91" s="26">
        <f t="shared" si="1"/>
        <v>0</v>
      </c>
      <c r="G91" s="26">
        <v>4.8</v>
      </c>
      <c r="H91" s="26">
        <f t="shared" si="3"/>
        <v>100</v>
      </c>
    </row>
    <row r="92" spans="1:8" ht="124.5" customHeight="1" hidden="1">
      <c r="A92" s="32">
        <v>41036600</v>
      </c>
      <c r="B92" s="33" t="s">
        <v>63</v>
      </c>
      <c r="C92" s="22"/>
      <c r="D92" s="22"/>
      <c r="E92" s="26" t="e">
        <f>D92/C92*100</f>
        <v>#DIV/0!</v>
      </c>
      <c r="F92" s="22">
        <f t="shared" si="1"/>
        <v>0</v>
      </c>
      <c r="G92" s="26"/>
      <c r="H92" s="26" t="e">
        <f t="shared" si="3"/>
        <v>#DIV/0!</v>
      </c>
    </row>
    <row r="93" spans="1:8" ht="21" customHeight="1">
      <c r="A93" s="57" t="s">
        <v>36</v>
      </c>
      <c r="B93" s="58"/>
      <c r="C93" s="28">
        <f>C8+C51+C67</f>
        <v>144635.19999999998</v>
      </c>
      <c r="D93" s="28">
        <f>D8+D51</f>
        <v>162785.60000000003</v>
      </c>
      <c r="E93" s="25">
        <f>D93/C93*100</f>
        <v>112.54908901844092</v>
      </c>
      <c r="F93" s="28">
        <f aca="true" t="shared" si="4" ref="F93:F130">D93-C93</f>
        <v>18150.400000000052</v>
      </c>
      <c r="G93" s="28">
        <f>G8+G51</f>
        <v>123578.41500000002</v>
      </c>
      <c r="H93" s="25">
        <f t="shared" si="3"/>
        <v>131.72656406056024</v>
      </c>
    </row>
    <row r="94" spans="1:8" ht="21" customHeight="1">
      <c r="A94" s="57" t="s">
        <v>35</v>
      </c>
      <c r="B94" s="58"/>
      <c r="C94" s="28">
        <f>C8+C51+C67+C68</f>
        <v>364379.59227</v>
      </c>
      <c r="D94" s="28">
        <f>D8+D51+D67+D68</f>
        <v>360939.02687000006</v>
      </c>
      <c r="E94" s="25">
        <f>D94/C94*100</f>
        <v>99.05577439763681</v>
      </c>
      <c r="F94" s="28">
        <f t="shared" si="4"/>
        <v>-3440.565399999963</v>
      </c>
      <c r="G94" s="28">
        <f>G8+G51+G67+G68</f>
        <v>346855.11500000005</v>
      </c>
      <c r="H94" s="25">
        <f t="shared" si="3"/>
        <v>104.06045961582548</v>
      </c>
    </row>
    <row r="95" spans="1:10" ht="18.75">
      <c r="A95" s="56" t="s">
        <v>53</v>
      </c>
      <c r="B95" s="56"/>
      <c r="C95" s="56"/>
      <c r="D95" s="56"/>
      <c r="E95" s="56"/>
      <c r="F95" s="56"/>
      <c r="G95" s="25"/>
      <c r="H95" s="26"/>
      <c r="J95" s="7"/>
    </row>
    <row r="96" spans="1:8" ht="15.75">
      <c r="A96" s="30">
        <v>10000000</v>
      </c>
      <c r="B96" s="36" t="s">
        <v>4</v>
      </c>
      <c r="C96" s="28">
        <f>C99+C104+C105</f>
        <v>44.9</v>
      </c>
      <c r="D96" s="28">
        <f>D99+D104+D105</f>
        <v>48</v>
      </c>
      <c r="E96" s="25">
        <f>D96/C96*100</f>
        <v>106.9042316258352</v>
      </c>
      <c r="F96" s="28">
        <f t="shared" si="4"/>
        <v>3.1000000000000014</v>
      </c>
      <c r="G96" s="28">
        <f>G99+G104+G105</f>
        <v>98.8</v>
      </c>
      <c r="H96" s="28">
        <f aca="true" t="shared" si="5" ref="H96:H130">D96/G96*100</f>
        <v>48.582995951417004</v>
      </c>
    </row>
    <row r="97" spans="1:8" ht="15" customHeight="1" hidden="1">
      <c r="A97" s="32">
        <v>12000000</v>
      </c>
      <c r="B97" s="37" t="s">
        <v>37</v>
      </c>
      <c r="C97" s="29"/>
      <c r="D97" s="29"/>
      <c r="E97" s="25" t="e">
        <f aca="true" t="shared" si="6" ref="E97:E130">D97/C97*100</f>
        <v>#DIV/0!</v>
      </c>
      <c r="F97" s="29">
        <f t="shared" si="4"/>
        <v>0</v>
      </c>
      <c r="G97" s="29"/>
      <c r="H97" s="29" t="e">
        <f t="shared" si="5"/>
        <v>#DIV/0!</v>
      </c>
    </row>
    <row r="98" spans="1:8" ht="46.5" customHeight="1" hidden="1">
      <c r="A98" s="32">
        <v>12020000</v>
      </c>
      <c r="B98" s="37" t="s">
        <v>38</v>
      </c>
      <c r="C98" s="29"/>
      <c r="D98" s="29"/>
      <c r="E98" s="25" t="e">
        <f t="shared" si="6"/>
        <v>#DIV/0!</v>
      </c>
      <c r="F98" s="29">
        <f t="shared" si="4"/>
        <v>0</v>
      </c>
      <c r="G98" s="29"/>
      <c r="H98" s="29" t="e">
        <f t="shared" si="5"/>
        <v>#DIV/0!</v>
      </c>
    </row>
    <row r="99" spans="1:8" ht="64.5">
      <c r="A99" s="32">
        <v>18041500</v>
      </c>
      <c r="B99" s="38" t="s">
        <v>39</v>
      </c>
      <c r="C99" s="42">
        <v>0</v>
      </c>
      <c r="D99" s="29">
        <v>0</v>
      </c>
      <c r="E99" s="26">
        <v>0</v>
      </c>
      <c r="F99" s="29">
        <f t="shared" si="4"/>
        <v>0</v>
      </c>
      <c r="G99" s="29">
        <v>-5.7</v>
      </c>
      <c r="H99" s="29">
        <f t="shared" si="5"/>
        <v>0</v>
      </c>
    </row>
    <row r="100" spans="1:8" ht="30.75" customHeight="1" hidden="1">
      <c r="A100" s="32">
        <v>18050100</v>
      </c>
      <c r="B100" s="37" t="s">
        <v>41</v>
      </c>
      <c r="C100" s="42"/>
      <c r="D100" s="29"/>
      <c r="E100" s="26" t="e">
        <f t="shared" si="6"/>
        <v>#DIV/0!</v>
      </c>
      <c r="F100" s="29">
        <f t="shared" si="4"/>
        <v>0</v>
      </c>
      <c r="G100" s="29"/>
      <c r="H100" s="29" t="e">
        <f t="shared" si="5"/>
        <v>#DIV/0!</v>
      </c>
    </row>
    <row r="101" spans="1:8" ht="30.75" customHeight="1" hidden="1">
      <c r="A101" s="32">
        <v>18050200</v>
      </c>
      <c r="B101" s="37" t="s">
        <v>42</v>
      </c>
      <c r="C101" s="42"/>
      <c r="D101" s="29"/>
      <c r="E101" s="26" t="e">
        <f t="shared" si="6"/>
        <v>#DIV/0!</v>
      </c>
      <c r="F101" s="29">
        <f t="shared" si="4"/>
        <v>0</v>
      </c>
      <c r="G101" s="29"/>
      <c r="H101" s="29" t="e">
        <f t="shared" si="5"/>
        <v>#DIV/0!</v>
      </c>
    </row>
    <row r="102" spans="1:8" ht="15" customHeight="1" hidden="1">
      <c r="A102" s="32">
        <v>18050300</v>
      </c>
      <c r="B102" s="37" t="s">
        <v>43</v>
      </c>
      <c r="C102" s="42"/>
      <c r="D102" s="29"/>
      <c r="E102" s="26" t="e">
        <f t="shared" si="6"/>
        <v>#DIV/0!</v>
      </c>
      <c r="F102" s="29">
        <f t="shared" si="4"/>
        <v>0</v>
      </c>
      <c r="G102" s="29"/>
      <c r="H102" s="29" t="e">
        <f t="shared" si="5"/>
        <v>#DIV/0!</v>
      </c>
    </row>
    <row r="103" spans="1:8" ht="15" customHeight="1" hidden="1">
      <c r="A103" s="32">
        <v>18050400</v>
      </c>
      <c r="B103" s="37" t="s">
        <v>44</v>
      </c>
      <c r="C103" s="42"/>
      <c r="D103" s="29"/>
      <c r="E103" s="26" t="e">
        <f t="shared" si="6"/>
        <v>#DIV/0!</v>
      </c>
      <c r="F103" s="29">
        <f t="shared" si="4"/>
        <v>0</v>
      </c>
      <c r="G103" s="29"/>
      <c r="H103" s="29" t="e">
        <f t="shared" si="5"/>
        <v>#DIV/0!</v>
      </c>
    </row>
    <row r="104" spans="1:8" ht="15.75">
      <c r="A104" s="32">
        <v>19010000</v>
      </c>
      <c r="B104" s="37" t="s">
        <v>45</v>
      </c>
      <c r="C104" s="29">
        <v>44.9</v>
      </c>
      <c r="D104" s="29">
        <v>48</v>
      </c>
      <c r="E104" s="26">
        <f t="shared" si="6"/>
        <v>106.9042316258352</v>
      </c>
      <c r="F104" s="29">
        <f>D104-C104</f>
        <v>3.1000000000000014</v>
      </c>
      <c r="G104" s="29">
        <v>104.1</v>
      </c>
      <c r="H104" s="29">
        <v>0</v>
      </c>
    </row>
    <row r="105" spans="1:8" ht="47.25">
      <c r="A105" s="32">
        <v>19050200</v>
      </c>
      <c r="B105" s="37" t="s">
        <v>80</v>
      </c>
      <c r="C105" s="29">
        <v>0</v>
      </c>
      <c r="D105" s="29">
        <v>0</v>
      </c>
      <c r="E105" s="26">
        <v>0</v>
      </c>
      <c r="F105" s="29">
        <f t="shared" si="4"/>
        <v>0</v>
      </c>
      <c r="G105" s="29">
        <v>0.4</v>
      </c>
      <c r="H105" s="29">
        <f t="shared" si="5"/>
        <v>0</v>
      </c>
    </row>
    <row r="106" spans="1:8" ht="46.5" customHeight="1" hidden="1">
      <c r="A106" s="32">
        <v>19010100</v>
      </c>
      <c r="B106" s="37" t="s">
        <v>46</v>
      </c>
      <c r="C106" s="24"/>
      <c r="D106" s="24"/>
      <c r="E106" s="25" t="e">
        <f t="shared" si="6"/>
        <v>#DIV/0!</v>
      </c>
      <c r="F106" s="24">
        <f>D106-C106</f>
        <v>0</v>
      </c>
      <c r="G106" s="29"/>
      <c r="H106" s="24" t="e">
        <f t="shared" si="5"/>
        <v>#DIV/0!</v>
      </c>
    </row>
    <row r="107" spans="1:8" ht="30.75" customHeight="1" hidden="1">
      <c r="A107" s="32">
        <v>19010200</v>
      </c>
      <c r="B107" s="37" t="s">
        <v>47</v>
      </c>
      <c r="C107" s="24"/>
      <c r="D107" s="24"/>
      <c r="E107" s="25" t="e">
        <f t="shared" si="6"/>
        <v>#DIV/0!</v>
      </c>
      <c r="F107" s="24">
        <f>D107-C107</f>
        <v>0</v>
      </c>
      <c r="G107" s="29"/>
      <c r="H107" s="24" t="e">
        <f t="shared" si="5"/>
        <v>#DIV/0!</v>
      </c>
    </row>
    <row r="108" spans="1:8" ht="78" customHeight="1" hidden="1">
      <c r="A108" s="32">
        <v>19010300</v>
      </c>
      <c r="B108" s="37" t="s">
        <v>48</v>
      </c>
      <c r="C108" s="24"/>
      <c r="D108" s="24"/>
      <c r="E108" s="25" t="e">
        <f t="shared" si="6"/>
        <v>#DIV/0!</v>
      </c>
      <c r="F108" s="24">
        <f>D108-C108</f>
        <v>0</v>
      </c>
      <c r="G108" s="29"/>
      <c r="H108" s="24" t="e">
        <f t="shared" si="5"/>
        <v>#DIV/0!</v>
      </c>
    </row>
    <row r="109" spans="1:8" ht="78" customHeight="1" hidden="1">
      <c r="A109" s="32">
        <v>19010500</v>
      </c>
      <c r="B109" s="37" t="s">
        <v>49</v>
      </c>
      <c r="C109" s="24"/>
      <c r="D109" s="24"/>
      <c r="E109" s="25" t="e">
        <f t="shared" si="6"/>
        <v>#DIV/0!</v>
      </c>
      <c r="F109" s="24">
        <f>D109-C109</f>
        <v>0</v>
      </c>
      <c r="G109" s="29"/>
      <c r="H109" s="24" t="e">
        <f t="shared" si="5"/>
        <v>#DIV/0!</v>
      </c>
    </row>
    <row r="110" spans="1:8" ht="62.25" customHeight="1" hidden="1">
      <c r="A110" s="32">
        <v>19050200</v>
      </c>
      <c r="B110" s="37" t="s">
        <v>50</v>
      </c>
      <c r="C110" s="24"/>
      <c r="D110" s="24"/>
      <c r="E110" s="25" t="e">
        <f t="shared" si="6"/>
        <v>#DIV/0!</v>
      </c>
      <c r="F110" s="24">
        <f>D110-C110</f>
        <v>0</v>
      </c>
      <c r="G110" s="29"/>
      <c r="H110" s="24" t="e">
        <f t="shared" si="5"/>
        <v>#DIV/0!</v>
      </c>
    </row>
    <row r="111" spans="1:8" ht="46.5" customHeight="1" hidden="1">
      <c r="A111" s="32">
        <v>19050300</v>
      </c>
      <c r="B111" s="37" t="s">
        <v>51</v>
      </c>
      <c r="C111" s="24"/>
      <c r="D111" s="24"/>
      <c r="E111" s="25" t="e">
        <f t="shared" si="6"/>
        <v>#DIV/0!</v>
      </c>
      <c r="F111" s="24">
        <f t="shared" si="4"/>
        <v>0</v>
      </c>
      <c r="G111" s="29"/>
      <c r="H111" s="24" t="e">
        <f t="shared" si="5"/>
        <v>#DIV/0!</v>
      </c>
    </row>
    <row r="112" spans="1:8" ht="15.75">
      <c r="A112" s="30">
        <v>20000000</v>
      </c>
      <c r="B112" s="36" t="s">
        <v>24</v>
      </c>
      <c r="C112" s="28">
        <f>C113+C115+C116+C117</f>
        <v>6364</v>
      </c>
      <c r="D112" s="28">
        <f>D113+D115+D116+D117</f>
        <v>8315.800000000001</v>
      </c>
      <c r="E112" s="25">
        <f t="shared" si="6"/>
        <v>130.66939032055313</v>
      </c>
      <c r="F112" s="28">
        <f t="shared" si="4"/>
        <v>1951.800000000001</v>
      </c>
      <c r="G112" s="28">
        <f>G113+G115+G116+G117</f>
        <v>9021.099999999999</v>
      </c>
      <c r="H112" s="28">
        <f t="shared" si="5"/>
        <v>92.181662990101</v>
      </c>
    </row>
    <row r="113" spans="1:8" ht="47.25">
      <c r="A113" s="32">
        <v>24062100</v>
      </c>
      <c r="B113" s="37" t="s">
        <v>78</v>
      </c>
      <c r="C113" s="42">
        <v>0</v>
      </c>
      <c r="D113" s="29">
        <v>0</v>
      </c>
      <c r="E113" s="26">
        <v>0</v>
      </c>
      <c r="F113" s="29">
        <f t="shared" si="4"/>
        <v>0</v>
      </c>
      <c r="G113" s="29">
        <v>0.2</v>
      </c>
      <c r="H113" s="29">
        <f t="shared" si="5"/>
        <v>0</v>
      </c>
    </row>
    <row r="114" spans="1:8" ht="30.75" customHeight="1" hidden="1">
      <c r="A114" s="32">
        <v>24110600</v>
      </c>
      <c r="B114" s="33" t="s">
        <v>68</v>
      </c>
      <c r="C114" s="42"/>
      <c r="D114" s="29"/>
      <c r="E114" s="26" t="e">
        <f t="shared" si="6"/>
        <v>#DIV/0!</v>
      </c>
      <c r="F114" s="29">
        <f t="shared" si="4"/>
        <v>0</v>
      </c>
      <c r="G114" s="29"/>
      <c r="H114" s="29" t="e">
        <f t="shared" si="5"/>
        <v>#DIV/0!</v>
      </c>
    </row>
    <row r="115" spans="1:8" ht="82.5" customHeight="1">
      <c r="A115" s="32">
        <v>24110900</v>
      </c>
      <c r="B115" s="37" t="s">
        <v>79</v>
      </c>
      <c r="C115" s="42">
        <v>0</v>
      </c>
      <c r="D115" s="29">
        <v>1.7</v>
      </c>
      <c r="E115" s="26">
        <v>0</v>
      </c>
      <c r="F115" s="29">
        <f>D115-C115</f>
        <v>1.7</v>
      </c>
      <c r="G115" s="29">
        <v>1.7</v>
      </c>
      <c r="H115" s="29">
        <f t="shared" si="5"/>
        <v>100</v>
      </c>
    </row>
    <row r="116" spans="1:8" ht="42.75" customHeight="1">
      <c r="A116" s="32">
        <v>24170000</v>
      </c>
      <c r="B116" s="37" t="s">
        <v>95</v>
      </c>
      <c r="C116" s="29">
        <v>0</v>
      </c>
      <c r="D116" s="29">
        <v>16.4</v>
      </c>
      <c r="E116" s="26">
        <v>0</v>
      </c>
      <c r="F116" s="29">
        <f>D116-C116</f>
        <v>16.4</v>
      </c>
      <c r="G116" s="29">
        <v>6.4</v>
      </c>
      <c r="H116" s="29">
        <v>0</v>
      </c>
    </row>
    <row r="117" spans="1:8" ht="16.5" customHeight="1">
      <c r="A117" s="32">
        <v>25000000</v>
      </c>
      <c r="B117" s="37" t="s">
        <v>30</v>
      </c>
      <c r="C117" s="29">
        <v>6364</v>
      </c>
      <c r="D117" s="29">
        <v>8297.7</v>
      </c>
      <c r="E117" s="26">
        <f t="shared" si="6"/>
        <v>130.38497800125708</v>
      </c>
      <c r="F117" s="29">
        <f t="shared" si="4"/>
        <v>1933.7000000000007</v>
      </c>
      <c r="G117" s="29">
        <v>9012.8</v>
      </c>
      <c r="H117" s="29">
        <f t="shared" si="5"/>
        <v>92.06572874134565</v>
      </c>
    </row>
    <row r="118" spans="1:8" ht="46.5" customHeight="1" hidden="1">
      <c r="A118" s="32">
        <v>25010000</v>
      </c>
      <c r="B118" s="37" t="s">
        <v>31</v>
      </c>
      <c r="C118" s="24"/>
      <c r="D118" s="24"/>
      <c r="E118" s="25" t="e">
        <f t="shared" si="6"/>
        <v>#DIV/0!</v>
      </c>
      <c r="F118" s="24">
        <f t="shared" si="4"/>
        <v>0</v>
      </c>
      <c r="G118" s="29"/>
      <c r="H118" s="24" t="e">
        <f t="shared" si="5"/>
        <v>#DIV/0!</v>
      </c>
    </row>
    <row r="119" spans="1:8" ht="30.75" customHeight="1" hidden="1">
      <c r="A119" s="32">
        <v>25020000</v>
      </c>
      <c r="B119" s="37" t="s">
        <v>52</v>
      </c>
      <c r="C119" s="24"/>
      <c r="D119" s="24"/>
      <c r="E119" s="25" t="e">
        <f t="shared" si="6"/>
        <v>#DIV/0!</v>
      </c>
      <c r="F119" s="24">
        <f t="shared" si="4"/>
        <v>0</v>
      </c>
      <c r="G119" s="29"/>
      <c r="H119" s="24" t="e">
        <f t="shared" si="5"/>
        <v>#DIV/0!</v>
      </c>
    </row>
    <row r="120" spans="1:8" ht="15.75">
      <c r="A120" s="30">
        <v>30000000</v>
      </c>
      <c r="B120" s="36" t="s">
        <v>96</v>
      </c>
      <c r="C120" s="25">
        <f>C121+C122</f>
        <v>125</v>
      </c>
      <c r="D120" s="25">
        <f>D121+D122</f>
        <v>177</v>
      </c>
      <c r="E120" s="25">
        <f t="shared" si="6"/>
        <v>141.6</v>
      </c>
      <c r="F120" s="28">
        <f t="shared" si="4"/>
        <v>52</v>
      </c>
      <c r="G120" s="28">
        <f>G121+G122</f>
        <v>203.8</v>
      </c>
      <c r="H120" s="28">
        <f t="shared" si="5"/>
        <v>86.84985279685966</v>
      </c>
    </row>
    <row r="121" spans="1:8" ht="31.5">
      <c r="A121" s="32">
        <v>31030000</v>
      </c>
      <c r="B121" s="37" t="s">
        <v>76</v>
      </c>
      <c r="C121" s="26">
        <v>125</v>
      </c>
      <c r="D121" s="26">
        <v>177</v>
      </c>
      <c r="E121" s="26">
        <f t="shared" si="6"/>
        <v>141.6</v>
      </c>
      <c r="F121" s="29">
        <f aca="true" t="shared" si="7" ref="F121:F126">D121-C121</f>
        <v>52</v>
      </c>
      <c r="G121" s="29">
        <v>189.3</v>
      </c>
      <c r="H121" s="29">
        <f aca="true" t="shared" si="8" ref="H121:H126">D121/G121*100</f>
        <v>93.50237717908082</v>
      </c>
    </row>
    <row r="122" spans="1:8" ht="15.75">
      <c r="A122" s="32">
        <v>33010000</v>
      </c>
      <c r="B122" s="37" t="s">
        <v>98</v>
      </c>
      <c r="C122" s="26">
        <v>0</v>
      </c>
      <c r="D122" s="26">
        <v>0</v>
      </c>
      <c r="E122" s="26">
        <v>0</v>
      </c>
      <c r="F122" s="29">
        <f t="shared" si="7"/>
        <v>0</v>
      </c>
      <c r="G122" s="29">
        <v>14.5</v>
      </c>
      <c r="H122" s="29">
        <f t="shared" si="8"/>
        <v>0</v>
      </c>
    </row>
    <row r="123" spans="1:8" ht="30.75" customHeight="1" hidden="1">
      <c r="A123" s="32"/>
      <c r="B123" s="37"/>
      <c r="C123" s="26"/>
      <c r="D123" s="26"/>
      <c r="E123" s="25" t="e">
        <f t="shared" si="6"/>
        <v>#DIV/0!</v>
      </c>
      <c r="F123" s="29">
        <f t="shared" si="7"/>
        <v>0</v>
      </c>
      <c r="G123" s="29"/>
      <c r="H123" s="29" t="e">
        <f t="shared" si="8"/>
        <v>#DIV/0!</v>
      </c>
    </row>
    <row r="124" spans="1:8" ht="20.25" customHeight="1">
      <c r="A124" s="30">
        <v>40000000</v>
      </c>
      <c r="B124" s="36" t="s">
        <v>32</v>
      </c>
      <c r="C124" s="25">
        <f>C125+C126</f>
        <v>24496.7</v>
      </c>
      <c r="D124" s="25">
        <f>D125+D126</f>
        <v>0</v>
      </c>
      <c r="E124" s="25">
        <f t="shared" si="6"/>
        <v>0</v>
      </c>
      <c r="F124" s="28">
        <f t="shared" si="7"/>
        <v>-24496.7</v>
      </c>
      <c r="G124" s="28">
        <f>G125+G126</f>
        <v>2878</v>
      </c>
      <c r="H124" s="28">
        <f t="shared" si="8"/>
        <v>0</v>
      </c>
    </row>
    <row r="125" spans="1:8" ht="78.75">
      <c r="A125" s="32">
        <v>41031400</v>
      </c>
      <c r="B125" s="37" t="s">
        <v>109</v>
      </c>
      <c r="C125" s="26">
        <v>24496.7</v>
      </c>
      <c r="D125" s="26">
        <v>0</v>
      </c>
      <c r="E125" s="26">
        <f t="shared" si="6"/>
        <v>0</v>
      </c>
      <c r="F125" s="29">
        <f t="shared" si="7"/>
        <v>-24496.7</v>
      </c>
      <c r="G125" s="29">
        <v>0</v>
      </c>
      <c r="H125" s="29">
        <v>0</v>
      </c>
    </row>
    <row r="126" spans="1:8" ht="22.5" customHeight="1">
      <c r="A126" s="32">
        <v>41035000</v>
      </c>
      <c r="B126" s="37" t="s">
        <v>34</v>
      </c>
      <c r="C126" s="26">
        <v>0</v>
      </c>
      <c r="D126" s="26">
        <v>0</v>
      </c>
      <c r="E126" s="26">
        <v>0</v>
      </c>
      <c r="F126" s="29">
        <f t="shared" si="7"/>
        <v>0</v>
      </c>
      <c r="G126" s="29">
        <v>2878</v>
      </c>
      <c r="H126" s="29">
        <f t="shared" si="8"/>
        <v>0</v>
      </c>
    </row>
    <row r="127" spans="1:8" ht="15.75">
      <c r="A127" s="39" t="s">
        <v>36</v>
      </c>
      <c r="B127" s="40"/>
      <c r="C127" s="25">
        <f>C96+C112+C120+C123</f>
        <v>6533.9</v>
      </c>
      <c r="D127" s="25">
        <f>D96+D112+D120+D123</f>
        <v>8540.800000000001</v>
      </c>
      <c r="E127" s="25">
        <f t="shared" si="6"/>
        <v>130.71519306998886</v>
      </c>
      <c r="F127" s="28">
        <f t="shared" si="4"/>
        <v>2006.9000000000015</v>
      </c>
      <c r="G127" s="28">
        <f>G96+G112+G120+G123</f>
        <v>9323.699999999997</v>
      </c>
      <c r="H127" s="28">
        <f t="shared" si="5"/>
        <v>91.60311893347067</v>
      </c>
    </row>
    <row r="128" spans="1:8" ht="15.75">
      <c r="A128" s="39" t="s">
        <v>54</v>
      </c>
      <c r="B128" s="40"/>
      <c r="C128" s="25">
        <f>C96+C112+C120+C123+C124</f>
        <v>31030.6</v>
      </c>
      <c r="D128" s="25">
        <f>D96+D112+D120+D123+D124</f>
        <v>8540.800000000001</v>
      </c>
      <c r="E128" s="25">
        <f t="shared" si="6"/>
        <v>27.52379908864154</v>
      </c>
      <c r="F128" s="28">
        <f t="shared" si="4"/>
        <v>-22489.799999999996</v>
      </c>
      <c r="G128" s="28">
        <f>G96+G112+G120+G123+G124</f>
        <v>12201.699999999997</v>
      </c>
      <c r="H128" s="28">
        <f t="shared" si="5"/>
        <v>69.99680372407127</v>
      </c>
    </row>
    <row r="129" spans="1:8" ht="30.75" customHeight="1">
      <c r="A129" s="55" t="s">
        <v>55</v>
      </c>
      <c r="B129" s="55"/>
      <c r="C129" s="25">
        <f>C127+C93</f>
        <v>151169.09999999998</v>
      </c>
      <c r="D129" s="25">
        <f>D127+D93</f>
        <v>171326.40000000002</v>
      </c>
      <c r="E129" s="25">
        <f t="shared" si="6"/>
        <v>113.33427267874193</v>
      </c>
      <c r="F129" s="28">
        <f t="shared" si="4"/>
        <v>20157.300000000047</v>
      </c>
      <c r="G129" s="28">
        <f>G127+G93</f>
        <v>132902.11500000002</v>
      </c>
      <c r="H129" s="28">
        <f t="shared" si="5"/>
        <v>128.91171822209148</v>
      </c>
    </row>
    <row r="130" spans="1:8" ht="30.75" customHeight="1">
      <c r="A130" s="55" t="s">
        <v>56</v>
      </c>
      <c r="B130" s="55"/>
      <c r="C130" s="25">
        <f>C128+C94</f>
        <v>395410.19227</v>
      </c>
      <c r="D130" s="25">
        <f>D128+D94</f>
        <v>369479.82687000005</v>
      </c>
      <c r="E130" s="25">
        <f t="shared" si="6"/>
        <v>93.44216059501728</v>
      </c>
      <c r="F130" s="28">
        <f t="shared" si="4"/>
        <v>-25930.36539999995</v>
      </c>
      <c r="G130" s="28">
        <f>G128+G94</f>
        <v>359056.81500000006</v>
      </c>
      <c r="H130" s="28">
        <f t="shared" si="5"/>
        <v>102.90288651672019</v>
      </c>
    </row>
    <row r="131" spans="1:7" ht="30.75" customHeight="1">
      <c r="A131" s="17"/>
      <c r="B131" s="17"/>
      <c r="C131" s="11"/>
      <c r="D131" s="11"/>
      <c r="E131" s="11"/>
      <c r="F131" s="11"/>
      <c r="G131" s="11"/>
    </row>
    <row r="132" spans="1:6" ht="15.75">
      <c r="A132" s="12"/>
      <c r="B132" s="13"/>
      <c r="C132" s="8"/>
      <c r="D132" s="8"/>
      <c r="E132" s="8"/>
      <c r="F132" s="8"/>
    </row>
    <row r="133" spans="1:4" ht="15.75">
      <c r="A133" s="12"/>
      <c r="C133" s="8"/>
      <c r="D133" s="8"/>
    </row>
    <row r="136" spans="2:6" ht="18.75">
      <c r="B136" s="19" t="s">
        <v>97</v>
      </c>
      <c r="E136" s="8"/>
      <c r="F136" s="20" t="s">
        <v>105</v>
      </c>
    </row>
  </sheetData>
  <sheetProtection/>
  <mergeCells count="15">
    <mergeCell ref="G5:G6"/>
    <mergeCell ref="H5:H6"/>
    <mergeCell ref="A5:A6"/>
    <mergeCell ref="B5:B6"/>
    <mergeCell ref="A129:B129"/>
    <mergeCell ref="A130:B130"/>
    <mergeCell ref="A95:F95"/>
    <mergeCell ref="A93:B93"/>
    <mergeCell ref="A94:B94"/>
    <mergeCell ref="D1:F1"/>
    <mergeCell ref="A7:F7"/>
    <mergeCell ref="E5:E6"/>
    <mergeCell ref="C5:C6"/>
    <mergeCell ref="D5:D6"/>
    <mergeCell ref="F5:F6"/>
  </mergeCells>
  <printOptions/>
  <pageMargins left="0.37" right="0.1968503937007874" top="0.17" bottom="0.2755905511811024" header="0.16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2018-05-04T06:22:46Z</cp:lastPrinted>
  <dcterms:created xsi:type="dcterms:W3CDTF">2012-01-31T07:31:50Z</dcterms:created>
  <dcterms:modified xsi:type="dcterms:W3CDTF">2018-05-23T10:06:46Z</dcterms:modified>
  <cp:category/>
  <cp:version/>
  <cp:contentType/>
  <cp:contentStatus/>
</cp:coreProperties>
</file>