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480" windowHeight="10890" activeTab="0"/>
  </bookViews>
  <sheets>
    <sheet name="Лист1" sheetId="1" r:id="rId1"/>
  </sheets>
  <definedNames>
    <definedName name="_xlnm.Print_Titles" localSheetId="0">'Лист1'!$A:$B,'Лист1'!$5:$6</definedName>
  </definedNames>
  <calcPr fullCalcOnLoad="1"/>
</workbook>
</file>

<file path=xl/sharedStrings.xml><?xml version="1.0" encoding="utf-8"?>
<sst xmlns="http://schemas.openxmlformats.org/spreadsheetml/2006/main" count="139" uniqueCount="134">
  <si>
    <t>ККД</t>
  </si>
  <si>
    <t>Доходи</t>
  </si>
  <si>
    <t>+/-</t>
  </si>
  <si>
    <t>% викон.</t>
  </si>
  <si>
    <t>Податкові надходження</t>
  </si>
  <si>
    <t>Податки на доходи, податки на прибуток, податки на збільшення ринкової вартості</t>
  </si>
  <si>
    <t>Податок на доходи фізичних осіб</t>
  </si>
  <si>
    <t>Податок на доходи найманих працівників</t>
  </si>
  <si>
    <t>Податок на доходи фізичних осіб - суб`єктів підприємницької діяльності і незалежної професійної діяльності</t>
  </si>
  <si>
    <t>Фіксований податок на доходи фізичних осіб від зайняття підприємницькою діяльністю, нарахований до 1 січня 2011 року</t>
  </si>
  <si>
    <t>Податок на прибуток підприємств та фінансових установ комунальної власності</t>
  </si>
  <si>
    <t>Збір за провадження деяких видів підприємницької діяльності</t>
  </si>
  <si>
    <t>Збір за провадження торговельної діяльності (роздрібна торгівля), сплачений фізичними особами</t>
  </si>
  <si>
    <t>Збір за провадження торговельної діяльності (роздрібна торгівля), сплачений юридичними особами</t>
  </si>
  <si>
    <t>Збір за провадження торговельної діяльності (оптова торгівля), сплачений фізичними особами</t>
  </si>
  <si>
    <t>Збір за провадження торговельної діяльності (ресторанне господарство), сплачений фізичними особами</t>
  </si>
  <si>
    <t>Збір за провадження торговельної діяльності (оптова торгівля), сплачений юридичними особами</t>
  </si>
  <si>
    <t>Збір за провадження торговельної діяльності (ресторанне господарство), сплачений юридичними особами</t>
  </si>
  <si>
    <t>Збір за провадження торговельної діяльності із придбанням пільгового торгового патенту</t>
  </si>
  <si>
    <t>Збір за провадження торговельної діяльності із придбанням короткотермінового торгового патенту</t>
  </si>
  <si>
    <t>Збір за провадження діяльності з надання платних послуг, сплачений фізичними особами</t>
  </si>
  <si>
    <t>Збір за провадження діяльності з надання платних послуг, сплачений юридичними особами</t>
  </si>
  <si>
    <t>Збір за здійснення діяльності у сфері розваг, сплачений юридичними особами</t>
  </si>
  <si>
    <t>Збір за здійснення діяльності у сфері розваг, сплачений фізичними особами</t>
  </si>
  <si>
    <t>Неподаткові надходження</t>
  </si>
  <si>
    <t>Інші надходження</t>
  </si>
  <si>
    <t>Адміністративні штрафи та інші санкції</t>
  </si>
  <si>
    <t>Державне мито</t>
  </si>
  <si>
    <t>Державне мито, що сплачується за місцем розгляду та оформлення документів, у тому числі за оформлення документів на спадщину і дарування</t>
  </si>
  <si>
    <t>Державне мито, пов`язане з видачею та оформленням закордонних паспортів (посвідок) та паспортів громадян України</t>
  </si>
  <si>
    <t>Власні надходження бюджетних установ</t>
  </si>
  <si>
    <t>Надходження від плати за послуги, що надаються бюджетними установами згідно із законодавством</t>
  </si>
  <si>
    <t>Офіційні трансферти</t>
  </si>
  <si>
    <t>Дотації</t>
  </si>
  <si>
    <t>Субвенції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</si>
  <si>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 та тимчасової державної допомоги дітям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</si>
  <si>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</si>
  <si>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 місцевим бюджетам на надання пільг з послуг зв`язку та інших передбачених законодавством пільг, в тому числі компенсації втрати частини доходів у зв`язку з відміною податку з власників транспортних засобів та відповідним зб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</si>
  <si>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</t>
  </si>
  <si>
    <t>Інші субвенції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</si>
  <si>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</si>
  <si>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</t>
  </si>
  <si>
    <t>Всього без урахування трансфертів</t>
  </si>
  <si>
    <t>Загальний фонд</t>
  </si>
  <si>
    <t>Податки на власність</t>
  </si>
  <si>
    <t>Податок з власників транспортних засобів та інших самохідних машин і механізмів</t>
  </si>
  <si>
    <t>Збір за провадження торговельної діяльності нафтопродуктами, скрапленим та стиснутим газом на стаціонарних, малогабаритних і пересувних автозаправних станціях, заправних пунктах</t>
  </si>
  <si>
    <t>Єдиний податок</t>
  </si>
  <si>
    <t>Єдиний податок з юридичний осіб, нарахований до 1 січня  2011 року</t>
  </si>
  <si>
    <t>Єдиний податок з фізичних осіб, нарахований до 1 січня  2011 року</t>
  </si>
  <si>
    <t>Єдиний податок з юридичний осіб</t>
  </si>
  <si>
    <t>Єдиний податок з фізичних осіб</t>
  </si>
  <si>
    <t>Екологічний податок</t>
  </si>
  <si>
    <t>Надходження від викидів забруднюючих речовин в атмосферне повітря стаціонарними джерелами забруднення</t>
  </si>
  <si>
    <t>Надходження від скидів забруднюючих речовин безпосередньо у водні об`єкти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</si>
  <si>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</t>
  </si>
  <si>
    <t>Надходження від здійснення торгівлі на митній території України паливом власного виробництва та/або виробленим з давальницької сировини податковими агентами</t>
  </si>
  <si>
    <t>Інші збори за забруднення навколишнього природного середовища до Фонду охорони навколишнього природного середовища</t>
  </si>
  <si>
    <t>Надходження від сплати збору за забруднення навколишнього природного середовища фізичними особами</t>
  </si>
  <si>
    <t>Інші джерела власних надходжень бюджетних установ</t>
  </si>
  <si>
    <t>Спеціальний фонд</t>
  </si>
  <si>
    <t>Всього спеціальний фонд</t>
  </si>
  <si>
    <t>ВСЬОГО загальний  та спеціальний фонди без трансфертів</t>
  </si>
  <si>
    <t>ВСЬОГО загальний  та спеціальний фонди з трансфертами</t>
  </si>
  <si>
    <t>Податок на доходи фізичних осіб, що сплачується фізичними особами за результатами річного декларування</t>
  </si>
  <si>
    <t>Фіксований податок на доходи фізичних осіб від зайняття підприємницькою діяльністю, нарахований до 1 січня 2012 року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</si>
  <si>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</si>
  <si>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</si>
  <si>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</si>
  <si>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Частина чистого прибутку (доходу) комунальних унітарних підприємств та їх об`єднань, що вилучається до бюджету  </t>
  </si>
  <si>
    <t>Субвенція з державного бюджету місцевим бюджетам на придбання медикаментів та виробів медичного призначення для забезпечення швидкої медичної допомоги</t>
  </si>
  <si>
    <t>Субвенція з державного бюджету місцевим бюджетам на погашення заборгованості з різниці в тарифах на теплову енергію, послуги з централізованого водопостачання та водовідведення, що вироблялися, транспортувалися та постачалися населенню, яка виникла у зв`я</t>
  </si>
  <si>
    <t>Інші субвенції </t>
  </si>
  <si>
    <t>Податок на доходи фізичних осіб на дивіденди та роялті</t>
  </si>
  <si>
    <t>Субвенція на проведення видатків місцевих бюджетів, що враховуються при визначенні обсягу міжбюджетних трансфертів</t>
  </si>
  <si>
    <t>Відсотки за користування позиками, які надавалися з місцевих бюджетів</t>
  </si>
  <si>
    <t>Плата за розміщення тимчасово вільних коштів місцевих бюджетів </t>
  </si>
  <si>
    <t>Субвенція з державного бюджету місцевим бюджетам на здійснення заходів щодо соціально-економічного розвитку окремих територій </t>
  </si>
  <si>
    <t>Реєстраційний збір за проведення державної реєстрації юр.осіб та фіз.осіб.</t>
  </si>
  <si>
    <t xml:space="preserve">Концесійні платежі щодо об`єктів комунальної власності </t>
  </si>
  <si>
    <t xml:space="preserve">Кошти від реалізації безхазяйного майна </t>
  </si>
  <si>
    <t>Додаткова дотація з Д/б на вирівнювання фінансової забезпеченості місцевих бюджетів</t>
  </si>
  <si>
    <t>Кошти від відчуження майна, що  перебуває в комунальній власності</t>
  </si>
  <si>
    <t>Штрафні санкції за порушення законодавства про патентування</t>
  </si>
  <si>
    <t>Надходження від орендної плати майна, що перебуває в комунальній власності</t>
  </si>
  <si>
    <t xml:space="preserve">Грошові стягнення за шкоду, заподіяну порушенням законодавства про охорону навк. природ.середовища </t>
  </si>
  <si>
    <t>Відсотки за користування довгостроковим кредитом, що надається з м/б молодим сім`ям та одиноким молодим громадянам на будівництво (реконструкцію) та придбання житла</t>
  </si>
  <si>
    <t>Єкологічний податок</t>
  </si>
  <si>
    <t>Освітня субвенція з державного бюджету</t>
  </si>
  <si>
    <t>Медична субвенція з державного бюджету</t>
  </si>
  <si>
    <t xml:space="preserve">Кошти від продажу землі </t>
  </si>
  <si>
    <t>Акцизний податок з реалізації суб`єктами господарювання роздрібної торгівлі підакцизних товарів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</si>
  <si>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</si>
  <si>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</si>
  <si>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</si>
  <si>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</si>
  <si>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</si>
  <si>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</si>
  <si>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</t>
  </si>
  <si>
    <t>Орендна плата з фізичних осіб</t>
  </si>
  <si>
    <t>Транспортний податок з фізичних осіб</t>
  </si>
  <si>
    <t>Транспортний податок з юридичних осіб</t>
  </si>
  <si>
    <t xml:space="preserve">Інші надходження </t>
  </si>
  <si>
    <t>Субвенція з державного бюджету місцевим бюджетам на відновлення (будівництво, капітальний ремонт, реконструкцію) інфраструктури</t>
  </si>
  <si>
    <t>Рентна плата за використання природних ресурсів</t>
  </si>
  <si>
    <t>тис.грн.</t>
  </si>
  <si>
    <t>Субвенція з державного бюджету місцевим бюджетам на проведення виборів депутатів місцевих рад та сільських, селищних, міських голів</t>
  </si>
  <si>
    <t>Субвенція з державного бюджету місцевим бюджетам на часткове фінансування дитячо-юнацьких спортивних шкіл, які  до 2015 року отримували підтримку з Фонду соціального страхування з тимчасової втрати працездатності</t>
  </si>
  <si>
    <t>Субвенція з державного бюджету місцевим бюджетам на погашення заборгованості з різниці в тарифах на теплову енергію, опалення та постачання гарячої води, послуги з централізованого водопостачання, водовідведення, що вироблялися, транспортувалися та постачалася</t>
  </si>
  <si>
    <t>Факт виконання за 2016 рік</t>
  </si>
  <si>
    <t xml:space="preserve">   </t>
  </si>
  <si>
    <t>Податки та збори, не віднесені до інших категорій  </t>
  </si>
  <si>
    <t>Плата за надання адміністративних послуг</t>
  </si>
  <si>
    <t>Субвенція за рахунок залишку коштів освітньої субвенції з державного бюджету місцевим бюджетам, що утворився на початок бюджетного періоду</t>
  </si>
  <si>
    <t>Субвенція за рахунок залишку коштів медичної субвенції з державного бюджету місцевим бюджетам, що утворився на початок бюджетного періоду</t>
  </si>
  <si>
    <t>Збір за забруднення навколишнього природного середовища  </t>
  </si>
  <si>
    <t>Надходження коштів пайової участі у розвитку інфраструктури населеного пункту</t>
  </si>
  <si>
    <t>Доходи від операцій з капіталом  </t>
  </si>
  <si>
    <t>Офіційні трансферти  </t>
  </si>
  <si>
    <t>% виконан  ня до 2016 року</t>
  </si>
  <si>
    <t>План на 2017 рік з урахуванням внесених змін</t>
  </si>
  <si>
    <t>Факт виконання за 2017 рік</t>
  </si>
  <si>
    <t>Істабілізаційна дотація</t>
  </si>
  <si>
    <t>Акцизний податок з вироблених в Україні підакцизних товарів (продукції)</t>
  </si>
  <si>
    <t>Акцизний податок з ввезених на митну територію України підакцизних товарів (продукції) 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</si>
  <si>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</si>
  <si>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Надходження сум кредиторської та депонентської заборгованості підприємств, організацій та установ, щодо яких минув строк позовної давності </t>
  </si>
  <si>
    <t>Кошти, отримані від надання учасниками процедури закупівель як забезпечення їх тендерної пропозиції (пропозиції конкурсних торгів), які не підлягають поверненню цим учасникам</t>
  </si>
  <si>
    <t>Субвенція з державного бюджету місцевим бюджетам на відшкодування вартості лікарських засобів для лікування окремих захворювань</t>
  </si>
  <si>
    <t>Субвенція з державного бюджету місцевим бюджетам на здійснення заходів щодо підтримки територій, що зазнали негативного впливу внаслідок збройного конфлікту на сході України</t>
  </si>
  <si>
    <t>Субвенція з державного бюджету місцевим бюджетам на надання державної підтримки особам з особливими освітніми потребами</t>
  </si>
  <si>
    <t>Субвенція з державного бюджету місцевим бюджетам на виплату грошової компенсації за належні для отримання жилі приміщення для сімей загиблих осіб, визначених абзацами 5 - 8 пункту 1 статті 10, а також для осіб з інвалідністю I - II</t>
  </si>
  <si>
    <t>Субвенція з державного бюджету місцевим бюджетам на погашення різниці між фактичною вартістю теплової енергії, послуг з централізованого опалення, постачання гарячої води, централізованого водопостачання та водовідведення, постачання холодної води та водо</t>
  </si>
  <si>
    <t>Додаток  до рішення міської ради від  23 лютого 2018 року за №  2249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</si>
</sst>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"/>
    <numFmt numFmtId="181" formatCode="#0.00"/>
    <numFmt numFmtId="182" formatCode="#,##0.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color indexed="8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Times New Roman"/>
      <family val="1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0"/>
      <color theme="1"/>
      <name val="Arial Cyr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</borders>
  <cellStyleXfs count="65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0" fillId="0" borderId="0">
      <alignment/>
      <protection/>
    </xf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" fillId="0" borderId="0" xfId="0" applyFont="1" applyFill="1" applyAlignment="1">
      <alignment/>
    </xf>
    <xf numFmtId="180" fontId="4" fillId="0" borderId="0" xfId="0" applyNumberFormat="1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4" fillId="0" borderId="0" xfId="0" applyFont="1" applyFill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 wrapText="1"/>
    </xf>
    <xf numFmtId="180" fontId="2" fillId="0" borderId="10" xfId="0" applyNumberFormat="1" applyFont="1" applyFill="1" applyBorder="1" applyAlignment="1">
      <alignment horizontal="center"/>
    </xf>
    <xf numFmtId="0" fontId="46" fillId="0" borderId="0" xfId="0" applyFont="1" applyFill="1" applyAlignment="1">
      <alignment/>
    </xf>
    <xf numFmtId="180" fontId="2" fillId="0" borderId="0" xfId="0" applyNumberFormat="1" applyFont="1" applyFill="1" applyAlignment="1">
      <alignment horizontal="center"/>
    </xf>
    <xf numFmtId="180" fontId="3" fillId="0" borderId="0" xfId="0" applyNumberFormat="1" applyFont="1" applyFill="1" applyAlignment="1">
      <alignment horizontal="center"/>
    </xf>
    <xf numFmtId="180" fontId="3" fillId="0" borderId="10" xfId="0" applyNumberFormat="1" applyFont="1" applyFill="1" applyBorder="1" applyAlignment="1">
      <alignment horizontal="center"/>
    </xf>
    <xf numFmtId="1" fontId="2" fillId="0" borderId="10" xfId="0" applyNumberFormat="1" applyFont="1" applyFill="1" applyBorder="1" applyAlignment="1">
      <alignment horizontal="center"/>
    </xf>
    <xf numFmtId="182" fontId="3" fillId="0" borderId="10" xfId="0" applyNumberFormat="1" applyFont="1" applyFill="1" applyBorder="1" applyAlignment="1">
      <alignment horizontal="center"/>
    </xf>
    <xf numFmtId="182" fontId="2" fillId="0" borderId="1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wrapText="1"/>
    </xf>
    <xf numFmtId="0" fontId="3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 wrapText="1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/>
    </xf>
    <xf numFmtId="0" fontId="3" fillId="0" borderId="10" xfId="0" applyFont="1" applyFill="1" applyBorder="1" applyAlignment="1">
      <alignment wrapText="1"/>
    </xf>
    <xf numFmtId="0" fontId="28" fillId="0" borderId="10" xfId="0" applyFont="1" applyFill="1" applyBorder="1" applyAlignment="1">
      <alignment/>
    </xf>
    <xf numFmtId="0" fontId="7" fillId="0" borderId="10" xfId="0" applyFont="1" applyFill="1" applyBorder="1" applyAlignment="1">
      <alignment wrapText="1"/>
    </xf>
    <xf numFmtId="0" fontId="2" fillId="0" borderId="10" xfId="0" applyFont="1" applyBorder="1" applyAlignment="1">
      <alignment wrapText="1"/>
    </xf>
    <xf numFmtId="2" fontId="2" fillId="0" borderId="10" xfId="0" applyNumberFormat="1" applyFont="1" applyFill="1" applyBorder="1" applyAlignment="1">
      <alignment wrapText="1"/>
    </xf>
    <xf numFmtId="0" fontId="3" fillId="0" borderId="11" xfId="0" applyFont="1" applyFill="1" applyBorder="1" applyAlignment="1">
      <alignment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 horizontal="center" wrapText="1"/>
    </xf>
    <xf numFmtId="180" fontId="8" fillId="0" borderId="0" xfId="0" applyNumberFormat="1" applyFont="1" applyFill="1" applyAlignment="1">
      <alignment horizontal="center"/>
    </xf>
    <xf numFmtId="0" fontId="47" fillId="0" borderId="0" xfId="0" applyFont="1" applyAlignment="1">
      <alignment wrapText="1"/>
    </xf>
    <xf numFmtId="2" fontId="3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/>
    </xf>
    <xf numFmtId="0" fontId="2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2" fillId="0" borderId="10" xfId="0" applyFont="1" applyBorder="1" applyAlignment="1">
      <alignment vertical="center"/>
    </xf>
    <xf numFmtId="2" fontId="2" fillId="0" borderId="10" xfId="0" applyNumberFormat="1" applyFont="1" applyFill="1" applyBorder="1" applyAlignment="1">
      <alignment horizontal="center"/>
    </xf>
    <xf numFmtId="0" fontId="47" fillId="0" borderId="10" xfId="52" applyFont="1" applyBorder="1" applyAlignment="1">
      <alignment wrapText="1"/>
      <protection/>
    </xf>
    <xf numFmtId="0" fontId="47" fillId="0" borderId="0" xfId="0" applyFont="1" applyAlignment="1">
      <alignment vertical="justify" wrapText="1"/>
    </xf>
    <xf numFmtId="0" fontId="48" fillId="0" borderId="10" xfId="54" applyFont="1" applyBorder="1">
      <alignment/>
      <protection/>
    </xf>
    <xf numFmtId="182" fontId="3" fillId="0" borderId="10" xfId="0" applyNumberFormat="1" applyFont="1" applyFill="1" applyBorder="1" applyAlignment="1">
      <alignment horizontal="right"/>
    </xf>
    <xf numFmtId="182" fontId="2" fillId="0" borderId="10" xfId="0" applyNumberFormat="1" applyFont="1" applyFill="1" applyBorder="1" applyAlignment="1">
      <alignment horizontal="right"/>
    </xf>
    <xf numFmtId="180" fontId="2" fillId="33" borderId="10" xfId="0" applyNumberFormat="1" applyFont="1" applyFill="1" applyBorder="1" applyAlignment="1">
      <alignment horizontal="center"/>
    </xf>
    <xf numFmtId="182" fontId="2" fillId="33" borderId="10" xfId="0" applyNumberFormat="1" applyFont="1" applyFill="1" applyBorder="1" applyAlignment="1">
      <alignment horizontal="right"/>
    </xf>
    <xf numFmtId="182" fontId="2" fillId="33" borderId="10" xfId="0" applyNumberFormat="1" applyFont="1" applyFill="1" applyBorder="1" applyAlignment="1">
      <alignment horizontal="center"/>
    </xf>
    <xf numFmtId="182" fontId="3" fillId="34" borderId="10" xfId="0" applyNumberFormat="1" applyFont="1" applyFill="1" applyBorder="1" applyAlignment="1">
      <alignment horizontal="right"/>
    </xf>
    <xf numFmtId="182" fontId="2" fillId="34" borderId="10" xfId="0" applyNumberFormat="1" applyFont="1" applyFill="1" applyBorder="1" applyAlignment="1">
      <alignment horizontal="right"/>
    </xf>
    <xf numFmtId="182" fontId="2" fillId="34" borderId="10" xfId="0" applyNumberFormat="1" applyFont="1" applyFill="1" applyBorder="1" applyAlignment="1">
      <alignment horizontal="center"/>
    </xf>
    <xf numFmtId="3" fontId="2" fillId="34" borderId="10" xfId="0" applyNumberFormat="1" applyFont="1" applyFill="1" applyBorder="1" applyAlignment="1">
      <alignment horizontal="right"/>
    </xf>
    <xf numFmtId="182" fontId="3" fillId="34" borderId="10" xfId="0" applyNumberFormat="1" applyFont="1" applyFill="1" applyBorder="1" applyAlignment="1">
      <alignment horizontal="center"/>
    </xf>
    <xf numFmtId="180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center"/>
    </xf>
    <xf numFmtId="2" fontId="2" fillId="34" borderId="10" xfId="0" applyNumberFormat="1" applyFont="1" applyFill="1" applyBorder="1" applyAlignment="1">
      <alignment horizontal="center"/>
    </xf>
    <xf numFmtId="1" fontId="2" fillId="34" borderId="10" xfId="0" applyNumberFormat="1" applyFont="1" applyFill="1" applyBorder="1" applyAlignment="1">
      <alignment horizontal="center"/>
    </xf>
    <xf numFmtId="1" fontId="3" fillId="34" borderId="10" xfId="0" applyNumberFormat="1" applyFont="1" applyFill="1" applyBorder="1" applyAlignment="1">
      <alignment horizontal="center"/>
    </xf>
    <xf numFmtId="180" fontId="2" fillId="34" borderId="10" xfId="0" applyNumberFormat="1" applyFont="1" applyFill="1" applyBorder="1" applyAlignment="1">
      <alignment horizontal="right"/>
    </xf>
    <xf numFmtId="180" fontId="3" fillId="34" borderId="10" xfId="0" applyNumberFormat="1" applyFont="1" applyFill="1" applyBorder="1" applyAlignment="1">
      <alignment horizontal="right"/>
    </xf>
    <xf numFmtId="180" fontId="6" fillId="0" borderId="13" xfId="0" applyNumberFormat="1" applyFont="1" applyFill="1" applyBorder="1" applyAlignment="1">
      <alignment horizontal="center" vertical="center" wrapText="1"/>
    </xf>
    <xf numFmtId="180" fontId="6" fillId="0" borderId="14" xfId="0" applyNumberFormat="1" applyFont="1" applyFill="1" applyBorder="1" applyAlignment="1">
      <alignment horizontal="center" vertical="center" wrapText="1"/>
    </xf>
    <xf numFmtId="180" fontId="6" fillId="0" borderId="1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 wrapText="1"/>
    </xf>
    <xf numFmtId="180" fontId="6" fillId="0" borderId="10" xfId="0" applyNumberFormat="1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wrapText="1"/>
    </xf>
    <xf numFmtId="0" fontId="9" fillId="0" borderId="10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/>
    </xf>
    <xf numFmtId="0" fontId="3" fillId="0" borderId="12" xfId="0" applyFont="1" applyFill="1" applyBorder="1" applyAlignment="1">
      <alignment horizontal="left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Обычный 5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8"/>
  <sheetViews>
    <sheetView tabSelected="1" zoomScalePageLayoutView="0" workbookViewId="0" topLeftCell="A1">
      <selection activeCell="F4" sqref="F4"/>
    </sheetView>
  </sheetViews>
  <sheetFormatPr defaultColWidth="9.140625" defaultRowHeight="15"/>
  <cols>
    <col min="1" max="1" width="11.28125" style="1" customWidth="1"/>
    <col min="2" max="2" width="40.421875" style="4" customWidth="1"/>
    <col min="3" max="3" width="11.8515625" style="2" customWidth="1"/>
    <col min="4" max="4" width="12.140625" style="2" customWidth="1"/>
    <col min="5" max="5" width="10.140625" style="2" customWidth="1"/>
    <col min="6" max="6" width="11.421875" style="2" customWidth="1"/>
    <col min="7" max="7" width="11.57421875" style="10" customWidth="1"/>
    <col min="8" max="8" width="9.421875" style="10" customWidth="1"/>
    <col min="9" max="16384" width="9.140625" style="1" customWidth="1"/>
  </cols>
  <sheetData>
    <row r="1" spans="1:8" ht="50.25" customHeight="1">
      <c r="A1" s="17"/>
      <c r="B1" s="18"/>
      <c r="C1" s="10"/>
      <c r="E1" s="18"/>
      <c r="F1" s="64" t="s">
        <v>133</v>
      </c>
      <c r="G1" s="64"/>
      <c r="H1" s="64"/>
    </row>
    <row r="2" spans="1:9" ht="15" customHeight="1" hidden="1">
      <c r="A2" s="19"/>
      <c r="B2" s="20"/>
      <c r="C2" s="11"/>
      <c r="D2" s="11"/>
      <c r="E2" s="11"/>
      <c r="F2" s="11"/>
      <c r="G2" s="11"/>
      <c r="H2" s="11"/>
      <c r="I2" s="3"/>
    </row>
    <row r="3" spans="1:9" ht="15" customHeight="1" hidden="1">
      <c r="A3" s="21"/>
      <c r="B3" s="21"/>
      <c r="C3" s="19"/>
      <c r="D3" s="11"/>
      <c r="E3" s="11"/>
      <c r="F3" s="11"/>
      <c r="G3" s="11"/>
      <c r="H3" s="11"/>
      <c r="I3" s="5"/>
    </row>
    <row r="4" spans="1:8" ht="15.75">
      <c r="A4" s="17"/>
      <c r="B4" s="18"/>
      <c r="C4" s="10"/>
      <c r="D4" s="10"/>
      <c r="E4" s="10"/>
      <c r="F4" s="10"/>
      <c r="H4" s="31" t="s">
        <v>105</v>
      </c>
    </row>
    <row r="5" spans="1:8" ht="15" customHeight="1">
      <c r="A5" s="66" t="s">
        <v>0</v>
      </c>
      <c r="B5" s="68" t="s">
        <v>1</v>
      </c>
      <c r="C5" s="70" t="s">
        <v>120</v>
      </c>
      <c r="D5" s="61" t="s">
        <v>121</v>
      </c>
      <c r="E5" s="63" t="s">
        <v>3</v>
      </c>
      <c r="F5" s="63" t="s">
        <v>2</v>
      </c>
      <c r="G5" s="61" t="s">
        <v>109</v>
      </c>
      <c r="H5" s="65" t="s">
        <v>119</v>
      </c>
    </row>
    <row r="6" spans="1:8" ht="93" customHeight="1">
      <c r="A6" s="67"/>
      <c r="B6" s="69"/>
      <c r="C6" s="71"/>
      <c r="D6" s="62"/>
      <c r="E6" s="63"/>
      <c r="F6" s="63"/>
      <c r="G6" s="62"/>
      <c r="H6" s="65"/>
    </row>
    <row r="7" spans="1:8" ht="21" customHeight="1">
      <c r="A7" s="73" t="s">
        <v>43</v>
      </c>
      <c r="B7" s="73"/>
      <c r="C7" s="73"/>
      <c r="D7" s="73"/>
      <c r="E7" s="73"/>
      <c r="F7" s="73"/>
      <c r="G7" s="12"/>
      <c r="H7" s="8"/>
    </row>
    <row r="8" spans="1:8" ht="15.75">
      <c r="A8" s="22">
        <v>10000000</v>
      </c>
      <c r="B8" s="23" t="s">
        <v>4</v>
      </c>
      <c r="C8" s="54">
        <f>SUM(C10:C50)</f>
        <v>508198</v>
      </c>
      <c r="D8" s="54">
        <f>SUM(D10:D50)</f>
        <v>537426.51034</v>
      </c>
      <c r="E8" s="12">
        <f>D8/C8*100</f>
        <v>105.75140207950444</v>
      </c>
      <c r="F8" s="12">
        <f>D8-C8</f>
        <v>29228.510340000037</v>
      </c>
      <c r="G8" s="12">
        <f>SUM(G10:G50)</f>
        <v>443633.2000000001</v>
      </c>
      <c r="H8" s="12">
        <f>D8/G8*100</f>
        <v>121.14208547511771</v>
      </c>
    </row>
    <row r="9" spans="1:8" ht="46.5" customHeight="1" hidden="1">
      <c r="A9" s="6">
        <v>11000000</v>
      </c>
      <c r="B9" s="7" t="s">
        <v>5</v>
      </c>
      <c r="C9" s="46"/>
      <c r="D9" s="55"/>
      <c r="E9" s="8" t="e">
        <f aca="true" t="shared" si="0" ref="E9:E87">D9/C9*100</f>
        <v>#DIV/0!</v>
      </c>
      <c r="F9" s="8">
        <f aca="true" t="shared" si="1" ref="F9:F97">D9-C9</f>
        <v>0</v>
      </c>
      <c r="G9" s="8"/>
      <c r="H9" s="8" t="e">
        <f aca="true" t="shared" si="2" ref="H9:H79">D9/G9*100</f>
        <v>#DIV/0!</v>
      </c>
    </row>
    <row r="10" spans="1:8" ht="15.75">
      <c r="A10" s="6">
        <v>11010000</v>
      </c>
      <c r="B10" s="35" t="s">
        <v>6</v>
      </c>
      <c r="C10" s="55">
        <v>361670.041</v>
      </c>
      <c r="D10" s="55">
        <v>405972.662</v>
      </c>
      <c r="E10" s="8">
        <f t="shared" si="0"/>
        <v>112.24945833984627</v>
      </c>
      <c r="F10" s="8">
        <f t="shared" si="1"/>
        <v>44302.620999999985</v>
      </c>
      <c r="G10" s="8">
        <v>304429.5</v>
      </c>
      <c r="H10" s="8">
        <f t="shared" si="2"/>
        <v>133.35523068559388</v>
      </c>
    </row>
    <row r="11" spans="1:8" ht="30.75" customHeight="1" hidden="1">
      <c r="A11" s="6">
        <v>11010100</v>
      </c>
      <c r="B11" s="35" t="s">
        <v>7</v>
      </c>
      <c r="C11" s="46"/>
      <c r="D11" s="55"/>
      <c r="E11" s="8" t="e">
        <f t="shared" si="0"/>
        <v>#DIV/0!</v>
      </c>
      <c r="F11" s="8">
        <f t="shared" si="1"/>
        <v>0</v>
      </c>
      <c r="G11" s="8"/>
      <c r="H11" s="8" t="e">
        <f t="shared" si="2"/>
        <v>#DIV/0!</v>
      </c>
    </row>
    <row r="12" spans="1:8" ht="46.5" customHeight="1" hidden="1">
      <c r="A12" s="6">
        <v>11010200</v>
      </c>
      <c r="B12" s="35" t="s">
        <v>8</v>
      </c>
      <c r="C12" s="46"/>
      <c r="D12" s="55"/>
      <c r="E12" s="8" t="e">
        <f t="shared" si="0"/>
        <v>#DIV/0!</v>
      </c>
      <c r="F12" s="8">
        <f t="shared" si="1"/>
        <v>0</v>
      </c>
      <c r="G12" s="8"/>
      <c r="H12" s="8" t="e">
        <f t="shared" si="2"/>
        <v>#DIV/0!</v>
      </c>
    </row>
    <row r="13" spans="1:8" ht="15" customHeight="1" hidden="1">
      <c r="A13" s="24">
        <v>11010300</v>
      </c>
      <c r="B13" s="36" t="s">
        <v>73</v>
      </c>
      <c r="C13" s="46"/>
      <c r="D13" s="55"/>
      <c r="E13" s="8"/>
      <c r="F13" s="8"/>
      <c r="G13" s="8"/>
      <c r="H13" s="8" t="e">
        <f t="shared" si="2"/>
        <v>#DIV/0!</v>
      </c>
    </row>
    <row r="14" spans="1:8" ht="62.25" customHeight="1" hidden="1">
      <c r="A14" s="6">
        <v>11010400</v>
      </c>
      <c r="B14" s="35" t="s">
        <v>9</v>
      </c>
      <c r="C14" s="46"/>
      <c r="D14" s="55"/>
      <c r="E14" s="8" t="e">
        <f t="shared" si="0"/>
        <v>#DIV/0!</v>
      </c>
      <c r="F14" s="8">
        <f t="shared" si="1"/>
        <v>0</v>
      </c>
      <c r="G14" s="8"/>
      <c r="H14" s="8" t="e">
        <f t="shared" si="2"/>
        <v>#DIV/0!</v>
      </c>
    </row>
    <row r="15" spans="1:8" ht="46.5" customHeight="1" hidden="1">
      <c r="A15" s="6">
        <v>11010500</v>
      </c>
      <c r="B15" s="35" t="s">
        <v>64</v>
      </c>
      <c r="C15" s="46"/>
      <c r="D15" s="55"/>
      <c r="E15" s="8" t="e">
        <f t="shared" si="0"/>
        <v>#DIV/0!</v>
      </c>
      <c r="F15" s="8">
        <f t="shared" si="1"/>
        <v>0</v>
      </c>
      <c r="G15" s="8"/>
      <c r="H15" s="8" t="e">
        <f t="shared" si="2"/>
        <v>#DIV/0!</v>
      </c>
    </row>
    <row r="16" spans="1:8" ht="62.25" customHeight="1" hidden="1">
      <c r="A16" s="6">
        <v>11010600</v>
      </c>
      <c r="B16" s="35" t="s">
        <v>65</v>
      </c>
      <c r="C16" s="46"/>
      <c r="D16" s="55"/>
      <c r="E16" s="8"/>
      <c r="F16" s="8">
        <f t="shared" si="1"/>
        <v>0</v>
      </c>
      <c r="G16" s="8"/>
      <c r="H16" s="8" t="e">
        <f t="shared" si="2"/>
        <v>#DIV/0!</v>
      </c>
    </row>
    <row r="17" spans="1:8" ht="47.25">
      <c r="A17" s="6">
        <v>11020200</v>
      </c>
      <c r="B17" s="35" t="s">
        <v>10</v>
      </c>
      <c r="C17" s="55">
        <v>378</v>
      </c>
      <c r="D17" s="55">
        <v>1126.729</v>
      </c>
      <c r="E17" s="8">
        <f t="shared" si="0"/>
        <v>298.07645502645505</v>
      </c>
      <c r="F17" s="8">
        <f t="shared" si="1"/>
        <v>748.729</v>
      </c>
      <c r="G17" s="8">
        <v>701.4</v>
      </c>
      <c r="H17" s="8">
        <f t="shared" si="2"/>
        <v>160.64000570287996</v>
      </c>
    </row>
    <row r="18" spans="1:8" ht="36" customHeight="1">
      <c r="A18" s="6">
        <v>13000000</v>
      </c>
      <c r="B18" s="35" t="s">
        <v>104</v>
      </c>
      <c r="C18" s="57">
        <v>0</v>
      </c>
      <c r="D18" s="55">
        <v>0.052</v>
      </c>
      <c r="E18" s="8" t="e">
        <f>D18/C18*100</f>
        <v>#DIV/0!</v>
      </c>
      <c r="F18" s="8">
        <f>D18-C18</f>
        <v>0.052</v>
      </c>
      <c r="G18" s="8">
        <v>0.2</v>
      </c>
      <c r="H18" s="8">
        <v>0</v>
      </c>
    </row>
    <row r="19" spans="1:8" ht="36" customHeight="1">
      <c r="A19" s="6">
        <v>14020000</v>
      </c>
      <c r="B19" s="35" t="s">
        <v>123</v>
      </c>
      <c r="C19" s="57">
        <v>0</v>
      </c>
      <c r="D19" s="55">
        <v>3763.086</v>
      </c>
      <c r="E19" s="8" t="e">
        <f>D19/C19*100</f>
        <v>#DIV/0!</v>
      </c>
      <c r="F19" s="8">
        <f>D19-C19</f>
        <v>3763.086</v>
      </c>
      <c r="G19" s="8">
        <v>0</v>
      </c>
      <c r="H19" s="8">
        <v>0</v>
      </c>
    </row>
    <row r="20" spans="1:8" ht="36" customHeight="1">
      <c r="A20" s="6">
        <v>14030000</v>
      </c>
      <c r="B20" s="35" t="s">
        <v>124</v>
      </c>
      <c r="C20" s="57">
        <v>1000</v>
      </c>
      <c r="D20" s="55">
        <v>14571.671</v>
      </c>
      <c r="E20" s="8">
        <f>D20/C20*100</f>
        <v>1457.1671000000001</v>
      </c>
      <c r="F20" s="8">
        <f>D20-C20</f>
        <v>13571.671</v>
      </c>
      <c r="G20" s="8">
        <v>0</v>
      </c>
      <c r="H20" s="8">
        <v>0</v>
      </c>
    </row>
    <row r="21" spans="1:8" ht="53.25" customHeight="1">
      <c r="A21" s="6">
        <v>14040000</v>
      </c>
      <c r="B21" s="37" t="s">
        <v>91</v>
      </c>
      <c r="C21" s="55">
        <v>51068</v>
      </c>
      <c r="D21" s="55">
        <v>28470.997</v>
      </c>
      <c r="E21" s="8">
        <f>D21/C21*100</f>
        <v>55.7511494477951</v>
      </c>
      <c r="F21" s="8">
        <f>D21-C21</f>
        <v>-22597.003</v>
      </c>
      <c r="G21" s="8">
        <v>45373.9</v>
      </c>
      <c r="H21" s="8">
        <v>0</v>
      </c>
    </row>
    <row r="22" spans="1:8" ht="70.5" customHeight="1">
      <c r="A22" s="6">
        <v>18010100</v>
      </c>
      <c r="B22" s="37" t="s">
        <v>92</v>
      </c>
      <c r="C22" s="55">
        <v>565.7</v>
      </c>
      <c r="D22" s="55">
        <v>247.302</v>
      </c>
      <c r="E22" s="8">
        <f t="shared" si="0"/>
        <v>43.716103942018734</v>
      </c>
      <c r="F22" s="8">
        <f t="shared" si="1"/>
        <v>-318.398</v>
      </c>
      <c r="G22" s="8">
        <v>481.5</v>
      </c>
      <c r="H22" s="8">
        <v>0</v>
      </c>
    </row>
    <row r="23" spans="1:8" ht="59.25" customHeight="1">
      <c r="A23" s="6">
        <v>18010200</v>
      </c>
      <c r="B23" s="37" t="s">
        <v>93</v>
      </c>
      <c r="C23" s="55">
        <v>195.6</v>
      </c>
      <c r="D23" s="55">
        <v>804.149</v>
      </c>
      <c r="E23" s="8">
        <f t="shared" si="0"/>
        <v>411.11912065439674</v>
      </c>
      <c r="F23" s="8">
        <f t="shared" si="1"/>
        <v>608.549</v>
      </c>
      <c r="G23" s="8">
        <v>154.1</v>
      </c>
      <c r="H23" s="8">
        <v>0</v>
      </c>
    </row>
    <row r="24" spans="1:8" ht="65.25" customHeight="1">
      <c r="A24" s="6">
        <v>18010300</v>
      </c>
      <c r="B24" s="38" t="s">
        <v>94</v>
      </c>
      <c r="C24" s="55">
        <v>803.6</v>
      </c>
      <c r="D24" s="55">
        <v>1801.352</v>
      </c>
      <c r="E24" s="8">
        <v>0</v>
      </c>
      <c r="F24" s="8">
        <f>D24-C24</f>
        <v>997.7520000000001</v>
      </c>
      <c r="G24" s="8">
        <v>304.7</v>
      </c>
      <c r="H24" s="8">
        <v>0</v>
      </c>
    </row>
    <row r="25" spans="1:9" ht="66.75" customHeight="1">
      <c r="A25" s="6">
        <v>18010400</v>
      </c>
      <c r="B25" s="38" t="s">
        <v>95</v>
      </c>
      <c r="C25" s="55">
        <v>7137</v>
      </c>
      <c r="D25" s="55">
        <v>5134.748</v>
      </c>
      <c r="E25" s="8">
        <f t="shared" si="0"/>
        <v>71.94546728317219</v>
      </c>
      <c r="F25" s="8">
        <f>D25-C25</f>
        <v>-2002.2520000000004</v>
      </c>
      <c r="G25" s="8">
        <v>6830</v>
      </c>
      <c r="H25" s="8">
        <v>0</v>
      </c>
      <c r="I25" s="9"/>
    </row>
    <row r="26" spans="1:8" ht="15" customHeight="1">
      <c r="A26" s="6">
        <v>18010500</v>
      </c>
      <c r="B26" s="39" t="s">
        <v>96</v>
      </c>
      <c r="C26" s="55">
        <v>26400</v>
      </c>
      <c r="D26" s="55">
        <v>10874.265</v>
      </c>
      <c r="E26" s="8">
        <f t="shared" si="0"/>
        <v>41.190397727272725</v>
      </c>
      <c r="F26" s="8">
        <f t="shared" si="1"/>
        <v>-15525.735</v>
      </c>
      <c r="G26" s="8">
        <v>29702.9</v>
      </c>
      <c r="H26" s="8">
        <v>0</v>
      </c>
    </row>
    <row r="27" spans="1:8" ht="15" customHeight="1">
      <c r="A27" s="6">
        <v>18010600</v>
      </c>
      <c r="B27" s="39" t="s">
        <v>97</v>
      </c>
      <c r="C27" s="55">
        <v>15500</v>
      </c>
      <c r="D27" s="55">
        <v>13210.369</v>
      </c>
      <c r="E27" s="8">
        <f t="shared" si="0"/>
        <v>85.2281870967742</v>
      </c>
      <c r="F27" s="8">
        <f t="shared" si="1"/>
        <v>-2289.6309999999994</v>
      </c>
      <c r="G27" s="8">
        <v>20914.7</v>
      </c>
      <c r="H27" s="8">
        <v>0</v>
      </c>
    </row>
    <row r="28" spans="1:8" ht="15" customHeight="1">
      <c r="A28" s="6">
        <v>18010700</v>
      </c>
      <c r="B28" s="35" t="s">
        <v>98</v>
      </c>
      <c r="C28" s="55">
        <v>776</v>
      </c>
      <c r="D28" s="55">
        <v>805.745</v>
      </c>
      <c r="E28" s="8">
        <f t="shared" si="0"/>
        <v>103.83311855670104</v>
      </c>
      <c r="F28" s="8">
        <f t="shared" si="1"/>
        <v>29.745000000000005</v>
      </c>
      <c r="G28" s="8">
        <v>592.9</v>
      </c>
      <c r="H28" s="8">
        <v>0</v>
      </c>
    </row>
    <row r="29" spans="1:8" ht="15" customHeight="1">
      <c r="A29" s="6">
        <v>18010900</v>
      </c>
      <c r="B29" s="35" t="s">
        <v>99</v>
      </c>
      <c r="C29" s="55">
        <v>5498</v>
      </c>
      <c r="D29" s="55">
        <v>4630.75174</v>
      </c>
      <c r="E29" s="8">
        <f t="shared" si="0"/>
        <v>84.2261138595853</v>
      </c>
      <c r="F29" s="8">
        <f t="shared" si="1"/>
        <v>-867.2482600000003</v>
      </c>
      <c r="G29" s="8">
        <v>4944.3</v>
      </c>
      <c r="H29" s="8">
        <v>0</v>
      </c>
    </row>
    <row r="30" spans="1:8" ht="15" customHeight="1">
      <c r="A30" s="6">
        <v>18011000</v>
      </c>
      <c r="B30" s="35" t="s">
        <v>100</v>
      </c>
      <c r="C30" s="55">
        <v>25</v>
      </c>
      <c r="D30" s="55">
        <v>171.881</v>
      </c>
      <c r="E30" s="8">
        <f>D30/C30*100</f>
        <v>687.524</v>
      </c>
      <c r="F30" s="8">
        <f>D30-C30</f>
        <v>146.881</v>
      </c>
      <c r="G30" s="8">
        <v>50</v>
      </c>
      <c r="H30" s="8">
        <v>0</v>
      </c>
    </row>
    <row r="31" spans="1:8" ht="15" customHeight="1">
      <c r="A31" s="6">
        <v>18011100</v>
      </c>
      <c r="B31" s="38" t="s">
        <v>101</v>
      </c>
      <c r="C31" s="55">
        <v>173</v>
      </c>
      <c r="D31" s="55">
        <v>242.4566</v>
      </c>
      <c r="E31" s="8">
        <f>D31/C31*100</f>
        <v>140.14832369942195</v>
      </c>
      <c r="F31" s="8">
        <f>D31-C31</f>
        <v>69.45660000000001</v>
      </c>
      <c r="G31" s="8">
        <v>175</v>
      </c>
      <c r="H31" s="8">
        <v>0</v>
      </c>
    </row>
    <row r="32" spans="1:8" ht="15.75">
      <c r="A32" s="6">
        <v>18030000</v>
      </c>
      <c r="B32" s="35" t="s">
        <v>66</v>
      </c>
      <c r="C32" s="55">
        <v>58.059</v>
      </c>
      <c r="D32" s="55">
        <v>91.085</v>
      </c>
      <c r="E32" s="8">
        <f t="shared" si="0"/>
        <v>156.88351504504038</v>
      </c>
      <c r="F32" s="8">
        <f>D32-C32</f>
        <v>33.025999999999996</v>
      </c>
      <c r="G32" s="8">
        <v>64.9</v>
      </c>
      <c r="H32" s="8">
        <f t="shared" si="2"/>
        <v>140.34668721109398</v>
      </c>
    </row>
    <row r="33" spans="1:8" ht="30.75" customHeight="1" hidden="1">
      <c r="A33" s="6">
        <v>18030100</v>
      </c>
      <c r="B33" s="35" t="s">
        <v>67</v>
      </c>
      <c r="C33" s="46"/>
      <c r="D33" s="55"/>
      <c r="E33" s="8"/>
      <c r="F33" s="8">
        <f t="shared" si="1"/>
        <v>0</v>
      </c>
      <c r="G33" s="8"/>
      <c r="H33" s="8" t="e">
        <f t="shared" si="2"/>
        <v>#DIV/0!</v>
      </c>
    </row>
    <row r="34" spans="1:8" ht="30.75" customHeight="1" hidden="1">
      <c r="A34" s="6">
        <v>18030200</v>
      </c>
      <c r="B34" s="35" t="s">
        <v>68</v>
      </c>
      <c r="C34" s="46"/>
      <c r="D34" s="55"/>
      <c r="E34" s="8"/>
      <c r="F34" s="8">
        <f t="shared" si="1"/>
        <v>0</v>
      </c>
      <c r="G34" s="8"/>
      <c r="H34" s="8" t="e">
        <f t="shared" si="2"/>
        <v>#DIV/0!</v>
      </c>
    </row>
    <row r="35" spans="1:17" ht="31.5">
      <c r="A35" s="6">
        <v>18040000</v>
      </c>
      <c r="B35" s="35" t="s">
        <v>11</v>
      </c>
      <c r="C35" s="57">
        <v>0</v>
      </c>
      <c r="D35" s="55">
        <v>-16.069</v>
      </c>
      <c r="E35" s="8">
        <v>0</v>
      </c>
      <c r="F35" s="8">
        <f t="shared" si="1"/>
        <v>-16.069</v>
      </c>
      <c r="G35" s="8">
        <v>-25.8</v>
      </c>
      <c r="H35" s="8">
        <v>0</v>
      </c>
      <c r="Q35" s="1" t="s">
        <v>110</v>
      </c>
    </row>
    <row r="36" spans="1:8" ht="46.5" customHeight="1" hidden="1">
      <c r="A36" s="6">
        <v>18040100</v>
      </c>
      <c r="B36" s="35" t="s">
        <v>12</v>
      </c>
      <c r="C36" s="46"/>
      <c r="D36" s="55"/>
      <c r="E36" s="8" t="e">
        <f t="shared" si="0"/>
        <v>#DIV/0!</v>
      </c>
      <c r="F36" s="8">
        <f t="shared" si="1"/>
        <v>0</v>
      </c>
      <c r="G36" s="8"/>
      <c r="H36" s="8" t="e">
        <f t="shared" si="2"/>
        <v>#DIV/0!</v>
      </c>
    </row>
    <row r="37" spans="1:8" ht="46.5" customHeight="1" hidden="1">
      <c r="A37" s="6">
        <v>18040200</v>
      </c>
      <c r="B37" s="35" t="s">
        <v>13</v>
      </c>
      <c r="C37" s="46"/>
      <c r="D37" s="55"/>
      <c r="E37" s="8" t="e">
        <f t="shared" si="0"/>
        <v>#DIV/0!</v>
      </c>
      <c r="F37" s="8">
        <f t="shared" si="1"/>
        <v>0</v>
      </c>
      <c r="G37" s="8"/>
      <c r="H37" s="8" t="e">
        <f t="shared" si="2"/>
        <v>#DIV/0!</v>
      </c>
    </row>
    <row r="38" spans="1:8" ht="46.5" customHeight="1" hidden="1">
      <c r="A38" s="6">
        <v>18040500</v>
      </c>
      <c r="B38" s="35" t="s">
        <v>14</v>
      </c>
      <c r="C38" s="46"/>
      <c r="D38" s="55"/>
      <c r="E38" s="8" t="e">
        <f t="shared" si="0"/>
        <v>#DIV/0!</v>
      </c>
      <c r="F38" s="8">
        <f t="shared" si="1"/>
        <v>0</v>
      </c>
      <c r="G38" s="8"/>
      <c r="H38" s="8" t="e">
        <f t="shared" si="2"/>
        <v>#DIV/0!</v>
      </c>
    </row>
    <row r="39" spans="1:8" ht="46.5" customHeight="1" hidden="1">
      <c r="A39" s="6">
        <v>18040600</v>
      </c>
      <c r="B39" s="35" t="s">
        <v>15</v>
      </c>
      <c r="C39" s="46"/>
      <c r="D39" s="55"/>
      <c r="E39" s="8" t="e">
        <f t="shared" si="0"/>
        <v>#DIV/0!</v>
      </c>
      <c r="F39" s="8">
        <f t="shared" si="1"/>
        <v>0</v>
      </c>
      <c r="G39" s="8"/>
      <c r="H39" s="8" t="e">
        <f t="shared" si="2"/>
        <v>#DIV/0!</v>
      </c>
    </row>
    <row r="40" spans="1:8" ht="46.5" customHeight="1" hidden="1">
      <c r="A40" s="6">
        <v>18040700</v>
      </c>
      <c r="B40" s="35" t="s">
        <v>16</v>
      </c>
      <c r="C40" s="46"/>
      <c r="D40" s="55"/>
      <c r="E40" s="8" t="e">
        <f t="shared" si="0"/>
        <v>#DIV/0!</v>
      </c>
      <c r="F40" s="8">
        <f t="shared" si="1"/>
        <v>0</v>
      </c>
      <c r="G40" s="8"/>
      <c r="H40" s="8" t="e">
        <f t="shared" si="2"/>
        <v>#DIV/0!</v>
      </c>
    </row>
    <row r="41" spans="1:8" ht="46.5" customHeight="1" hidden="1">
      <c r="A41" s="6">
        <v>18040800</v>
      </c>
      <c r="B41" s="35" t="s">
        <v>17</v>
      </c>
      <c r="C41" s="46"/>
      <c r="D41" s="55"/>
      <c r="E41" s="8" t="e">
        <f t="shared" si="0"/>
        <v>#DIV/0!</v>
      </c>
      <c r="F41" s="8">
        <f t="shared" si="1"/>
        <v>0</v>
      </c>
      <c r="G41" s="8"/>
      <c r="H41" s="8" t="e">
        <f t="shared" si="2"/>
        <v>#DIV/0!</v>
      </c>
    </row>
    <row r="42" spans="1:8" ht="46.5" customHeight="1" hidden="1">
      <c r="A42" s="6">
        <v>18040900</v>
      </c>
      <c r="B42" s="35" t="s">
        <v>18</v>
      </c>
      <c r="C42" s="46"/>
      <c r="D42" s="55"/>
      <c r="E42" s="8" t="e">
        <f t="shared" si="0"/>
        <v>#DIV/0!</v>
      </c>
      <c r="F42" s="8">
        <f t="shared" si="1"/>
        <v>0</v>
      </c>
      <c r="G42" s="8"/>
      <c r="H42" s="8" t="e">
        <f t="shared" si="2"/>
        <v>#DIV/0!</v>
      </c>
    </row>
    <row r="43" spans="1:8" ht="46.5" customHeight="1" hidden="1">
      <c r="A43" s="6">
        <v>18041000</v>
      </c>
      <c r="B43" s="35" t="s">
        <v>19</v>
      </c>
      <c r="C43" s="46"/>
      <c r="D43" s="55"/>
      <c r="E43" s="8" t="e">
        <f t="shared" si="0"/>
        <v>#DIV/0!</v>
      </c>
      <c r="F43" s="8">
        <f t="shared" si="1"/>
        <v>0</v>
      </c>
      <c r="G43" s="8"/>
      <c r="H43" s="8" t="e">
        <f t="shared" si="2"/>
        <v>#DIV/0!</v>
      </c>
    </row>
    <row r="44" spans="1:8" ht="46.5" customHeight="1" hidden="1">
      <c r="A44" s="6">
        <v>18041300</v>
      </c>
      <c r="B44" s="35" t="s">
        <v>20</v>
      </c>
      <c r="C44" s="46"/>
      <c r="D44" s="55"/>
      <c r="E44" s="8" t="e">
        <f t="shared" si="0"/>
        <v>#DIV/0!</v>
      </c>
      <c r="F44" s="8">
        <f t="shared" si="1"/>
        <v>0</v>
      </c>
      <c r="G44" s="8"/>
      <c r="H44" s="8" t="e">
        <f t="shared" si="2"/>
        <v>#DIV/0!</v>
      </c>
    </row>
    <row r="45" spans="1:8" ht="46.5" customHeight="1" hidden="1">
      <c r="A45" s="6">
        <v>18041400</v>
      </c>
      <c r="B45" s="35" t="s">
        <v>21</v>
      </c>
      <c r="C45" s="46"/>
      <c r="D45" s="55"/>
      <c r="E45" s="8" t="e">
        <f t="shared" si="0"/>
        <v>#DIV/0!</v>
      </c>
      <c r="F45" s="8">
        <f t="shared" si="1"/>
        <v>0</v>
      </c>
      <c r="G45" s="8"/>
      <c r="H45" s="8" t="e">
        <f t="shared" si="2"/>
        <v>#DIV/0!</v>
      </c>
    </row>
    <row r="46" spans="1:8" ht="30.75" customHeight="1" hidden="1">
      <c r="A46" s="6">
        <v>18041700</v>
      </c>
      <c r="B46" s="35" t="s">
        <v>22</v>
      </c>
      <c r="C46" s="46"/>
      <c r="D46" s="55"/>
      <c r="E46" s="8" t="e">
        <f t="shared" si="0"/>
        <v>#DIV/0!</v>
      </c>
      <c r="F46" s="8">
        <f t="shared" si="1"/>
        <v>0</v>
      </c>
      <c r="G46" s="8"/>
      <c r="H46" s="8" t="e">
        <f t="shared" si="2"/>
        <v>#DIV/0!</v>
      </c>
    </row>
    <row r="47" spans="1:8" ht="30.75" customHeight="1" hidden="1">
      <c r="A47" s="6">
        <v>18041800</v>
      </c>
      <c r="B47" s="35" t="s">
        <v>23</v>
      </c>
      <c r="C47" s="46"/>
      <c r="D47" s="55"/>
      <c r="E47" s="8" t="e">
        <f t="shared" si="0"/>
        <v>#DIV/0!</v>
      </c>
      <c r="F47" s="8">
        <f t="shared" si="1"/>
        <v>0</v>
      </c>
      <c r="G47" s="8"/>
      <c r="H47" s="8" t="e">
        <f t="shared" si="2"/>
        <v>#DIV/0!</v>
      </c>
    </row>
    <row r="48" spans="1:8" s="9" customFormat="1" ht="15" customHeight="1">
      <c r="A48" s="6">
        <v>18050000</v>
      </c>
      <c r="B48" s="35" t="s">
        <v>47</v>
      </c>
      <c r="C48" s="55">
        <v>36950</v>
      </c>
      <c r="D48" s="55">
        <v>45523.278</v>
      </c>
      <c r="E48" s="8">
        <f t="shared" si="0"/>
        <v>123.20237618403247</v>
      </c>
      <c r="F48" s="8">
        <f t="shared" si="1"/>
        <v>8573.277999999998</v>
      </c>
      <c r="G48" s="8">
        <v>28938.7</v>
      </c>
      <c r="H48" s="8">
        <v>0</v>
      </c>
    </row>
    <row r="49" spans="1:8" s="9" customFormat="1" ht="15" customHeight="1" hidden="1">
      <c r="A49" s="6">
        <v>19010000</v>
      </c>
      <c r="B49" s="35" t="s">
        <v>87</v>
      </c>
      <c r="C49" s="55">
        <v>0</v>
      </c>
      <c r="D49" s="55">
        <v>0</v>
      </c>
      <c r="E49" s="8" t="e">
        <f>D49/C49*100</f>
        <v>#DIV/0!</v>
      </c>
      <c r="F49" s="8">
        <f>D49-C49</f>
        <v>0</v>
      </c>
      <c r="G49" s="8">
        <v>0</v>
      </c>
      <c r="H49" s="8">
        <v>0</v>
      </c>
    </row>
    <row r="50" spans="1:8" s="9" customFormat="1" ht="32.25" customHeight="1">
      <c r="A50" s="6">
        <v>19090000</v>
      </c>
      <c r="B50" s="35" t="s">
        <v>111</v>
      </c>
      <c r="C50" s="55">
        <v>0</v>
      </c>
      <c r="D50" s="55">
        <v>0</v>
      </c>
      <c r="E50" s="8" t="e">
        <f>D50/C50*100</f>
        <v>#DIV/0!</v>
      </c>
      <c r="F50" s="8">
        <f>D50-C50</f>
        <v>0</v>
      </c>
      <c r="G50" s="8">
        <v>0.3</v>
      </c>
      <c r="H50" s="8">
        <v>0</v>
      </c>
    </row>
    <row r="51" spans="1:8" ht="15.75">
      <c r="A51" s="22">
        <v>20000000</v>
      </c>
      <c r="B51" s="23" t="s">
        <v>24</v>
      </c>
      <c r="C51" s="54">
        <f>SUM(C52:C68)</f>
        <v>8330.532</v>
      </c>
      <c r="D51" s="54">
        <f>SUM(D52:D68)</f>
        <v>12020.052999999998</v>
      </c>
      <c r="E51" s="12">
        <f t="shared" si="0"/>
        <v>144.28914023738218</v>
      </c>
      <c r="F51" s="12">
        <f t="shared" si="1"/>
        <v>3689.520999999999</v>
      </c>
      <c r="G51" s="12">
        <f>G55+G56+G57+G59+G61+G62+G66+G68</f>
        <v>9128.900000000001</v>
      </c>
      <c r="H51" s="12">
        <f t="shared" si="2"/>
        <v>131.67033267973136</v>
      </c>
    </row>
    <row r="52" spans="1:8" ht="63">
      <c r="A52" s="6">
        <v>21010300</v>
      </c>
      <c r="B52" s="7" t="s">
        <v>69</v>
      </c>
      <c r="C52" s="55">
        <v>0</v>
      </c>
      <c r="D52" s="55">
        <v>0.51</v>
      </c>
      <c r="E52" s="8">
        <v>0</v>
      </c>
      <c r="F52" s="8">
        <f t="shared" si="1"/>
        <v>0.51</v>
      </c>
      <c r="G52" s="8">
        <v>0</v>
      </c>
      <c r="H52" s="8" t="e">
        <f t="shared" si="2"/>
        <v>#DIV/0!</v>
      </c>
    </row>
    <row r="53" spans="1:8" ht="30.75" customHeight="1">
      <c r="A53" s="6">
        <v>21050000</v>
      </c>
      <c r="B53" s="26" t="s">
        <v>76</v>
      </c>
      <c r="C53" s="55">
        <v>0</v>
      </c>
      <c r="D53" s="55">
        <v>1228.432</v>
      </c>
      <c r="E53" s="8">
        <v>0</v>
      </c>
      <c r="F53" s="8">
        <f t="shared" si="1"/>
        <v>1228.432</v>
      </c>
      <c r="G53" s="8">
        <v>0</v>
      </c>
      <c r="H53" s="8" t="e">
        <f t="shared" si="2"/>
        <v>#DIV/0!</v>
      </c>
    </row>
    <row r="54" spans="1:8" ht="15" customHeight="1" hidden="1">
      <c r="A54" s="6">
        <v>21080500</v>
      </c>
      <c r="B54" s="7" t="s">
        <v>25</v>
      </c>
      <c r="C54" s="55"/>
      <c r="D54" s="55">
        <v>0</v>
      </c>
      <c r="E54" s="8"/>
      <c r="F54" s="8">
        <f t="shared" si="1"/>
        <v>0</v>
      </c>
      <c r="G54" s="8"/>
      <c r="H54" s="8" t="e">
        <f t="shared" si="2"/>
        <v>#DIV/0!</v>
      </c>
    </row>
    <row r="55" spans="1:8" ht="15.75" hidden="1">
      <c r="A55" s="6">
        <v>21080500</v>
      </c>
      <c r="B55" s="7" t="s">
        <v>102</v>
      </c>
      <c r="C55" s="57">
        <v>0</v>
      </c>
      <c r="D55" s="55">
        <v>0</v>
      </c>
      <c r="E55" s="8">
        <v>0</v>
      </c>
      <c r="F55" s="8">
        <f>D55-C55</f>
        <v>0</v>
      </c>
      <c r="G55" s="8">
        <v>0</v>
      </c>
      <c r="H55" s="8">
        <v>0</v>
      </c>
    </row>
    <row r="56" spans="1:8" ht="31.5">
      <c r="A56" s="6">
        <v>21080900</v>
      </c>
      <c r="B56" s="7" t="s">
        <v>83</v>
      </c>
      <c r="C56" s="57">
        <v>0</v>
      </c>
      <c r="D56" s="55">
        <v>0</v>
      </c>
      <c r="E56" s="8">
        <v>0</v>
      </c>
      <c r="F56" s="8">
        <f t="shared" si="1"/>
        <v>0</v>
      </c>
      <c r="G56" s="8">
        <v>0.1</v>
      </c>
      <c r="H56" s="8">
        <f t="shared" si="2"/>
        <v>0</v>
      </c>
    </row>
    <row r="57" spans="1:8" ht="15.75">
      <c r="A57" s="6">
        <v>21081100</v>
      </c>
      <c r="B57" s="7" t="s">
        <v>26</v>
      </c>
      <c r="C57" s="55">
        <v>6</v>
      </c>
      <c r="D57" s="55">
        <v>308.196</v>
      </c>
      <c r="E57" s="8">
        <f>D57/C57*100</f>
        <v>5136.6</v>
      </c>
      <c r="F57" s="8">
        <f>D57-C57</f>
        <v>302.196</v>
      </c>
      <c r="G57" s="8">
        <v>9.4</v>
      </c>
      <c r="H57" s="8">
        <f>D57/G57*100</f>
        <v>3278.6808510638302</v>
      </c>
    </row>
    <row r="58" spans="1:8" ht="66" customHeight="1">
      <c r="A58" s="6">
        <v>21081500</v>
      </c>
      <c r="B58" s="7" t="s">
        <v>125</v>
      </c>
      <c r="C58" s="55">
        <v>0</v>
      </c>
      <c r="D58" s="55">
        <v>194.095</v>
      </c>
      <c r="E58" s="8" t="e">
        <f>D58/C58*100</f>
        <v>#DIV/0!</v>
      </c>
      <c r="F58" s="8">
        <f>D58-C58</f>
        <v>194.095</v>
      </c>
      <c r="G58" s="8">
        <v>0</v>
      </c>
      <c r="H58" s="8" t="e">
        <f>D58/G58*100</f>
        <v>#DIV/0!</v>
      </c>
    </row>
    <row r="59" spans="1:8" s="9" customFormat="1" ht="29.25" customHeight="1">
      <c r="A59" s="6">
        <v>22010000</v>
      </c>
      <c r="B59" s="26" t="s">
        <v>112</v>
      </c>
      <c r="C59" s="55">
        <v>3262.626</v>
      </c>
      <c r="D59" s="55">
        <v>4194.691</v>
      </c>
      <c r="E59" s="8">
        <f>D59/C59*100</f>
        <v>128.56793883209414</v>
      </c>
      <c r="F59" s="8">
        <f t="shared" si="1"/>
        <v>932.0649999999996</v>
      </c>
      <c r="G59" s="8">
        <v>3335.5</v>
      </c>
      <c r="H59" s="8">
        <v>0</v>
      </c>
    </row>
    <row r="60" spans="1:8" ht="30.75" customHeight="1" hidden="1">
      <c r="A60" s="6">
        <v>22010300</v>
      </c>
      <c r="B60" s="7" t="s">
        <v>78</v>
      </c>
      <c r="C60" s="46"/>
      <c r="D60" s="55"/>
      <c r="E60" s="8"/>
      <c r="F60" s="8"/>
      <c r="G60" s="8"/>
      <c r="H60" s="8"/>
    </row>
    <row r="61" spans="1:8" ht="35.25" customHeight="1">
      <c r="A61" s="6">
        <v>22080400</v>
      </c>
      <c r="B61" s="7" t="s">
        <v>84</v>
      </c>
      <c r="C61" s="55">
        <v>1400</v>
      </c>
      <c r="D61" s="55">
        <v>2276.749</v>
      </c>
      <c r="E61" s="8">
        <f>D61/C61*100</f>
        <v>162.62492857142857</v>
      </c>
      <c r="F61" s="8">
        <f t="shared" si="1"/>
        <v>876.7489999999998</v>
      </c>
      <c r="G61" s="8">
        <v>1370.2</v>
      </c>
      <c r="H61" s="8">
        <f t="shared" si="2"/>
        <v>166.16180119690554</v>
      </c>
    </row>
    <row r="62" spans="1:8" ht="15.75">
      <c r="A62" s="6">
        <v>22090000</v>
      </c>
      <c r="B62" s="7" t="s">
        <v>27</v>
      </c>
      <c r="C62" s="55">
        <v>1511.906</v>
      </c>
      <c r="D62" s="55">
        <v>146.431</v>
      </c>
      <c r="E62" s="8">
        <f t="shared" si="0"/>
        <v>9.685192068819095</v>
      </c>
      <c r="F62" s="8">
        <f t="shared" si="1"/>
        <v>-1365.475</v>
      </c>
      <c r="G62" s="8">
        <v>1416.9</v>
      </c>
      <c r="H62" s="8">
        <f t="shared" si="2"/>
        <v>10.334603712329734</v>
      </c>
    </row>
    <row r="63" spans="1:8" ht="62.25" customHeight="1" hidden="1">
      <c r="A63" s="6">
        <v>22090100</v>
      </c>
      <c r="B63" s="7" t="s">
        <v>28</v>
      </c>
      <c r="C63" s="46"/>
      <c r="D63" s="55"/>
      <c r="E63" s="8" t="e">
        <f>D63/C63*100</f>
        <v>#DIV/0!</v>
      </c>
      <c r="F63" s="8">
        <f>D63-C63</f>
        <v>0</v>
      </c>
      <c r="G63" s="8"/>
      <c r="H63" s="8" t="e">
        <f t="shared" si="2"/>
        <v>#DIV/0!</v>
      </c>
    </row>
    <row r="64" spans="1:8" ht="62.25" customHeight="1">
      <c r="A64" s="6">
        <v>24030000</v>
      </c>
      <c r="B64" s="7" t="s">
        <v>126</v>
      </c>
      <c r="C64" s="55">
        <v>0</v>
      </c>
      <c r="D64" s="55">
        <v>0.347</v>
      </c>
      <c r="E64" s="8" t="e">
        <f>D64/C64*100</f>
        <v>#DIV/0!</v>
      </c>
      <c r="F64" s="8">
        <f>D64-C64</f>
        <v>0.347</v>
      </c>
      <c r="G64" s="8">
        <v>0</v>
      </c>
      <c r="H64" s="8" t="e">
        <f t="shared" si="2"/>
        <v>#DIV/0!</v>
      </c>
    </row>
    <row r="65" spans="1:8" ht="62.25" customHeight="1" hidden="1">
      <c r="A65" s="6">
        <v>22090400</v>
      </c>
      <c r="B65" s="7" t="s">
        <v>29</v>
      </c>
      <c r="C65" s="55"/>
      <c r="D65" s="55"/>
      <c r="E65" s="8" t="e">
        <f t="shared" si="0"/>
        <v>#DIV/0!</v>
      </c>
      <c r="F65" s="8">
        <f t="shared" si="1"/>
        <v>0</v>
      </c>
      <c r="G65" s="8"/>
      <c r="H65" s="8" t="e">
        <f t="shared" si="2"/>
        <v>#DIV/0!</v>
      </c>
    </row>
    <row r="66" spans="1:8" ht="15.75">
      <c r="A66" s="6">
        <v>24060300</v>
      </c>
      <c r="B66" s="7" t="s">
        <v>25</v>
      </c>
      <c r="C66" s="55">
        <v>150</v>
      </c>
      <c r="D66" s="55">
        <v>705.621</v>
      </c>
      <c r="E66" s="8">
        <f t="shared" si="0"/>
        <v>470.414</v>
      </c>
      <c r="F66" s="8">
        <f t="shared" si="1"/>
        <v>555.621</v>
      </c>
      <c r="G66" s="8">
        <v>399.3</v>
      </c>
      <c r="H66" s="8">
        <f t="shared" si="2"/>
        <v>176.7145003756574</v>
      </c>
    </row>
    <row r="67" spans="1:8" ht="78.75" customHeight="1">
      <c r="A67" s="6">
        <v>24061900</v>
      </c>
      <c r="B67" s="7" t="s">
        <v>127</v>
      </c>
      <c r="C67" s="55">
        <v>0</v>
      </c>
      <c r="D67" s="55">
        <v>242.909</v>
      </c>
      <c r="E67" s="8" t="e">
        <f>D67/C67*100</f>
        <v>#DIV/0!</v>
      </c>
      <c r="F67" s="8">
        <f>D67-C67</f>
        <v>242.909</v>
      </c>
      <c r="G67" s="8">
        <v>0</v>
      </c>
      <c r="H67" s="8" t="e">
        <f t="shared" si="2"/>
        <v>#DIV/0!</v>
      </c>
    </row>
    <row r="68" spans="1:8" ht="31.5">
      <c r="A68" s="6">
        <v>24160100</v>
      </c>
      <c r="B68" s="7" t="s">
        <v>79</v>
      </c>
      <c r="C68" s="55">
        <v>2000</v>
      </c>
      <c r="D68" s="55">
        <v>2722.072</v>
      </c>
      <c r="E68" s="8">
        <f t="shared" si="0"/>
        <v>136.1036</v>
      </c>
      <c r="F68" s="8">
        <f t="shared" si="1"/>
        <v>722.0720000000001</v>
      </c>
      <c r="G68" s="8">
        <v>2597.5</v>
      </c>
      <c r="H68" s="8">
        <f t="shared" si="2"/>
        <v>104.79584215591915</v>
      </c>
    </row>
    <row r="69" spans="1:8" ht="31.5" hidden="1">
      <c r="A69" s="22">
        <v>31010200</v>
      </c>
      <c r="B69" s="23" t="s">
        <v>80</v>
      </c>
      <c r="C69" s="58">
        <v>0</v>
      </c>
      <c r="D69" s="54">
        <v>0</v>
      </c>
      <c r="E69" s="12">
        <v>0</v>
      </c>
      <c r="F69" s="12">
        <f t="shared" si="1"/>
        <v>0</v>
      </c>
      <c r="G69" s="12">
        <v>0</v>
      </c>
      <c r="H69" s="12">
        <v>0</v>
      </c>
    </row>
    <row r="70" spans="1:8" ht="15.75">
      <c r="A70" s="22">
        <v>40000000</v>
      </c>
      <c r="B70" s="23" t="s">
        <v>32</v>
      </c>
      <c r="C70" s="54">
        <f>C71+C74</f>
        <v>611439.18</v>
      </c>
      <c r="D70" s="54">
        <f>D71+D74</f>
        <v>602706.274</v>
      </c>
      <c r="E70" s="12">
        <f t="shared" si="0"/>
        <v>98.57174576218684</v>
      </c>
      <c r="F70" s="12">
        <f t="shared" si="1"/>
        <v>-8732.906000000075</v>
      </c>
      <c r="G70" s="12">
        <f>G71+G74</f>
        <v>503210.5999999999</v>
      </c>
      <c r="H70" s="8">
        <f t="shared" si="2"/>
        <v>119.77217371812121</v>
      </c>
    </row>
    <row r="71" spans="1:8" ht="15.75">
      <c r="A71" s="6">
        <v>41020000</v>
      </c>
      <c r="B71" s="7" t="s">
        <v>33</v>
      </c>
      <c r="C71" s="55">
        <f>C72+C73</f>
        <v>174.3</v>
      </c>
      <c r="D71" s="55">
        <f>D72+D73</f>
        <v>174.3</v>
      </c>
      <c r="E71" s="8">
        <f t="shared" si="0"/>
        <v>100</v>
      </c>
      <c r="F71" s="8">
        <f t="shared" si="1"/>
        <v>0</v>
      </c>
      <c r="G71" s="8">
        <f>G72+G73</f>
        <v>10165</v>
      </c>
      <c r="H71" s="8">
        <f t="shared" si="2"/>
        <v>1.7147073290703394</v>
      </c>
    </row>
    <row r="72" spans="1:8" ht="29.25" customHeight="1">
      <c r="A72" s="6">
        <v>41020600</v>
      </c>
      <c r="B72" s="7" t="s">
        <v>122</v>
      </c>
      <c r="C72" s="56">
        <v>174.3</v>
      </c>
      <c r="D72" s="56">
        <v>174.3</v>
      </c>
      <c r="E72" s="8">
        <f t="shared" si="0"/>
        <v>100</v>
      </c>
      <c r="F72" s="8">
        <f t="shared" si="1"/>
        <v>0</v>
      </c>
      <c r="G72" s="13">
        <v>10165</v>
      </c>
      <c r="H72" s="8">
        <f t="shared" si="2"/>
        <v>1.7147073290703394</v>
      </c>
    </row>
    <row r="73" spans="1:8" ht="45.75" customHeight="1" hidden="1">
      <c r="A73" s="6">
        <v>41020600</v>
      </c>
      <c r="B73" s="7" t="s">
        <v>81</v>
      </c>
      <c r="C73" s="55">
        <v>0</v>
      </c>
      <c r="D73" s="55">
        <v>0</v>
      </c>
      <c r="E73" s="8">
        <v>0</v>
      </c>
      <c r="F73" s="8">
        <f t="shared" si="1"/>
        <v>0</v>
      </c>
      <c r="G73" s="8">
        <v>0</v>
      </c>
      <c r="H73" s="8">
        <v>0</v>
      </c>
    </row>
    <row r="74" spans="1:8" ht="15.75">
      <c r="A74" s="6">
        <v>41030000</v>
      </c>
      <c r="B74" s="7" t="s">
        <v>34</v>
      </c>
      <c r="C74" s="55">
        <f>SUM(C75:C96)</f>
        <v>611264.88</v>
      </c>
      <c r="D74" s="55">
        <f>SUM(D75:D96)</f>
        <v>602531.9739999999</v>
      </c>
      <c r="E74" s="8">
        <f t="shared" si="0"/>
        <v>98.57133850058585</v>
      </c>
      <c r="F74" s="8">
        <f t="shared" si="1"/>
        <v>-8732.906000000075</v>
      </c>
      <c r="G74" s="8">
        <f>SUM(G75:G96)</f>
        <v>493045.5999999999</v>
      </c>
      <c r="H74" s="8">
        <f t="shared" si="2"/>
        <v>122.20613549740634</v>
      </c>
    </row>
    <row r="75" spans="1:8" ht="90">
      <c r="A75" s="6">
        <v>41030600</v>
      </c>
      <c r="B75" s="25" t="s">
        <v>35</v>
      </c>
      <c r="C75" s="55">
        <v>118148.809</v>
      </c>
      <c r="D75" s="55">
        <v>115192.038</v>
      </c>
      <c r="E75" s="40">
        <f t="shared" si="0"/>
        <v>97.49741785378473</v>
      </c>
      <c r="F75" s="8">
        <f t="shared" si="1"/>
        <v>-2956.7709999999934</v>
      </c>
      <c r="G75" s="8">
        <v>106466.9</v>
      </c>
      <c r="H75" s="8">
        <f t="shared" si="2"/>
        <v>108.195164882231</v>
      </c>
    </row>
    <row r="76" spans="1:8" ht="111.75" customHeight="1">
      <c r="A76" s="6">
        <v>41030800</v>
      </c>
      <c r="B76" s="25" t="s">
        <v>36</v>
      </c>
      <c r="C76" s="55">
        <v>287161.439</v>
      </c>
      <c r="D76" s="55">
        <v>287159.563</v>
      </c>
      <c r="E76" s="40">
        <f t="shared" si="0"/>
        <v>99.99934670894305</v>
      </c>
      <c r="F76" s="8">
        <f t="shared" si="1"/>
        <v>-1.8759999999892898</v>
      </c>
      <c r="G76" s="8">
        <v>195788.9</v>
      </c>
      <c r="H76" s="8">
        <f t="shared" si="2"/>
        <v>146.66794848941896</v>
      </c>
    </row>
    <row r="77" spans="1:8" ht="114" customHeight="1" hidden="1">
      <c r="A77" s="6">
        <v>41030900</v>
      </c>
      <c r="B77" s="25" t="s">
        <v>37</v>
      </c>
      <c r="C77" s="55">
        <v>0</v>
      </c>
      <c r="D77" s="55">
        <v>0</v>
      </c>
      <c r="E77" s="8" t="e">
        <f t="shared" si="0"/>
        <v>#DIV/0!</v>
      </c>
      <c r="F77" s="8">
        <f t="shared" si="1"/>
        <v>0</v>
      </c>
      <c r="G77" s="8">
        <v>0</v>
      </c>
      <c r="H77" s="8" t="e">
        <f t="shared" si="2"/>
        <v>#DIV/0!</v>
      </c>
    </row>
    <row r="78" spans="1:8" ht="75">
      <c r="A78" s="6">
        <v>41031000</v>
      </c>
      <c r="B78" s="25" t="s">
        <v>38</v>
      </c>
      <c r="C78" s="55">
        <v>326.058</v>
      </c>
      <c r="D78" s="55">
        <v>326.058</v>
      </c>
      <c r="E78" s="8">
        <f t="shared" si="0"/>
        <v>100</v>
      </c>
      <c r="F78" s="8">
        <f t="shared" si="1"/>
        <v>0</v>
      </c>
      <c r="G78" s="8">
        <v>266.1</v>
      </c>
      <c r="H78" s="8">
        <f t="shared" si="2"/>
        <v>122.53213077790303</v>
      </c>
    </row>
    <row r="79" spans="1:8" ht="78" customHeight="1" hidden="1">
      <c r="A79" s="6">
        <v>41032600</v>
      </c>
      <c r="B79" s="7" t="s">
        <v>70</v>
      </c>
      <c r="C79" s="46"/>
      <c r="D79" s="55"/>
      <c r="E79" s="8" t="e">
        <f aca="true" t="shared" si="3" ref="E79:E84">D79/C79*100</f>
        <v>#DIV/0!</v>
      </c>
      <c r="F79" s="8">
        <f aca="true" t="shared" si="4" ref="F79:F84">D79-C79</f>
        <v>0</v>
      </c>
      <c r="G79" s="8"/>
      <c r="H79" s="8" t="e">
        <f t="shared" si="2"/>
        <v>#DIV/0!</v>
      </c>
    </row>
    <row r="80" spans="1:8" ht="62.25" customHeight="1" hidden="1">
      <c r="A80" s="6">
        <v>41034500</v>
      </c>
      <c r="B80" s="26" t="s">
        <v>77</v>
      </c>
      <c r="C80" s="46"/>
      <c r="D80" s="55"/>
      <c r="E80" s="8" t="e">
        <f t="shared" si="3"/>
        <v>#DIV/0!</v>
      </c>
      <c r="F80" s="8">
        <f t="shared" si="4"/>
        <v>0</v>
      </c>
      <c r="G80" s="8"/>
      <c r="H80" s="8" t="e">
        <f>D80/G80*100</f>
        <v>#DIV/0!</v>
      </c>
    </row>
    <row r="81" spans="1:8" ht="62.25" customHeight="1">
      <c r="A81" s="6">
        <v>41033600</v>
      </c>
      <c r="B81" s="25" t="s">
        <v>128</v>
      </c>
      <c r="C81" s="55">
        <v>2280.606</v>
      </c>
      <c r="D81" s="55">
        <v>2246.832</v>
      </c>
      <c r="E81" s="8">
        <f t="shared" si="3"/>
        <v>98.51907782405202</v>
      </c>
      <c r="F81" s="8">
        <f t="shared" si="4"/>
        <v>-33.77400000000034</v>
      </c>
      <c r="G81" s="8">
        <v>0</v>
      </c>
      <c r="H81" s="8" t="e">
        <f>D81/G81*100</f>
        <v>#DIV/0!</v>
      </c>
    </row>
    <row r="82" spans="1:8" ht="39" customHeight="1">
      <c r="A82" s="6">
        <v>41033900</v>
      </c>
      <c r="B82" s="26" t="s">
        <v>88</v>
      </c>
      <c r="C82" s="55">
        <v>78257.1</v>
      </c>
      <c r="D82" s="55">
        <v>78257.1</v>
      </c>
      <c r="E82" s="8">
        <f t="shared" si="3"/>
        <v>100</v>
      </c>
      <c r="F82" s="13">
        <f t="shared" si="4"/>
        <v>0</v>
      </c>
      <c r="G82" s="8">
        <v>72952.8</v>
      </c>
      <c r="H82" s="13">
        <v>0</v>
      </c>
    </row>
    <row r="83" spans="1:8" ht="32.25" customHeight="1">
      <c r="A83" s="6">
        <v>41034200</v>
      </c>
      <c r="B83" s="26" t="s">
        <v>89</v>
      </c>
      <c r="C83" s="55">
        <v>105686.029</v>
      </c>
      <c r="D83" s="55">
        <v>105686.029</v>
      </c>
      <c r="E83" s="8">
        <f t="shared" si="3"/>
        <v>100</v>
      </c>
      <c r="F83" s="13">
        <f t="shared" si="4"/>
        <v>0</v>
      </c>
      <c r="G83" s="8">
        <v>112410.1</v>
      </c>
      <c r="H83" s="13">
        <v>0</v>
      </c>
    </row>
    <row r="84" spans="1:8" ht="32.25" customHeight="1">
      <c r="A84" s="6">
        <v>41034600</v>
      </c>
      <c r="B84" s="26" t="s">
        <v>129</v>
      </c>
      <c r="C84" s="55">
        <v>280</v>
      </c>
      <c r="D84" s="55">
        <v>213.999</v>
      </c>
      <c r="E84" s="8">
        <f t="shared" si="3"/>
        <v>76.42821428571428</v>
      </c>
      <c r="F84" s="13">
        <f t="shared" si="4"/>
        <v>-66.001</v>
      </c>
      <c r="G84" s="8">
        <v>0</v>
      </c>
      <c r="H84" s="13">
        <v>0</v>
      </c>
    </row>
    <row r="85" spans="1:8" ht="32.25" customHeight="1" hidden="1">
      <c r="A85" s="6"/>
      <c r="B85" s="26"/>
      <c r="C85" s="46"/>
      <c r="D85" s="55"/>
      <c r="E85" s="8"/>
      <c r="F85" s="13"/>
      <c r="G85" s="8"/>
      <c r="H85" s="13"/>
    </row>
    <row r="86" spans="1:8" ht="18" customHeight="1">
      <c r="A86" s="6">
        <v>41035000</v>
      </c>
      <c r="B86" s="7" t="s">
        <v>39</v>
      </c>
      <c r="C86" s="55">
        <v>7216.374</v>
      </c>
      <c r="D86" s="55">
        <v>1818.149</v>
      </c>
      <c r="E86" s="8">
        <f t="shared" si="0"/>
        <v>25.194772333030414</v>
      </c>
      <c r="F86" s="8">
        <f t="shared" si="1"/>
        <v>-5398.225</v>
      </c>
      <c r="G86" s="8">
        <v>540.2</v>
      </c>
      <c r="H86" s="8">
        <f>D86/G86*100</f>
        <v>336.5696038504257</v>
      </c>
    </row>
    <row r="87" spans="1:8" ht="62.25" customHeight="1" hidden="1">
      <c r="A87" s="6">
        <v>41035200</v>
      </c>
      <c r="B87" s="7" t="s">
        <v>74</v>
      </c>
      <c r="C87" s="46"/>
      <c r="D87" s="46"/>
      <c r="E87" s="8" t="e">
        <f t="shared" si="0"/>
        <v>#DIV/0!</v>
      </c>
      <c r="F87" s="8">
        <f t="shared" si="1"/>
        <v>0</v>
      </c>
      <c r="G87" s="8"/>
      <c r="H87" s="8" t="e">
        <f>D87/G87*100</f>
        <v>#DIV/0!</v>
      </c>
    </row>
    <row r="88" spans="1:8" ht="82.5" customHeight="1" hidden="1">
      <c r="A88" s="6">
        <v>41035200</v>
      </c>
      <c r="B88" s="41" t="s">
        <v>113</v>
      </c>
      <c r="C88" s="55">
        <v>0</v>
      </c>
      <c r="D88" s="55">
        <v>0</v>
      </c>
      <c r="E88" s="8" t="e">
        <f aca="true" t="shared" si="5" ref="E88:E96">D88/C88*100</f>
        <v>#DIV/0!</v>
      </c>
      <c r="F88" s="8">
        <f t="shared" si="1"/>
        <v>0</v>
      </c>
      <c r="G88" s="8">
        <v>590</v>
      </c>
      <c r="H88" s="8">
        <f>D88/G88*100</f>
        <v>0</v>
      </c>
    </row>
    <row r="89" spans="1:8" ht="79.5" customHeight="1">
      <c r="A89" s="6">
        <v>41035300</v>
      </c>
      <c r="B89" s="41" t="s">
        <v>114</v>
      </c>
      <c r="C89" s="55">
        <v>8221.091</v>
      </c>
      <c r="D89" s="55">
        <v>8221.091</v>
      </c>
      <c r="E89" s="8">
        <f t="shared" si="5"/>
        <v>100</v>
      </c>
      <c r="F89" s="8">
        <f t="shared" si="1"/>
        <v>0</v>
      </c>
      <c r="G89" s="8">
        <v>3471</v>
      </c>
      <c r="H89" s="8">
        <f>D89/G89*100</f>
        <v>236.85079227888218</v>
      </c>
    </row>
    <row r="90" spans="1:8" ht="63">
      <c r="A90" s="6">
        <v>41035400</v>
      </c>
      <c r="B90" s="41" t="s">
        <v>130</v>
      </c>
      <c r="C90" s="55">
        <v>355.453</v>
      </c>
      <c r="D90" s="55">
        <v>83.17</v>
      </c>
      <c r="E90" s="8">
        <f t="shared" si="5"/>
        <v>23.398311450458994</v>
      </c>
      <c r="F90" s="13">
        <f t="shared" si="1"/>
        <v>-272.28299999999996</v>
      </c>
      <c r="G90" s="8">
        <v>0</v>
      </c>
      <c r="H90" s="13">
        <v>0</v>
      </c>
    </row>
    <row r="91" spans="1:8" ht="133.5" customHeight="1">
      <c r="A91" s="6">
        <v>41035800</v>
      </c>
      <c r="B91" s="7" t="s">
        <v>40</v>
      </c>
      <c r="C91" s="55">
        <v>536.784</v>
      </c>
      <c r="D91" s="55">
        <v>532.808</v>
      </c>
      <c r="E91" s="8">
        <f t="shared" si="5"/>
        <v>99.25929237831232</v>
      </c>
      <c r="F91" s="8">
        <f aca="true" t="shared" si="6" ref="F91:F96">D91-C91</f>
        <v>-3.975999999999999</v>
      </c>
      <c r="G91" s="8">
        <v>559.6</v>
      </c>
      <c r="H91" s="8">
        <f>D91/G91*100</f>
        <v>95.21229449606862</v>
      </c>
    </row>
    <row r="92" spans="1:8" ht="69.75" customHeight="1" hidden="1">
      <c r="A92" s="6">
        <v>41035900</v>
      </c>
      <c r="B92" s="7" t="s">
        <v>103</v>
      </c>
      <c r="C92" s="46">
        <v>0</v>
      </c>
      <c r="D92" s="46">
        <v>0</v>
      </c>
      <c r="E92" s="8" t="e">
        <f t="shared" si="5"/>
        <v>#DIV/0!</v>
      </c>
      <c r="F92" s="8">
        <f t="shared" si="6"/>
        <v>0</v>
      </c>
      <c r="G92" s="8">
        <v>0</v>
      </c>
      <c r="H92" s="8">
        <v>0</v>
      </c>
    </row>
    <row r="93" spans="1:8" ht="110.25">
      <c r="A93" s="6">
        <v>41036100</v>
      </c>
      <c r="B93" s="7" t="s">
        <v>131</v>
      </c>
      <c r="C93" s="55">
        <v>795.137</v>
      </c>
      <c r="D93" s="55">
        <v>795.137</v>
      </c>
      <c r="E93" s="8">
        <f t="shared" si="5"/>
        <v>100</v>
      </c>
      <c r="F93" s="13">
        <f t="shared" si="6"/>
        <v>0</v>
      </c>
      <c r="G93" s="8">
        <v>0</v>
      </c>
      <c r="H93" s="13">
        <v>0</v>
      </c>
    </row>
    <row r="94" spans="1:8" ht="131.25" customHeight="1">
      <c r="A94" s="6">
        <v>41036600</v>
      </c>
      <c r="B94" s="32" t="s">
        <v>108</v>
      </c>
      <c r="C94" s="55">
        <v>2000</v>
      </c>
      <c r="D94" s="55">
        <v>2000</v>
      </c>
      <c r="E94" s="8">
        <f t="shared" si="5"/>
        <v>100</v>
      </c>
      <c r="F94" s="8">
        <f t="shared" si="6"/>
        <v>0</v>
      </c>
      <c r="G94" s="8">
        <v>0</v>
      </c>
      <c r="H94" s="8">
        <v>0</v>
      </c>
    </row>
    <row r="95" spans="1:8" ht="66.75" customHeight="1" hidden="1">
      <c r="A95" s="6">
        <v>41037000</v>
      </c>
      <c r="B95" s="7" t="s">
        <v>106</v>
      </c>
      <c r="C95" s="55">
        <v>0</v>
      </c>
      <c r="D95" s="55">
        <v>0</v>
      </c>
      <c r="E95" s="8" t="e">
        <f t="shared" si="5"/>
        <v>#DIV/0!</v>
      </c>
      <c r="F95" s="8">
        <f t="shared" si="6"/>
        <v>0</v>
      </c>
      <c r="G95" s="8">
        <v>0</v>
      </c>
      <c r="H95" s="8">
        <v>0</v>
      </c>
    </row>
    <row r="96" spans="1:8" ht="63.75" customHeight="1" hidden="1">
      <c r="A96" s="6">
        <v>41039700</v>
      </c>
      <c r="B96" s="42" t="s">
        <v>107</v>
      </c>
      <c r="C96" s="55">
        <v>0</v>
      </c>
      <c r="D96" s="55">
        <v>0</v>
      </c>
      <c r="E96" s="8" t="e">
        <f t="shared" si="5"/>
        <v>#DIV/0!</v>
      </c>
      <c r="F96" s="8">
        <f t="shared" si="6"/>
        <v>0</v>
      </c>
      <c r="G96" s="8">
        <v>0</v>
      </c>
      <c r="H96" s="8">
        <v>0</v>
      </c>
    </row>
    <row r="97" spans="1:8" ht="124.5" customHeight="1" hidden="1">
      <c r="A97" s="6">
        <v>41036600</v>
      </c>
      <c r="B97" s="7" t="s">
        <v>71</v>
      </c>
      <c r="C97" s="46"/>
      <c r="D97" s="46"/>
      <c r="E97" s="8">
        <v>0</v>
      </c>
      <c r="F97" s="8">
        <f t="shared" si="1"/>
        <v>0</v>
      </c>
      <c r="G97" s="8"/>
      <c r="H97" s="8">
        <v>0</v>
      </c>
    </row>
    <row r="98" spans="1:8" ht="21" customHeight="1">
      <c r="A98" s="74" t="s">
        <v>42</v>
      </c>
      <c r="B98" s="75"/>
      <c r="C98" s="53">
        <f>C8+C51+C69</f>
        <v>516528.532</v>
      </c>
      <c r="D98" s="53">
        <f>D8+D51+D69</f>
        <v>549446.56334</v>
      </c>
      <c r="E98" s="14">
        <f>D98/C98*100</f>
        <v>106.37293572390692</v>
      </c>
      <c r="F98" s="14">
        <f aca="true" t="shared" si="7" ref="F98:F135">D98-C98</f>
        <v>32918.03133999999</v>
      </c>
      <c r="G98" s="14">
        <f>G8+G51+G69</f>
        <v>452762.10000000015</v>
      </c>
      <c r="H98" s="14">
        <f aca="true" t="shared" si="8" ref="H98:H135">D98/G98*100</f>
        <v>121.35436321635575</v>
      </c>
    </row>
    <row r="99" spans="1:8" ht="21" customHeight="1">
      <c r="A99" s="74" t="s">
        <v>41</v>
      </c>
      <c r="B99" s="75"/>
      <c r="C99" s="53">
        <f>C8+C51+C69+C70</f>
        <v>1127967.712</v>
      </c>
      <c r="D99" s="53">
        <f>D8+D51+D69+D70</f>
        <v>1152152.83734</v>
      </c>
      <c r="E99" s="14">
        <f>D99/C99*100</f>
        <v>102.14413276928977</v>
      </c>
      <c r="F99" s="14">
        <f t="shared" si="7"/>
        <v>24185.125340000028</v>
      </c>
      <c r="G99" s="14">
        <f>G8+G51+G69+G70</f>
        <v>955972.7000000001</v>
      </c>
      <c r="H99" s="14">
        <f>D99/G99*100</f>
        <v>120.52152089071161</v>
      </c>
    </row>
    <row r="100" spans="1:10" ht="18.75">
      <c r="A100" s="73" t="s">
        <v>60</v>
      </c>
      <c r="B100" s="73"/>
      <c r="C100" s="73"/>
      <c r="D100" s="73"/>
      <c r="E100" s="73"/>
      <c r="F100" s="73"/>
      <c r="G100" s="12"/>
      <c r="H100" s="8"/>
      <c r="J100" s="9"/>
    </row>
    <row r="101" spans="1:8" s="34" customFormat="1" ht="15.75">
      <c r="A101" s="22">
        <v>10000000</v>
      </c>
      <c r="B101" s="33" t="s">
        <v>4</v>
      </c>
      <c r="C101" s="49">
        <f>+C104+C109+C110</f>
        <v>249.515</v>
      </c>
      <c r="D101" s="49">
        <f>+D104+D109+D110</f>
        <v>175.32999999999998</v>
      </c>
      <c r="E101" s="12">
        <f>D101/C101*100</f>
        <v>70.2683205418512</v>
      </c>
      <c r="F101" s="14">
        <f t="shared" si="7"/>
        <v>-74.185</v>
      </c>
      <c r="G101" s="49">
        <f>+G104+G109+G110</f>
        <v>247.1</v>
      </c>
      <c r="H101" s="14">
        <f t="shared" si="8"/>
        <v>70.95507891541885</v>
      </c>
    </row>
    <row r="102" spans="1:8" ht="15" customHeight="1" hidden="1">
      <c r="A102" s="6">
        <v>12000000</v>
      </c>
      <c r="B102" s="27" t="s">
        <v>44</v>
      </c>
      <c r="C102" s="47"/>
      <c r="D102" s="47"/>
      <c r="E102" s="8" t="e">
        <f>D102/C102*100</f>
        <v>#DIV/0!</v>
      </c>
      <c r="F102" s="15">
        <f t="shared" si="7"/>
        <v>0</v>
      </c>
      <c r="G102" s="50"/>
      <c r="H102" s="15" t="e">
        <f t="shared" si="8"/>
        <v>#DIV/0!</v>
      </c>
    </row>
    <row r="103" spans="1:8" ht="46.5" customHeight="1" hidden="1">
      <c r="A103" s="6">
        <v>12020000</v>
      </c>
      <c r="B103" s="27" t="s">
        <v>45</v>
      </c>
      <c r="C103" s="47"/>
      <c r="D103" s="47"/>
      <c r="E103" s="8" t="e">
        <f>D103/C103*100</f>
        <v>#DIV/0!</v>
      </c>
      <c r="F103" s="15">
        <f t="shared" si="7"/>
        <v>0</v>
      </c>
      <c r="G103" s="50"/>
      <c r="H103" s="15" t="e">
        <f t="shared" si="8"/>
        <v>#DIV/0!</v>
      </c>
    </row>
    <row r="104" spans="1:8" ht="94.5">
      <c r="A104" s="6">
        <v>18041500</v>
      </c>
      <c r="B104" s="27" t="s">
        <v>46</v>
      </c>
      <c r="C104" s="50">
        <v>0</v>
      </c>
      <c r="D104" s="50">
        <v>-8.85</v>
      </c>
      <c r="E104" s="8" t="e">
        <f>D104/C104*100</f>
        <v>#DIV/0!</v>
      </c>
      <c r="F104" s="15">
        <f t="shared" si="7"/>
        <v>-8.85</v>
      </c>
      <c r="G104" s="50">
        <v>0</v>
      </c>
      <c r="H104" s="15">
        <v>0</v>
      </c>
    </row>
    <row r="105" spans="1:8" ht="30.75" customHeight="1" hidden="1">
      <c r="A105" s="6">
        <v>18050100</v>
      </c>
      <c r="B105" s="27" t="s">
        <v>48</v>
      </c>
      <c r="C105" s="50"/>
      <c r="D105" s="50"/>
      <c r="E105" s="8" t="e">
        <f aca="true" t="shared" si="9" ref="E105:E110">D105/C105*100</f>
        <v>#DIV/0!</v>
      </c>
      <c r="F105" s="15">
        <f t="shared" si="7"/>
        <v>0</v>
      </c>
      <c r="G105" s="50"/>
      <c r="H105" s="15" t="e">
        <f t="shared" si="8"/>
        <v>#DIV/0!</v>
      </c>
    </row>
    <row r="106" spans="1:8" ht="30.75" customHeight="1" hidden="1">
      <c r="A106" s="6">
        <v>18050200</v>
      </c>
      <c r="B106" s="27" t="s">
        <v>49</v>
      </c>
      <c r="C106" s="50"/>
      <c r="D106" s="50"/>
      <c r="E106" s="8" t="e">
        <f t="shared" si="9"/>
        <v>#DIV/0!</v>
      </c>
      <c r="F106" s="15">
        <f t="shared" si="7"/>
        <v>0</v>
      </c>
      <c r="G106" s="50"/>
      <c r="H106" s="15" t="e">
        <f t="shared" si="8"/>
        <v>#DIV/0!</v>
      </c>
    </row>
    <row r="107" spans="1:8" ht="15" customHeight="1" hidden="1">
      <c r="A107" s="6">
        <v>18050300</v>
      </c>
      <c r="B107" s="27" t="s">
        <v>50</v>
      </c>
      <c r="C107" s="50"/>
      <c r="D107" s="50"/>
      <c r="E107" s="8" t="e">
        <f t="shared" si="9"/>
        <v>#DIV/0!</v>
      </c>
      <c r="F107" s="15">
        <f t="shared" si="7"/>
        <v>0</v>
      </c>
      <c r="G107" s="50"/>
      <c r="H107" s="15" t="e">
        <f t="shared" si="8"/>
        <v>#DIV/0!</v>
      </c>
    </row>
    <row r="108" spans="1:8" ht="15" customHeight="1" hidden="1">
      <c r="A108" s="6">
        <v>18050400</v>
      </c>
      <c r="B108" s="27" t="s">
        <v>51</v>
      </c>
      <c r="C108" s="50"/>
      <c r="D108" s="50"/>
      <c r="E108" s="8" t="e">
        <f t="shared" si="9"/>
        <v>#DIV/0!</v>
      </c>
      <c r="F108" s="15">
        <f t="shared" si="7"/>
        <v>0</v>
      </c>
      <c r="G108" s="50"/>
      <c r="H108" s="15" t="e">
        <f t="shared" si="8"/>
        <v>#DIV/0!</v>
      </c>
    </row>
    <row r="109" spans="1:8" ht="15.75">
      <c r="A109" s="6">
        <v>19010000</v>
      </c>
      <c r="B109" s="27" t="s">
        <v>52</v>
      </c>
      <c r="C109" s="50">
        <v>248</v>
      </c>
      <c r="D109" s="50">
        <v>175.581</v>
      </c>
      <c r="E109" s="8">
        <f t="shared" si="9"/>
        <v>70.79879032258064</v>
      </c>
      <c r="F109" s="15">
        <f>D109-C109</f>
        <v>-72.41900000000001</v>
      </c>
      <c r="G109" s="50">
        <v>245.6</v>
      </c>
      <c r="H109" s="15">
        <f>D109/G109*100</f>
        <v>71.49063517915309</v>
      </c>
    </row>
    <row r="110" spans="1:8" ht="33" customHeight="1">
      <c r="A110" s="6">
        <v>19050000</v>
      </c>
      <c r="B110" s="27" t="s">
        <v>115</v>
      </c>
      <c r="C110" s="50">
        <v>1.515</v>
      </c>
      <c r="D110" s="50">
        <v>8.599</v>
      </c>
      <c r="E110" s="8">
        <f t="shared" si="9"/>
        <v>567.5907590759077</v>
      </c>
      <c r="F110" s="15">
        <f t="shared" si="7"/>
        <v>7.0840000000000005</v>
      </c>
      <c r="G110" s="50">
        <v>1.5</v>
      </c>
      <c r="H110" s="15">
        <f t="shared" si="8"/>
        <v>573.2666666666667</v>
      </c>
    </row>
    <row r="111" spans="1:8" ht="46.5" customHeight="1" hidden="1">
      <c r="A111" s="6">
        <v>19010100</v>
      </c>
      <c r="B111" s="27" t="s">
        <v>53</v>
      </c>
      <c r="C111" s="48"/>
      <c r="D111" s="48"/>
      <c r="E111" s="15" t="e">
        <f>D111/C111*100</f>
        <v>#DIV/0!</v>
      </c>
      <c r="F111" s="15">
        <f>D111-C111</f>
        <v>0</v>
      </c>
      <c r="G111" s="51"/>
      <c r="H111" s="15" t="e">
        <f t="shared" si="8"/>
        <v>#DIV/0!</v>
      </c>
    </row>
    <row r="112" spans="1:8" ht="30.75" customHeight="1" hidden="1">
      <c r="A112" s="6">
        <v>19010200</v>
      </c>
      <c r="B112" s="27" t="s">
        <v>54</v>
      </c>
      <c r="C112" s="48"/>
      <c r="D112" s="48"/>
      <c r="E112" s="15" t="e">
        <f>D112/C112*100</f>
        <v>#DIV/0!</v>
      </c>
      <c r="F112" s="15">
        <f>D112-C112</f>
        <v>0</v>
      </c>
      <c r="G112" s="51"/>
      <c r="H112" s="15" t="e">
        <f t="shared" si="8"/>
        <v>#DIV/0!</v>
      </c>
    </row>
    <row r="113" spans="1:8" ht="78" customHeight="1" hidden="1">
      <c r="A113" s="6">
        <v>19010300</v>
      </c>
      <c r="B113" s="27" t="s">
        <v>55</v>
      </c>
      <c r="C113" s="48"/>
      <c r="D113" s="48"/>
      <c r="E113" s="15" t="e">
        <f>D113/C113*100</f>
        <v>#DIV/0!</v>
      </c>
      <c r="F113" s="15">
        <f>D113-C113</f>
        <v>0</v>
      </c>
      <c r="G113" s="51"/>
      <c r="H113" s="15" t="e">
        <f t="shared" si="8"/>
        <v>#DIV/0!</v>
      </c>
    </row>
    <row r="114" spans="1:8" ht="78" customHeight="1" hidden="1">
      <c r="A114" s="6">
        <v>19010500</v>
      </c>
      <c r="B114" s="27" t="s">
        <v>56</v>
      </c>
      <c r="C114" s="48"/>
      <c r="D114" s="48"/>
      <c r="E114" s="15"/>
      <c r="F114" s="15">
        <f>D114-C114</f>
        <v>0</v>
      </c>
      <c r="G114" s="51"/>
      <c r="H114" s="15" t="e">
        <f t="shared" si="8"/>
        <v>#DIV/0!</v>
      </c>
    </row>
    <row r="115" spans="1:8" ht="62.25" customHeight="1" hidden="1">
      <c r="A115" s="6">
        <v>19050200</v>
      </c>
      <c r="B115" s="27" t="s">
        <v>57</v>
      </c>
      <c r="C115" s="48"/>
      <c r="D115" s="48"/>
      <c r="E115" s="15"/>
      <c r="F115" s="15">
        <f>D115-C115</f>
        <v>0</v>
      </c>
      <c r="G115" s="51"/>
      <c r="H115" s="15" t="e">
        <f t="shared" si="8"/>
        <v>#DIV/0!</v>
      </c>
    </row>
    <row r="116" spans="1:8" ht="18.75" customHeight="1" hidden="1">
      <c r="A116" s="6">
        <v>19050300</v>
      </c>
      <c r="B116" s="27" t="s">
        <v>58</v>
      </c>
      <c r="C116" s="48"/>
      <c r="D116" s="48"/>
      <c r="E116" s="14"/>
      <c r="F116" s="15">
        <f t="shared" si="7"/>
        <v>0</v>
      </c>
      <c r="G116" s="51"/>
      <c r="H116" s="15" t="e">
        <f t="shared" si="8"/>
        <v>#DIV/0!</v>
      </c>
    </row>
    <row r="117" spans="1:8" s="34" customFormat="1" ht="15.75">
      <c r="A117" s="22">
        <v>20000000</v>
      </c>
      <c r="B117" s="33" t="s">
        <v>24</v>
      </c>
      <c r="C117" s="49">
        <f>C118+C120+C122+C121</f>
        <v>31965.57675</v>
      </c>
      <c r="D117" s="49">
        <f>D118+D120+D122+D121</f>
        <v>34766.967</v>
      </c>
      <c r="E117" s="14">
        <f aca="true" t="shared" si="10" ref="E117:E127">D117/C117*100</f>
        <v>108.76377195352809</v>
      </c>
      <c r="F117" s="14">
        <f t="shared" si="7"/>
        <v>2801.3902499999967</v>
      </c>
      <c r="G117" s="49">
        <f>G118+G120+G122+G121</f>
        <v>45697.2</v>
      </c>
      <c r="H117" s="14">
        <f t="shared" si="8"/>
        <v>76.08117565189988</v>
      </c>
    </row>
    <row r="118" spans="1:8" ht="56.25" customHeight="1">
      <c r="A118" s="6">
        <v>24062100</v>
      </c>
      <c r="B118" s="27" t="s">
        <v>85</v>
      </c>
      <c r="C118" s="52">
        <v>0</v>
      </c>
      <c r="D118" s="50">
        <v>0.263</v>
      </c>
      <c r="E118" s="8" t="e">
        <f t="shared" si="10"/>
        <v>#DIV/0!</v>
      </c>
      <c r="F118" s="15">
        <f t="shared" si="7"/>
        <v>0.263</v>
      </c>
      <c r="G118" s="50">
        <v>1</v>
      </c>
      <c r="H118" s="15">
        <f t="shared" si="8"/>
        <v>26.3</v>
      </c>
    </row>
    <row r="119" spans="1:8" ht="30.75" customHeight="1" hidden="1">
      <c r="A119" s="6">
        <v>24110600</v>
      </c>
      <c r="B119" s="27" t="s">
        <v>75</v>
      </c>
      <c r="C119" s="52"/>
      <c r="D119" s="50"/>
      <c r="E119" s="8" t="e">
        <f t="shared" si="10"/>
        <v>#DIV/0!</v>
      </c>
      <c r="F119" s="15">
        <f t="shared" si="7"/>
        <v>0</v>
      </c>
      <c r="G119" s="50"/>
      <c r="H119" s="15" t="e">
        <f t="shared" si="8"/>
        <v>#DIV/0!</v>
      </c>
    </row>
    <row r="120" spans="1:8" ht="84.75" customHeight="1">
      <c r="A120" s="6">
        <v>24110900</v>
      </c>
      <c r="B120" s="27" t="s">
        <v>86</v>
      </c>
      <c r="C120" s="52">
        <v>0</v>
      </c>
      <c r="D120" s="50">
        <v>6.776</v>
      </c>
      <c r="E120" s="8" t="e">
        <f t="shared" si="10"/>
        <v>#DIV/0!</v>
      </c>
      <c r="F120" s="15">
        <f>D120-C120</f>
        <v>6.776</v>
      </c>
      <c r="G120" s="50">
        <v>10.4</v>
      </c>
      <c r="H120" s="15">
        <f t="shared" si="8"/>
        <v>65.15384615384615</v>
      </c>
    </row>
    <row r="121" spans="1:8" ht="60" customHeight="1">
      <c r="A121" s="6">
        <v>24170000</v>
      </c>
      <c r="B121" s="27" t="s">
        <v>116</v>
      </c>
      <c r="C121" s="52">
        <v>24</v>
      </c>
      <c r="D121" s="50">
        <v>597.572</v>
      </c>
      <c r="E121" s="8">
        <f t="shared" si="10"/>
        <v>2489.883333333333</v>
      </c>
      <c r="F121" s="15">
        <v>0</v>
      </c>
      <c r="G121" s="50">
        <v>87.2</v>
      </c>
      <c r="H121" s="15">
        <f t="shared" si="8"/>
        <v>685.2889908256881</v>
      </c>
    </row>
    <row r="122" spans="1:8" ht="16.5" customHeight="1">
      <c r="A122" s="6">
        <v>25000000</v>
      </c>
      <c r="B122" s="27" t="s">
        <v>30</v>
      </c>
      <c r="C122" s="50">
        <v>31941.57675</v>
      </c>
      <c r="D122" s="50">
        <v>34162.356</v>
      </c>
      <c r="E122" s="15">
        <f t="shared" si="10"/>
        <v>106.95262875524764</v>
      </c>
      <c r="F122" s="15">
        <f t="shared" si="7"/>
        <v>2220.7792499999996</v>
      </c>
      <c r="G122" s="50">
        <v>45598.6</v>
      </c>
      <c r="H122" s="15">
        <f t="shared" si="8"/>
        <v>74.91974753610857</v>
      </c>
    </row>
    <row r="123" spans="1:8" ht="46.5" customHeight="1" hidden="1">
      <c r="A123" s="6">
        <v>25010000</v>
      </c>
      <c r="B123" s="27" t="s">
        <v>31</v>
      </c>
      <c r="C123" s="48"/>
      <c r="D123" s="48"/>
      <c r="E123" s="15" t="e">
        <f t="shared" si="10"/>
        <v>#DIV/0!</v>
      </c>
      <c r="F123" s="15">
        <f t="shared" si="7"/>
        <v>0</v>
      </c>
      <c r="G123" s="51"/>
      <c r="H123" s="15" t="e">
        <f t="shared" si="8"/>
        <v>#DIV/0!</v>
      </c>
    </row>
    <row r="124" spans="1:8" ht="30.75" customHeight="1" hidden="1">
      <c r="A124" s="6">
        <v>25020000</v>
      </c>
      <c r="B124" s="27" t="s">
        <v>59</v>
      </c>
      <c r="C124" s="48"/>
      <c r="D124" s="48"/>
      <c r="E124" s="15" t="e">
        <f t="shared" si="10"/>
        <v>#DIV/0!</v>
      </c>
      <c r="F124" s="15">
        <f t="shared" si="7"/>
        <v>0</v>
      </c>
      <c r="G124" s="51"/>
      <c r="H124" s="15" t="e">
        <f t="shared" si="8"/>
        <v>#DIV/0!</v>
      </c>
    </row>
    <row r="125" spans="1:8" ht="21" customHeight="1">
      <c r="A125" s="22">
        <v>30000000</v>
      </c>
      <c r="B125" s="33" t="s">
        <v>117</v>
      </c>
      <c r="C125" s="49">
        <f>+C126+C127</f>
        <v>800</v>
      </c>
      <c r="D125" s="49">
        <f>+D126+D127</f>
        <v>1601.3325</v>
      </c>
      <c r="E125" s="44">
        <f t="shared" si="10"/>
        <v>200.16656249999997</v>
      </c>
      <c r="F125" s="44">
        <f t="shared" si="7"/>
        <v>801.3325</v>
      </c>
      <c r="G125" s="49">
        <f>+G126+G127</f>
        <v>697</v>
      </c>
      <c r="H125" s="44">
        <f t="shared" si="8"/>
        <v>229.74641319942612</v>
      </c>
    </row>
    <row r="126" spans="1:8" ht="31.5">
      <c r="A126" s="6">
        <v>31030000</v>
      </c>
      <c r="B126" s="27" t="s">
        <v>82</v>
      </c>
      <c r="C126" s="50">
        <v>800</v>
      </c>
      <c r="D126" s="50">
        <v>958.29</v>
      </c>
      <c r="E126" s="45">
        <f t="shared" si="10"/>
        <v>119.78625000000001</v>
      </c>
      <c r="F126" s="45">
        <f t="shared" si="7"/>
        <v>158.28999999999996</v>
      </c>
      <c r="G126" s="50">
        <v>601.4</v>
      </c>
      <c r="H126" s="45">
        <f t="shared" si="8"/>
        <v>159.34319920186232</v>
      </c>
    </row>
    <row r="127" spans="1:8" ht="15.75">
      <c r="A127" s="6">
        <v>33010000</v>
      </c>
      <c r="B127" s="27" t="s">
        <v>90</v>
      </c>
      <c r="C127" s="50">
        <v>0</v>
      </c>
      <c r="D127" s="50">
        <v>643.0425</v>
      </c>
      <c r="E127" s="45" t="e">
        <f t="shared" si="10"/>
        <v>#DIV/0!</v>
      </c>
      <c r="F127" s="45">
        <f t="shared" si="7"/>
        <v>643.0425</v>
      </c>
      <c r="G127" s="50">
        <v>95.6</v>
      </c>
      <c r="H127" s="45">
        <f t="shared" si="8"/>
        <v>672.6385983263599</v>
      </c>
    </row>
    <row r="128" spans="1:8" ht="15.75">
      <c r="A128" s="22">
        <v>40000000</v>
      </c>
      <c r="B128" s="43" t="s">
        <v>118</v>
      </c>
      <c r="C128" s="60">
        <f>+C129+C130+C131</f>
        <v>26805.634</v>
      </c>
      <c r="D128" s="60">
        <f>+D129+D130+D131</f>
        <v>24001.053</v>
      </c>
      <c r="E128" s="14">
        <v>0</v>
      </c>
      <c r="F128" s="14">
        <f t="shared" si="7"/>
        <v>-2804.5809999999983</v>
      </c>
      <c r="G128" s="49">
        <f>+G129+G130</f>
        <v>10441</v>
      </c>
      <c r="H128" s="14">
        <f>+H129+H130</f>
        <v>0</v>
      </c>
    </row>
    <row r="129" spans="1:8" ht="24.75" customHeight="1">
      <c r="A129" s="6">
        <v>41035000</v>
      </c>
      <c r="B129" s="25" t="s">
        <v>72</v>
      </c>
      <c r="C129" s="59">
        <v>22934.926</v>
      </c>
      <c r="D129" s="59">
        <v>21901.053</v>
      </c>
      <c r="E129" s="15">
        <v>0</v>
      </c>
      <c r="F129" s="15">
        <f t="shared" si="7"/>
        <v>-1033.8729999999996</v>
      </c>
      <c r="G129" s="52">
        <v>10242</v>
      </c>
      <c r="H129" s="15">
        <v>0</v>
      </c>
    </row>
    <row r="130" spans="1:8" ht="63.75" customHeight="1">
      <c r="A130" s="6">
        <v>41035300</v>
      </c>
      <c r="B130" s="25" t="s">
        <v>114</v>
      </c>
      <c r="C130" s="59">
        <v>0</v>
      </c>
      <c r="D130" s="59">
        <v>0</v>
      </c>
      <c r="E130" s="15">
        <v>0</v>
      </c>
      <c r="F130" s="15">
        <f t="shared" si="7"/>
        <v>0</v>
      </c>
      <c r="G130" s="52">
        <v>199</v>
      </c>
      <c r="H130" s="15">
        <v>0</v>
      </c>
    </row>
    <row r="131" spans="1:8" ht="105">
      <c r="A131" s="6">
        <v>41036600</v>
      </c>
      <c r="B131" s="25" t="s">
        <v>132</v>
      </c>
      <c r="C131" s="59">
        <v>3870.708</v>
      </c>
      <c r="D131" s="59">
        <v>2100</v>
      </c>
      <c r="E131" s="15">
        <v>0</v>
      </c>
      <c r="F131" s="15">
        <f>D131-C131</f>
        <v>-1770.708</v>
      </c>
      <c r="G131" s="50">
        <v>0</v>
      </c>
      <c r="H131" s="15">
        <v>0</v>
      </c>
    </row>
    <row r="132" spans="1:8" ht="15.75">
      <c r="A132" s="28" t="s">
        <v>42</v>
      </c>
      <c r="B132" s="29"/>
      <c r="C132" s="53">
        <f>C101+C117+C126+C127</f>
        <v>33015.09175</v>
      </c>
      <c r="D132" s="53">
        <f>D101+D117+D126+D127</f>
        <v>36543.6295</v>
      </c>
      <c r="E132" s="14">
        <f>D132/C132*100</f>
        <v>110.68765089831987</v>
      </c>
      <c r="F132" s="14">
        <f t="shared" si="7"/>
        <v>3528.537750000003</v>
      </c>
      <c r="G132" s="53">
        <f>G101+G117+G126+G127+G131</f>
        <v>46641.299999999996</v>
      </c>
      <c r="H132" s="14">
        <f t="shared" si="8"/>
        <v>78.35036652065874</v>
      </c>
    </row>
    <row r="133" spans="1:8" ht="15.75">
      <c r="A133" s="28" t="s">
        <v>61</v>
      </c>
      <c r="B133" s="29"/>
      <c r="C133" s="53">
        <f>+C132+C128</f>
        <v>59820.72575</v>
      </c>
      <c r="D133" s="53">
        <f>+D132+D128</f>
        <v>60544.6825</v>
      </c>
      <c r="E133" s="14">
        <f>D133/C133*100</f>
        <v>101.21021057655759</v>
      </c>
      <c r="F133" s="14">
        <f t="shared" si="7"/>
        <v>723.9567500000048</v>
      </c>
      <c r="G133" s="53">
        <f>+G132+G128</f>
        <v>57082.299999999996</v>
      </c>
      <c r="H133" s="14">
        <f>+H132+H128</f>
        <v>78.35036652065874</v>
      </c>
    </row>
    <row r="134" spans="1:8" ht="30.75" customHeight="1">
      <c r="A134" s="72" t="s">
        <v>62</v>
      </c>
      <c r="B134" s="72"/>
      <c r="C134" s="53">
        <f>C132+C98</f>
        <v>549543.62375</v>
      </c>
      <c r="D134" s="53">
        <f>D132+D98</f>
        <v>585990.19284</v>
      </c>
      <c r="E134" s="14">
        <f>D134/C134*100</f>
        <v>106.6321521194795</v>
      </c>
      <c r="F134" s="14">
        <f t="shared" si="7"/>
        <v>36446.569090000005</v>
      </c>
      <c r="G134" s="53">
        <f>G132+G98</f>
        <v>499403.40000000014</v>
      </c>
      <c r="H134" s="14">
        <f t="shared" si="8"/>
        <v>117.33804632487481</v>
      </c>
    </row>
    <row r="135" spans="1:8" ht="30.75" customHeight="1">
      <c r="A135" s="72" t="s">
        <v>63</v>
      </c>
      <c r="B135" s="72"/>
      <c r="C135" s="53">
        <f>C133+C99</f>
        <v>1187788.43775</v>
      </c>
      <c r="D135" s="53">
        <f>D133+D99</f>
        <v>1212697.5198400002</v>
      </c>
      <c r="E135" s="14">
        <f>D135/C135*100</f>
        <v>102.0970975384459</v>
      </c>
      <c r="F135" s="14">
        <f t="shared" si="7"/>
        <v>24909.082090000156</v>
      </c>
      <c r="G135" s="53">
        <f>G133+G99</f>
        <v>1013055.0000000001</v>
      </c>
      <c r="H135" s="14">
        <f t="shared" si="8"/>
        <v>119.70697739411978</v>
      </c>
    </row>
    <row r="136" spans="1:7" ht="30.75" customHeight="1">
      <c r="A136" s="30"/>
      <c r="B136" s="30"/>
      <c r="C136" s="16"/>
      <c r="D136" s="16"/>
      <c r="E136" s="16"/>
      <c r="F136" s="16"/>
      <c r="G136" s="16"/>
    </row>
    <row r="137" spans="1:6" ht="15.75">
      <c r="A137" s="17"/>
      <c r="B137" s="18"/>
      <c r="C137" s="10"/>
      <c r="D137" s="10"/>
      <c r="E137" s="10"/>
      <c r="F137" s="10"/>
    </row>
    <row r="138" spans="1:6" ht="15.75">
      <c r="A138" s="17"/>
      <c r="B138" s="18"/>
      <c r="C138" s="10"/>
      <c r="D138" s="10"/>
      <c r="E138" s="10"/>
      <c r="F138" s="10"/>
    </row>
  </sheetData>
  <sheetProtection/>
  <mergeCells count="15">
    <mergeCell ref="A134:B134"/>
    <mergeCell ref="A135:B135"/>
    <mergeCell ref="A100:F100"/>
    <mergeCell ref="A98:B98"/>
    <mergeCell ref="A99:B99"/>
    <mergeCell ref="A7:F7"/>
    <mergeCell ref="D5:D6"/>
    <mergeCell ref="F5:F6"/>
    <mergeCell ref="F1:H1"/>
    <mergeCell ref="G5:G6"/>
    <mergeCell ref="H5:H6"/>
    <mergeCell ref="A5:A6"/>
    <mergeCell ref="B5:B6"/>
    <mergeCell ref="E5:E6"/>
    <mergeCell ref="C5:C6"/>
  </mergeCells>
  <printOptions/>
  <pageMargins left="0.35433070866141736" right="0.1968503937007874" top="0.15748031496062992" bottom="0.2755905511811024" header="0.15748031496062992" footer="0"/>
  <pageSetup fitToHeight="4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Пользователь Windows</cp:lastModifiedBy>
  <cp:lastPrinted>2017-02-15T12:58:36Z</cp:lastPrinted>
  <dcterms:created xsi:type="dcterms:W3CDTF">2012-01-31T07:31:50Z</dcterms:created>
  <dcterms:modified xsi:type="dcterms:W3CDTF">2018-02-23T13:57:21Z</dcterms:modified>
  <cp:category/>
  <cp:version/>
  <cp:contentType/>
  <cp:contentStatus/>
</cp:coreProperties>
</file>