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5450" windowHeight="8040" tabRatio="601" activeTab="0"/>
  </bookViews>
  <sheets>
    <sheet name="Свод" sheetId="1" r:id="rId1"/>
  </sheets>
  <definedNames>
    <definedName name="_xlnm.Print_Titles" localSheetId="0">'Свод'!$4:$4</definedName>
    <definedName name="_xlnm.Print_Area" localSheetId="0">'Свод'!$A$1:$H$188</definedName>
  </definedNames>
  <calcPr fullCalcOnLoad="1"/>
</workbook>
</file>

<file path=xl/sharedStrings.xml><?xml version="1.0" encoding="utf-8"?>
<sst xmlns="http://schemas.openxmlformats.org/spreadsheetml/2006/main" count="418" uniqueCount="234">
  <si>
    <t>4.</t>
  </si>
  <si>
    <t>4.1</t>
  </si>
  <si>
    <t>4.2</t>
  </si>
  <si>
    <t>4.3</t>
  </si>
  <si>
    <t>%</t>
  </si>
  <si>
    <t>5.</t>
  </si>
  <si>
    <t>6.3</t>
  </si>
  <si>
    <t>7.</t>
  </si>
  <si>
    <t>7.4</t>
  </si>
  <si>
    <t>7.5</t>
  </si>
  <si>
    <t>8.</t>
  </si>
  <si>
    <t>1.1</t>
  </si>
  <si>
    <t>1.3</t>
  </si>
  <si>
    <t>2.</t>
  </si>
  <si>
    <t>3.</t>
  </si>
  <si>
    <t>3.1</t>
  </si>
  <si>
    <t>3.2</t>
  </si>
  <si>
    <t>7.1</t>
  </si>
  <si>
    <t>7.2</t>
  </si>
  <si>
    <t>1.</t>
  </si>
  <si>
    <t>2.1</t>
  </si>
  <si>
    <t>7.3</t>
  </si>
  <si>
    <t>млн грн</t>
  </si>
  <si>
    <t>грн</t>
  </si>
  <si>
    <t>3.3</t>
  </si>
  <si>
    <t>7.2.1</t>
  </si>
  <si>
    <t>7.2.3</t>
  </si>
  <si>
    <t>млн дол. США</t>
  </si>
  <si>
    <t>1.2</t>
  </si>
  <si>
    <t>Од. виміру</t>
  </si>
  <si>
    <t>ФІНАНСОВІ РЕСУРСИ</t>
  </si>
  <si>
    <t>Фінансування заходів</t>
  </si>
  <si>
    <t>Видатки місцевих бюджетів</t>
  </si>
  <si>
    <t>у т.ч.</t>
  </si>
  <si>
    <t>загальний фонд</t>
  </si>
  <si>
    <t>спеціальний фонд</t>
  </si>
  <si>
    <t>Фінанси суб'єктів господарювання</t>
  </si>
  <si>
    <t>Охорона здоров'я</t>
  </si>
  <si>
    <t xml:space="preserve">Смертність дітей до 1 року життя </t>
  </si>
  <si>
    <t xml:space="preserve">Місткість амбулаторно-поліклінічних закладів </t>
  </si>
  <si>
    <t>Кількість лікарняних закладів</t>
  </si>
  <si>
    <t>Кількість лікарняних ліжок</t>
  </si>
  <si>
    <t>Загальна чисельність лікарів в закладах охорони здоров’я усіх форм підпорядкування</t>
  </si>
  <si>
    <t>Загальна чисельність середніх медпрацівників в закладах охорони здоров’я усіх форм підпорядкування</t>
  </si>
  <si>
    <t>Динаміка захворювань за основними видами захворювань:</t>
  </si>
  <si>
    <t>усі захворювання</t>
  </si>
  <si>
    <t>хвороби системи кровообігу</t>
  </si>
  <si>
    <t>злоякісні новоутворення</t>
  </si>
  <si>
    <t>активний туберкульоз</t>
  </si>
  <si>
    <t>хвороби органів дихання</t>
  </si>
  <si>
    <t>хвороби органів травлення</t>
  </si>
  <si>
    <t>Кількість ВІЛ-інфікованих, що перебувають на обліку у медичних закладах на кінець року, осіб</t>
  </si>
  <si>
    <t>Кількість хворих на СНІД, що перебувають на обліку у медичних закладах на кінець року, осіб</t>
  </si>
  <si>
    <t>осіб</t>
  </si>
  <si>
    <t>Освіта</t>
  </si>
  <si>
    <t>Видатки на утримання установ  освіти</t>
  </si>
  <si>
    <t>Дошкільна освіта</t>
  </si>
  <si>
    <t>Кількість дошкільних навчальних закладів</t>
  </si>
  <si>
    <t>од.</t>
  </si>
  <si>
    <t xml:space="preserve">Кількість відкритих дитячих дошкільних закладів </t>
  </si>
  <si>
    <t>Кількість педагогічних працівників</t>
  </si>
  <si>
    <t>Кількість загальноосвітніх навчальних  закладів</t>
  </si>
  <si>
    <t>у тому числі:</t>
  </si>
  <si>
    <t>денних</t>
  </si>
  <si>
    <t>вечірніх</t>
  </si>
  <si>
    <t>Кількість учнів</t>
  </si>
  <si>
    <t xml:space="preserve">у денних загальноосвітніх навчальних закладах </t>
  </si>
  <si>
    <t xml:space="preserve">у вечірніх загальноосвітніх навчальних закладах </t>
  </si>
  <si>
    <t xml:space="preserve">Середня наповнюваність класів денних загальноосвітніх закладів </t>
  </si>
  <si>
    <t xml:space="preserve"> у % до загальної кількості випускників 9 класів</t>
  </si>
  <si>
    <t xml:space="preserve">з них: </t>
  </si>
  <si>
    <t>Професійно-технічна освіта</t>
  </si>
  <si>
    <t>Кількість закладів</t>
  </si>
  <si>
    <t>Кількість учнів, слухачів</t>
  </si>
  <si>
    <t>Прийнято учнів, слухачів</t>
  </si>
  <si>
    <t>в тому числі за рахунок державного замовлення</t>
  </si>
  <si>
    <t>Підготовлено (випущено) кваліфікованих робітників</t>
  </si>
  <si>
    <t>Вищі навчальні заклади</t>
  </si>
  <si>
    <t>у тому числі державних закладів</t>
  </si>
  <si>
    <t>у тому числі у державних закладах</t>
  </si>
  <si>
    <t>у тому числі до державних закладів</t>
  </si>
  <si>
    <t>у тому числі державними закладами</t>
  </si>
  <si>
    <t>Кількість студентів в закладах</t>
  </si>
  <si>
    <t>Прийнято студентів</t>
  </si>
  <si>
    <t>Випущено фахівців</t>
  </si>
  <si>
    <t>Культура та мистецтво</t>
  </si>
  <si>
    <t>Масові та універсальні бібліотеки</t>
  </si>
  <si>
    <t>одиниць</t>
  </si>
  <si>
    <t>Заклади клубного типу</t>
  </si>
  <si>
    <t>Школи естетичного виховання (дитячі музичні школи, мистецтв, художні, хореографічні)</t>
  </si>
  <si>
    <t>Заклади фізичної культури та спорту</t>
  </si>
  <si>
    <t>Видатки на утримання закладів фізичної культури та спорту</t>
  </si>
  <si>
    <t>Стадіони</t>
  </si>
  <si>
    <t>Плавальні басейни</t>
  </si>
  <si>
    <t>Спортивні майданчики</t>
  </si>
  <si>
    <t>Кількість дитячо-підліткових фізкультурно-спортивних клубів за місцем проживання населення</t>
  </si>
  <si>
    <t>Сім’я, діти та молодь</t>
  </si>
  <si>
    <t>Кількість прийомних сімей</t>
  </si>
  <si>
    <t xml:space="preserve">ПРИРОДОКОРИСТУВАННЯ ТА БЕЗПЕКА ЖИТТЄДІЯЛЬНОСТІ ЛЮДИНИ </t>
  </si>
  <si>
    <t>Охорона навколишнього природного середовища</t>
  </si>
  <si>
    <t>Загальна кількість викидів забруднюючих речовин в атмосферне повітря</t>
  </si>
  <si>
    <t>на 1000 народжених живими</t>
  </si>
  <si>
    <t>тис. осіб</t>
  </si>
  <si>
    <t xml:space="preserve"> випадків на 100 тис. населення</t>
  </si>
  <si>
    <t>Прибуток від звичайної діяльності до оподаткування</t>
  </si>
  <si>
    <t>Питома вага прибуткових підприємств в загальній кількості підприємств</t>
  </si>
  <si>
    <t>Збитки від звичайної діяльності до оподаткування</t>
  </si>
  <si>
    <t>Питома вага збиткових підприємств в загальній кількості підприємств</t>
  </si>
  <si>
    <t>Сальдо фінансових результатів</t>
  </si>
  <si>
    <t>РИНКОВІ ПЕРЕТВОРЕННЯ</t>
  </si>
  <si>
    <t xml:space="preserve">Кількість діючих малих підприємств </t>
  </si>
  <si>
    <t>Кількість малих підприємств на 10 тис. населення</t>
  </si>
  <si>
    <t xml:space="preserve">Кількість діючих середніх підприємств </t>
  </si>
  <si>
    <t>Кількість середніх підприємств на 10 тис. населення</t>
  </si>
  <si>
    <t>МЕХАНІЗМИ РЕГУЛЮВАННЯ</t>
  </si>
  <si>
    <t>Управління об' єктами загальної власності териториальных громад, сіл, селищ, міст області</t>
  </si>
  <si>
    <t>Собівартість реалізованої продукції</t>
  </si>
  <si>
    <t>Фінансовий результат від звичайної діяльності до оподаткування (сальдо)</t>
  </si>
  <si>
    <t>Чистий прибуток (збитки) сальдо</t>
  </si>
  <si>
    <t xml:space="preserve">Інвестиційна діяльність </t>
  </si>
  <si>
    <t>Обсяг капітальних інвестицій</t>
  </si>
  <si>
    <t xml:space="preserve">Іноземні інвестиції </t>
  </si>
  <si>
    <t>Прямі іноземні інвестиції (приріст капіталу)</t>
  </si>
  <si>
    <t>РЕАЛЬНИЙ СЕКТОР ЕКОНОМІКИ</t>
  </si>
  <si>
    <t>Основні показники ефективності регіональної промислової політики</t>
  </si>
  <si>
    <t>Транспорт і зв'язок</t>
  </si>
  <si>
    <t>Перевезення вантажів - усього</t>
  </si>
  <si>
    <t>у тому числі залізничним транспортом</t>
  </si>
  <si>
    <t>автомобільним транспортом загального користування</t>
  </si>
  <si>
    <t>Перевезення пасажирів, усього</t>
  </si>
  <si>
    <t>Споживчий ринок</t>
  </si>
  <si>
    <t>Індекс споживчих цін (індекс інфляції)</t>
  </si>
  <si>
    <t>СОЦІАЛЬНА СФЕРА</t>
  </si>
  <si>
    <t>Демографічна ситуація</t>
  </si>
  <si>
    <t>Чисельність наявного населення</t>
  </si>
  <si>
    <t>Кількість народжених</t>
  </si>
  <si>
    <t>Кількість померлих</t>
  </si>
  <si>
    <t>Природний приріст (зменшення) населення</t>
  </si>
  <si>
    <t>Кількість прибулих</t>
  </si>
  <si>
    <t>Ринок праці і зайнятість</t>
  </si>
  <si>
    <t>Грошові доходи населення</t>
  </si>
  <si>
    <t>Фонд оплати праці усіх працівників, зайнятих у галузях економіки (без малих підприємств)</t>
  </si>
  <si>
    <t>Середньомісячна заробітна плата</t>
  </si>
  <si>
    <t>Середній розмір пенсії</t>
  </si>
  <si>
    <t>Житлово-комунальне господарство</t>
  </si>
  <si>
    <t>рівень оплати за послуги ЖКГ:</t>
  </si>
  <si>
    <t xml:space="preserve"> - водопостачання і водовідведення</t>
  </si>
  <si>
    <t xml:space="preserve"> - утримання будинків, споруд і прилеглої території</t>
  </si>
  <si>
    <t>кількість створених ОСМД</t>
  </si>
  <si>
    <t>Обсяг реалізованої промислової продукції</t>
  </si>
  <si>
    <t xml:space="preserve">Питома вага обсягів реалізованої продукції (товарів, послуг) малими підприємствами від загальної обсягу реалізованої продукції (товарів, послуг) </t>
  </si>
  <si>
    <t xml:space="preserve">Питома вага обсягів реалізованої продукції (товарів, послуг) середніми підприємствами від загальної обсягу реалізованої продукції (товарів, послуг) </t>
  </si>
  <si>
    <t>Чисельність штатних працівників</t>
  </si>
  <si>
    <t>Кількість створених робочих місць</t>
  </si>
  <si>
    <t>Кількість ліквідованих робочих місць</t>
  </si>
  <si>
    <t>Кількість зайнятих працівників на малих підприємствах</t>
  </si>
  <si>
    <t>Кількість зайнятих працівників на середніх підприємствах</t>
  </si>
  <si>
    <t>Доходи населення всього</t>
  </si>
  <si>
    <t>Співвідношення заробітної плати до доходів населення</t>
  </si>
  <si>
    <t xml:space="preserve">Питома вага водопровідних мереж, які знаходяться в аварійному стані </t>
  </si>
  <si>
    <t>Питома вага каналізаційних мереж, які знаходяться в аварійному стані</t>
  </si>
  <si>
    <t>Чисельність дітей віком від 3 до 6 років</t>
  </si>
  <si>
    <t xml:space="preserve"> - в них дітей</t>
  </si>
  <si>
    <t xml:space="preserve"> - в них місць</t>
  </si>
  <si>
    <t>4.4</t>
  </si>
  <si>
    <t>Будівництво</t>
  </si>
  <si>
    <t>Індекс обсягу виконаних будівельних робіт</t>
  </si>
  <si>
    <t>Кількість фізичних осіб-підприємців, що сплачують податки</t>
  </si>
  <si>
    <t>Питома вага фізичних осіб-підприємців, що сплачують податки, в загальній кількості зареєстрованих</t>
  </si>
  <si>
    <t>Кількість працівників, найманих фізичними особами-підприємцями</t>
  </si>
  <si>
    <t xml:space="preserve">у 11 класах загальноосвітних шкіл  </t>
  </si>
  <si>
    <t>Рівень травматизму неселення</t>
  </si>
  <si>
    <t>Доходи місцевих бюджетів</t>
  </si>
  <si>
    <t>Обсяг прямих іноземних інвестицій з початку інвестування</t>
  </si>
  <si>
    <t>6.4</t>
  </si>
  <si>
    <t>7.2.2</t>
  </si>
  <si>
    <t>№ з/п</t>
  </si>
  <si>
    <t>Розвиток малого і середнього бізнесу</t>
  </si>
  <si>
    <t>Кількість зареєстрованих  фізичних осіб-підприємців</t>
  </si>
  <si>
    <t>Кількість вибулих</t>
  </si>
  <si>
    <t>Чисельність працівників у віці 15-70 років, зайнятих економічною діяльністю (у середньому за рік)</t>
  </si>
  <si>
    <t>ГУМАНІТАРНА СФЕРА</t>
  </si>
  <si>
    <t>Видатки на утримання установ  охорони здоров'я</t>
  </si>
  <si>
    <t xml:space="preserve">Отримання базової та повної загальної освіти </t>
  </si>
  <si>
    <t>Видатки на утримання культури та мистецтва</t>
  </si>
  <si>
    <t>Спортивні зали площею не менш як 162 кв. метри</t>
  </si>
  <si>
    <t>в них дітей</t>
  </si>
  <si>
    <t>Кількість дітей, влаштованих у притулки для неповнолітніх</t>
  </si>
  <si>
    <t>Чистий дохід (виручка) від реалізації продукції (робіт, послуг)</t>
  </si>
  <si>
    <t>в т.ч. заробітна плата</t>
  </si>
  <si>
    <t>Фонд оплати праці</t>
  </si>
  <si>
    <t>Обсяг виконаних будівельних робіт (у фактичних цінах без ПДВ)</t>
  </si>
  <si>
    <t>х</t>
  </si>
  <si>
    <t>Темп росту (зниження) 2017 рік до 2016 року,                      %</t>
  </si>
  <si>
    <t>Введено в експлуатацію житла</t>
  </si>
  <si>
    <t>Додаток 1</t>
  </si>
  <si>
    <t>електротранспортом</t>
  </si>
  <si>
    <t xml:space="preserve"> осіб</t>
  </si>
  <si>
    <t>Міграційний приріст (зменшення) населення</t>
  </si>
  <si>
    <t>Чисельність дітей-сиріт</t>
  </si>
  <si>
    <t>Сальдо</t>
  </si>
  <si>
    <t>5.1</t>
  </si>
  <si>
    <t>5.2</t>
  </si>
  <si>
    <t xml:space="preserve">Обсяг реалізованих послуг </t>
  </si>
  <si>
    <t xml:space="preserve">Темпи росту обсягів реалізованих послуг </t>
  </si>
  <si>
    <t>Музеї (галерея)</t>
  </si>
  <si>
    <t>Кількість центрів соціально-психологічної реабілітації дітей - інвалідів</t>
  </si>
  <si>
    <t>Центри соціальних служб для сім’ї, дітей та молоді,  одиниць</t>
  </si>
  <si>
    <t>Темпи росту обсягів промислового виробництва</t>
  </si>
  <si>
    <t>Основні показники економічного і соціального розвитку міста Сєвєродонецька на 2018 рік</t>
  </si>
  <si>
    <t xml:space="preserve">2016 рік                  (факт)         
</t>
  </si>
  <si>
    <t xml:space="preserve">2017 рік           (очікуване)         
</t>
  </si>
  <si>
    <t>2018 рік               (прогноз)</t>
  </si>
  <si>
    <t>Темп росту (зниження) 2018 рік до 2017 року,                      %</t>
  </si>
  <si>
    <t>Трансферти</t>
  </si>
  <si>
    <t>6</t>
  </si>
  <si>
    <t>10500</t>
  </si>
  <si>
    <t>-</t>
  </si>
  <si>
    <t>тис тонн</t>
  </si>
  <si>
    <t>тис пас.</t>
  </si>
  <si>
    <r>
      <t>м</t>
    </r>
    <r>
      <rPr>
        <vertAlign val="superscript"/>
        <sz val="12"/>
        <rFont val="Times New Roman"/>
        <family val="1"/>
      </rPr>
      <t>2</t>
    </r>
  </si>
  <si>
    <t>Обсяг обороту роздрібної торгівлі (без урахування обсягів продажу товарів на ринках та фізичними особами-підприємцями)</t>
  </si>
  <si>
    <t>Темпи росту обороту роздрібної торгівлі у фактичних цінах</t>
  </si>
  <si>
    <t xml:space="preserve">Чисельність безробітних </t>
  </si>
  <si>
    <t>відвідувань за зміну</t>
  </si>
  <si>
    <t xml:space="preserve">Кількість підприємств, установ, організацій, де проводиться фізкультурно-оздоровча робота, одиниць </t>
  </si>
  <si>
    <t>Кількість дитячо-юнацьких спортивних шкіл</t>
  </si>
  <si>
    <t>тонн</t>
  </si>
  <si>
    <t>КП "СТКЕ"</t>
  </si>
  <si>
    <t>ДП "ТЕЦ"</t>
  </si>
  <si>
    <t xml:space="preserve"> - теплопостачання:</t>
  </si>
  <si>
    <t xml:space="preserve">Питома вага теплових мереж, які знаходяться в аварійному стані </t>
  </si>
  <si>
    <t>Податкові надходження</t>
  </si>
  <si>
    <t>Ресурси бюджетів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</si>
</sst>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000000"/>
    <numFmt numFmtId="196" formatCode="0.000000"/>
    <numFmt numFmtId="197" formatCode="0.00000"/>
    <numFmt numFmtId="198" formatCode="0.0000"/>
    <numFmt numFmtId="199" formatCode="0.000000000"/>
    <numFmt numFmtId="200" formatCode="0.0000000000"/>
    <numFmt numFmtId="201" formatCode="0.00000000000"/>
    <numFmt numFmtId="202" formatCode="0.00000000"/>
    <numFmt numFmtId="203" formatCode="#,##0.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188" fontId="1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8" fontId="7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top"/>
    </xf>
    <xf numFmtId="0" fontId="10" fillId="0" borderId="10" xfId="0" applyFont="1" applyFill="1" applyBorder="1" applyAlignment="1">
      <alignment horizontal="center" vertical="top"/>
    </xf>
    <xf numFmtId="0" fontId="13" fillId="0" borderId="0" xfId="0" applyFont="1" applyFill="1" applyAlignment="1">
      <alignment vertical="top"/>
    </xf>
    <xf numFmtId="0" fontId="0" fillId="0" borderId="0" xfId="0" applyFill="1" applyAlignment="1">
      <alignment horizontal="center" vertical="top"/>
    </xf>
    <xf numFmtId="188" fontId="0" fillId="0" borderId="0" xfId="0" applyNumberFormat="1" applyFill="1" applyAlignment="1">
      <alignment horizontal="center" vertical="top"/>
    </xf>
    <xf numFmtId="0" fontId="9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188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0" fontId="0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8" fontId="5" fillId="0" borderId="10" xfId="53" applyNumberFormat="1" applyFont="1" applyFill="1" applyBorder="1" applyAlignment="1">
      <alignment horizontal="center" vertical="center"/>
      <protection/>
    </xf>
    <xf numFmtId="2" fontId="5" fillId="0" borderId="10" xfId="0" applyNumberFormat="1" applyFont="1" applyFill="1" applyBorder="1" applyAlignment="1">
      <alignment horizontal="center" vertical="center"/>
    </xf>
    <xf numFmtId="194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1" fontId="5" fillId="0" borderId="10" xfId="0" applyNumberFormat="1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center"/>
    </xf>
    <xf numFmtId="188" fontId="5" fillId="33" borderId="10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203" fontId="5" fillId="0" borderId="10" xfId="0" applyNumberFormat="1" applyFont="1" applyFill="1" applyBorder="1" applyAlignment="1">
      <alignment horizontal="center" vertical="center"/>
    </xf>
    <xf numFmtId="203" fontId="11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194" fontId="11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 horizontal="center" vertical="center" wrapText="1"/>
    </xf>
    <xf numFmtId="189" fontId="5" fillId="0" borderId="10" xfId="53" applyNumberFormat="1" applyFont="1" applyFill="1" applyBorder="1" applyAlignment="1">
      <alignment horizontal="center" vertical="center"/>
      <protection/>
    </xf>
    <xf numFmtId="0" fontId="53" fillId="0" borderId="0" xfId="0" applyFont="1" applyFill="1" applyBorder="1" applyAlignment="1">
      <alignment horizontal="left"/>
    </xf>
    <xf numFmtId="0" fontId="53" fillId="0" borderId="11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top" wrapText="1"/>
    </xf>
    <xf numFmtId="0" fontId="8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689</xdr:row>
      <xdr:rowOff>133350</xdr:rowOff>
    </xdr:from>
    <xdr:to>
      <xdr:col>12</xdr:col>
      <xdr:colOff>228600</xdr:colOff>
      <xdr:row>689</xdr:row>
      <xdr:rowOff>133350</xdr:rowOff>
    </xdr:to>
    <xdr:sp>
      <xdr:nvSpPr>
        <xdr:cNvPr id="1" name="Line 637"/>
        <xdr:cNvSpPr>
          <a:spLocks/>
        </xdr:cNvSpPr>
      </xdr:nvSpPr>
      <xdr:spPr>
        <a:xfrm flipV="1">
          <a:off x="14163675" y="130340100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419100</xdr:colOff>
      <xdr:row>691</xdr:row>
      <xdr:rowOff>142875</xdr:rowOff>
    </xdr:from>
    <xdr:to>
      <xdr:col>12</xdr:col>
      <xdr:colOff>228600</xdr:colOff>
      <xdr:row>691</xdr:row>
      <xdr:rowOff>142875</xdr:rowOff>
    </xdr:to>
    <xdr:sp>
      <xdr:nvSpPr>
        <xdr:cNvPr id="2" name="Line 639"/>
        <xdr:cNvSpPr>
          <a:spLocks/>
        </xdr:cNvSpPr>
      </xdr:nvSpPr>
      <xdr:spPr>
        <a:xfrm flipV="1">
          <a:off x="14163675" y="130673475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400050</xdr:colOff>
      <xdr:row>693</xdr:row>
      <xdr:rowOff>95250</xdr:rowOff>
    </xdr:from>
    <xdr:to>
      <xdr:col>12</xdr:col>
      <xdr:colOff>209550</xdr:colOff>
      <xdr:row>693</xdr:row>
      <xdr:rowOff>95250</xdr:rowOff>
    </xdr:to>
    <xdr:sp>
      <xdr:nvSpPr>
        <xdr:cNvPr id="3" name="Line 640"/>
        <xdr:cNvSpPr>
          <a:spLocks/>
        </xdr:cNvSpPr>
      </xdr:nvSpPr>
      <xdr:spPr>
        <a:xfrm flipV="1">
          <a:off x="14144625" y="130949700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400050</xdr:colOff>
      <xdr:row>693</xdr:row>
      <xdr:rowOff>95250</xdr:rowOff>
    </xdr:from>
    <xdr:to>
      <xdr:col>12</xdr:col>
      <xdr:colOff>209550</xdr:colOff>
      <xdr:row>693</xdr:row>
      <xdr:rowOff>95250</xdr:rowOff>
    </xdr:to>
    <xdr:sp>
      <xdr:nvSpPr>
        <xdr:cNvPr id="4" name="Line 641"/>
        <xdr:cNvSpPr>
          <a:spLocks/>
        </xdr:cNvSpPr>
      </xdr:nvSpPr>
      <xdr:spPr>
        <a:xfrm flipV="1">
          <a:off x="14144625" y="130949700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419100</xdr:colOff>
      <xdr:row>689</xdr:row>
      <xdr:rowOff>133350</xdr:rowOff>
    </xdr:from>
    <xdr:to>
      <xdr:col>12</xdr:col>
      <xdr:colOff>228600</xdr:colOff>
      <xdr:row>689</xdr:row>
      <xdr:rowOff>133350</xdr:rowOff>
    </xdr:to>
    <xdr:sp>
      <xdr:nvSpPr>
        <xdr:cNvPr id="5" name="Line 642"/>
        <xdr:cNvSpPr>
          <a:spLocks/>
        </xdr:cNvSpPr>
      </xdr:nvSpPr>
      <xdr:spPr>
        <a:xfrm flipV="1">
          <a:off x="14163675" y="130340100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123825</xdr:colOff>
      <xdr:row>623</xdr:row>
      <xdr:rowOff>142875</xdr:rowOff>
    </xdr:from>
    <xdr:to>
      <xdr:col>11</xdr:col>
      <xdr:colOff>619125</xdr:colOff>
      <xdr:row>623</xdr:row>
      <xdr:rowOff>142875</xdr:rowOff>
    </xdr:to>
    <xdr:sp>
      <xdr:nvSpPr>
        <xdr:cNvPr id="6" name="Line 638"/>
        <xdr:cNvSpPr>
          <a:spLocks/>
        </xdr:cNvSpPr>
      </xdr:nvSpPr>
      <xdr:spPr>
        <a:xfrm flipV="1">
          <a:off x="13868400" y="119662575"/>
          <a:ext cx="495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619125</xdr:colOff>
      <xdr:row>526</xdr:row>
      <xdr:rowOff>9525</xdr:rowOff>
    </xdr:from>
    <xdr:to>
      <xdr:col>12</xdr:col>
      <xdr:colOff>419100</xdr:colOff>
      <xdr:row>526</xdr:row>
      <xdr:rowOff>9525</xdr:rowOff>
    </xdr:to>
    <xdr:sp>
      <xdr:nvSpPr>
        <xdr:cNvPr id="7" name="Line 638"/>
        <xdr:cNvSpPr>
          <a:spLocks/>
        </xdr:cNvSpPr>
      </xdr:nvSpPr>
      <xdr:spPr>
        <a:xfrm flipV="1">
          <a:off x="14363700" y="103822500"/>
          <a:ext cx="495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563</xdr:row>
      <xdr:rowOff>9525</xdr:rowOff>
    </xdr:from>
    <xdr:to>
      <xdr:col>11</xdr:col>
      <xdr:colOff>276225</xdr:colOff>
      <xdr:row>563</xdr:row>
      <xdr:rowOff>9525</xdr:rowOff>
    </xdr:to>
    <xdr:sp>
      <xdr:nvSpPr>
        <xdr:cNvPr id="8" name="Line 638"/>
        <xdr:cNvSpPr>
          <a:spLocks/>
        </xdr:cNvSpPr>
      </xdr:nvSpPr>
      <xdr:spPr>
        <a:xfrm flipV="1">
          <a:off x="13144500" y="109813725"/>
          <a:ext cx="876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419</xdr:row>
      <xdr:rowOff>0</xdr:rowOff>
    </xdr:from>
    <xdr:to>
      <xdr:col>11</xdr:col>
      <xdr:colOff>276225</xdr:colOff>
      <xdr:row>419</xdr:row>
      <xdr:rowOff>0</xdr:rowOff>
    </xdr:to>
    <xdr:sp>
      <xdr:nvSpPr>
        <xdr:cNvPr id="9" name="Line 638"/>
        <xdr:cNvSpPr>
          <a:spLocks/>
        </xdr:cNvSpPr>
      </xdr:nvSpPr>
      <xdr:spPr>
        <a:xfrm flipV="1">
          <a:off x="13144500" y="86487000"/>
          <a:ext cx="876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419</xdr:row>
      <xdr:rowOff>0</xdr:rowOff>
    </xdr:from>
    <xdr:to>
      <xdr:col>11</xdr:col>
      <xdr:colOff>276225</xdr:colOff>
      <xdr:row>419</xdr:row>
      <xdr:rowOff>0</xdr:rowOff>
    </xdr:to>
    <xdr:sp>
      <xdr:nvSpPr>
        <xdr:cNvPr id="10" name="Line 638"/>
        <xdr:cNvSpPr>
          <a:spLocks/>
        </xdr:cNvSpPr>
      </xdr:nvSpPr>
      <xdr:spPr>
        <a:xfrm flipV="1">
          <a:off x="13144500" y="86487000"/>
          <a:ext cx="876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419</xdr:row>
      <xdr:rowOff>0</xdr:rowOff>
    </xdr:from>
    <xdr:to>
      <xdr:col>11</xdr:col>
      <xdr:colOff>276225</xdr:colOff>
      <xdr:row>419</xdr:row>
      <xdr:rowOff>0</xdr:rowOff>
    </xdr:to>
    <xdr:sp>
      <xdr:nvSpPr>
        <xdr:cNvPr id="11" name="Line 638"/>
        <xdr:cNvSpPr>
          <a:spLocks/>
        </xdr:cNvSpPr>
      </xdr:nvSpPr>
      <xdr:spPr>
        <a:xfrm flipV="1">
          <a:off x="13144500" y="86487000"/>
          <a:ext cx="876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419</xdr:row>
      <xdr:rowOff>0</xdr:rowOff>
    </xdr:from>
    <xdr:to>
      <xdr:col>11</xdr:col>
      <xdr:colOff>276225</xdr:colOff>
      <xdr:row>419</xdr:row>
      <xdr:rowOff>0</xdr:rowOff>
    </xdr:to>
    <xdr:sp>
      <xdr:nvSpPr>
        <xdr:cNvPr id="12" name="Line 638"/>
        <xdr:cNvSpPr>
          <a:spLocks/>
        </xdr:cNvSpPr>
      </xdr:nvSpPr>
      <xdr:spPr>
        <a:xfrm flipV="1">
          <a:off x="13144500" y="86487000"/>
          <a:ext cx="876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419</xdr:row>
      <xdr:rowOff>0</xdr:rowOff>
    </xdr:from>
    <xdr:to>
      <xdr:col>11</xdr:col>
      <xdr:colOff>276225</xdr:colOff>
      <xdr:row>419</xdr:row>
      <xdr:rowOff>0</xdr:rowOff>
    </xdr:to>
    <xdr:sp>
      <xdr:nvSpPr>
        <xdr:cNvPr id="13" name="Line 638"/>
        <xdr:cNvSpPr>
          <a:spLocks/>
        </xdr:cNvSpPr>
      </xdr:nvSpPr>
      <xdr:spPr>
        <a:xfrm flipV="1">
          <a:off x="13144500" y="86487000"/>
          <a:ext cx="876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596</xdr:row>
      <xdr:rowOff>66675</xdr:rowOff>
    </xdr:from>
    <xdr:to>
      <xdr:col>11</xdr:col>
      <xdr:colOff>276225</xdr:colOff>
      <xdr:row>596</xdr:row>
      <xdr:rowOff>66675</xdr:rowOff>
    </xdr:to>
    <xdr:sp>
      <xdr:nvSpPr>
        <xdr:cNvPr id="14" name="Line 638"/>
        <xdr:cNvSpPr>
          <a:spLocks/>
        </xdr:cNvSpPr>
      </xdr:nvSpPr>
      <xdr:spPr>
        <a:xfrm flipV="1">
          <a:off x="13144500" y="115214400"/>
          <a:ext cx="876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625</xdr:row>
      <xdr:rowOff>95250</xdr:rowOff>
    </xdr:from>
    <xdr:to>
      <xdr:col>11</xdr:col>
      <xdr:colOff>276225</xdr:colOff>
      <xdr:row>625</xdr:row>
      <xdr:rowOff>95250</xdr:rowOff>
    </xdr:to>
    <xdr:sp>
      <xdr:nvSpPr>
        <xdr:cNvPr id="15" name="Line 638"/>
        <xdr:cNvSpPr>
          <a:spLocks/>
        </xdr:cNvSpPr>
      </xdr:nvSpPr>
      <xdr:spPr>
        <a:xfrm flipV="1">
          <a:off x="13144500" y="119938800"/>
          <a:ext cx="876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625</xdr:row>
      <xdr:rowOff>95250</xdr:rowOff>
    </xdr:from>
    <xdr:to>
      <xdr:col>11</xdr:col>
      <xdr:colOff>276225</xdr:colOff>
      <xdr:row>625</xdr:row>
      <xdr:rowOff>95250</xdr:rowOff>
    </xdr:to>
    <xdr:sp>
      <xdr:nvSpPr>
        <xdr:cNvPr id="16" name="Line 638"/>
        <xdr:cNvSpPr>
          <a:spLocks/>
        </xdr:cNvSpPr>
      </xdr:nvSpPr>
      <xdr:spPr>
        <a:xfrm flipV="1">
          <a:off x="13144500" y="119938800"/>
          <a:ext cx="876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670</xdr:row>
      <xdr:rowOff>104775</xdr:rowOff>
    </xdr:from>
    <xdr:to>
      <xdr:col>11</xdr:col>
      <xdr:colOff>276225</xdr:colOff>
      <xdr:row>670</xdr:row>
      <xdr:rowOff>104775</xdr:rowOff>
    </xdr:to>
    <xdr:sp>
      <xdr:nvSpPr>
        <xdr:cNvPr id="17" name="Line 638"/>
        <xdr:cNvSpPr>
          <a:spLocks/>
        </xdr:cNvSpPr>
      </xdr:nvSpPr>
      <xdr:spPr>
        <a:xfrm flipV="1">
          <a:off x="13144500" y="127234950"/>
          <a:ext cx="876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0"/>
  <sheetViews>
    <sheetView tabSelected="1" zoomScale="90" zoomScaleNormal="90" zoomScaleSheetLayoutView="85" workbookViewId="0" topLeftCell="A1">
      <pane ySplit="3" topLeftCell="A4" activePane="bottomLeft" state="frozen"/>
      <selection pane="topLeft" activeCell="A1" sqref="A1"/>
      <selection pane="bottomLeft" activeCell="B1" sqref="B1"/>
    </sheetView>
  </sheetViews>
  <sheetFormatPr defaultColWidth="9.00390625" defaultRowHeight="12.75"/>
  <cols>
    <col min="1" max="1" width="5.625" style="4" customWidth="1"/>
    <col min="2" max="2" width="54.125" style="10" customWidth="1"/>
    <col min="3" max="3" width="14.75390625" style="13" customWidth="1"/>
    <col min="4" max="4" width="14.875" style="13" customWidth="1"/>
    <col min="5" max="5" width="13.875" style="13" customWidth="1"/>
    <col min="6" max="6" width="15.75390625" style="14" customWidth="1"/>
    <col min="7" max="7" width="16.00390625" style="14" customWidth="1"/>
    <col min="8" max="8" width="13.125" style="13" customWidth="1"/>
    <col min="9" max="10" width="9.125" style="1" customWidth="1"/>
    <col min="11" max="11" width="14.00390625" style="1" bestFit="1" customWidth="1"/>
    <col min="12" max="16384" width="9.125" style="1" customWidth="1"/>
  </cols>
  <sheetData>
    <row r="1" spans="7:8" ht="18.75">
      <c r="G1" s="57" t="s">
        <v>195</v>
      </c>
      <c r="H1" s="57"/>
    </row>
    <row r="2" spans="1:8" ht="24.75" customHeight="1">
      <c r="A2" s="59" t="s">
        <v>209</v>
      </c>
      <c r="B2" s="59"/>
      <c r="C2" s="59"/>
      <c r="D2" s="59"/>
      <c r="E2" s="59"/>
      <c r="F2" s="59"/>
      <c r="G2" s="59"/>
      <c r="H2" s="59"/>
    </row>
    <row r="3" spans="1:8" ht="65.25" customHeight="1">
      <c r="A3" s="20" t="s">
        <v>176</v>
      </c>
      <c r="B3" s="21"/>
      <c r="C3" s="20" t="s">
        <v>29</v>
      </c>
      <c r="D3" s="19" t="s">
        <v>210</v>
      </c>
      <c r="E3" s="20" t="s">
        <v>193</v>
      </c>
      <c r="F3" s="19" t="s">
        <v>211</v>
      </c>
      <c r="G3" s="19" t="s">
        <v>212</v>
      </c>
      <c r="H3" s="20" t="s">
        <v>213</v>
      </c>
    </row>
    <row r="4" spans="1:8" s="5" customFormat="1" ht="13.5">
      <c r="A4" s="2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</row>
    <row r="5" spans="1:12" ht="15.75">
      <c r="A5" s="15" t="s">
        <v>19</v>
      </c>
      <c r="B5" s="35" t="s">
        <v>30</v>
      </c>
      <c r="C5" s="23"/>
      <c r="D5" s="25"/>
      <c r="E5" s="24"/>
      <c r="F5" s="25"/>
      <c r="G5" s="25"/>
      <c r="H5" s="24"/>
      <c r="I5" s="55"/>
      <c r="J5" s="56"/>
      <c r="K5" s="56"/>
      <c r="L5" s="56"/>
    </row>
    <row r="6" spans="1:8" ht="15.75">
      <c r="A6" s="3" t="s">
        <v>11</v>
      </c>
      <c r="B6" s="35" t="s">
        <v>233</v>
      </c>
      <c r="C6" s="23" t="s">
        <v>22</v>
      </c>
      <c r="D6" s="25">
        <f>D8+D12</f>
        <v>1013</v>
      </c>
      <c r="E6" s="24">
        <f>F6/D6*100</f>
        <v>115.99210266535044</v>
      </c>
      <c r="F6" s="24">
        <f>F8+F12</f>
        <v>1175</v>
      </c>
      <c r="G6" s="24">
        <f>G8+G12</f>
        <v>1221.4</v>
      </c>
      <c r="H6" s="24">
        <f aca="true" t="shared" si="0" ref="H6:H12">G6/F6*100</f>
        <v>103.94893617021278</v>
      </c>
    </row>
    <row r="7" spans="1:8" s="16" customFormat="1" ht="15.75">
      <c r="A7" s="3"/>
      <c r="B7" s="34" t="s">
        <v>232</v>
      </c>
      <c r="C7" s="23" t="s">
        <v>22</v>
      </c>
      <c r="D7" s="23">
        <v>443.6</v>
      </c>
      <c r="E7" s="24">
        <f>F7/D7*100</f>
        <v>117.85392245266004</v>
      </c>
      <c r="F7" s="50">
        <v>522.8</v>
      </c>
      <c r="G7" s="50">
        <v>569.2</v>
      </c>
      <c r="H7" s="24">
        <f t="shared" si="0"/>
        <v>108.87528691660293</v>
      </c>
    </row>
    <row r="8" spans="1:12" s="16" customFormat="1" ht="15.75">
      <c r="A8" s="15"/>
      <c r="B8" s="34" t="s">
        <v>172</v>
      </c>
      <c r="C8" s="23" t="s">
        <v>22</v>
      </c>
      <c r="D8" s="24">
        <f>D10+D11</f>
        <v>499.40000000000003</v>
      </c>
      <c r="E8" s="24">
        <f>F8/D8*100</f>
        <v>114.21706047256708</v>
      </c>
      <c r="F8" s="24">
        <f>F10+F11</f>
        <v>570.4</v>
      </c>
      <c r="G8" s="24">
        <f>G10+G11</f>
        <v>600.8</v>
      </c>
      <c r="H8" s="24">
        <f t="shared" si="0"/>
        <v>105.32959326788219</v>
      </c>
      <c r="I8" s="55"/>
      <c r="J8" s="56"/>
      <c r="K8" s="56"/>
      <c r="L8" s="56"/>
    </row>
    <row r="9" spans="1:12" s="16" customFormat="1" ht="15.75">
      <c r="A9" s="15"/>
      <c r="B9" s="34" t="s">
        <v>33</v>
      </c>
      <c r="C9" s="23"/>
      <c r="D9" s="24"/>
      <c r="E9" s="24"/>
      <c r="F9" s="25"/>
      <c r="G9" s="25"/>
      <c r="H9" s="24"/>
      <c r="I9" s="51"/>
      <c r="J9" s="51"/>
      <c r="K9" s="51"/>
      <c r="L9" s="51"/>
    </row>
    <row r="10" spans="1:12" s="16" customFormat="1" ht="15.75">
      <c r="A10" s="15"/>
      <c r="B10" s="34" t="s">
        <v>34</v>
      </c>
      <c r="C10" s="23" t="s">
        <v>22</v>
      </c>
      <c r="D10" s="24">
        <v>452.8</v>
      </c>
      <c r="E10" s="24">
        <f>F10/D10*100</f>
        <v>118.13162544169612</v>
      </c>
      <c r="F10" s="24">
        <v>534.9</v>
      </c>
      <c r="G10" s="24">
        <v>578.5</v>
      </c>
      <c r="H10" s="24">
        <f t="shared" si="0"/>
        <v>108.1510562722004</v>
      </c>
      <c r="I10" s="51"/>
      <c r="J10" s="51"/>
      <c r="K10" s="51"/>
      <c r="L10" s="51"/>
    </row>
    <row r="11" spans="1:12" s="16" customFormat="1" ht="15.75">
      <c r="A11" s="15"/>
      <c r="B11" s="34" t="s">
        <v>35</v>
      </c>
      <c r="C11" s="23" t="s">
        <v>22</v>
      </c>
      <c r="D11" s="24">
        <v>46.6</v>
      </c>
      <c r="E11" s="24">
        <f>F11/D11*100</f>
        <v>76.1802575107296</v>
      </c>
      <c r="F11" s="24">
        <v>35.5</v>
      </c>
      <c r="G11" s="24">
        <v>22.3</v>
      </c>
      <c r="H11" s="24">
        <f t="shared" si="0"/>
        <v>62.81690140845071</v>
      </c>
      <c r="I11" s="51"/>
      <c r="J11" s="51"/>
      <c r="K11" s="51"/>
      <c r="L11" s="51"/>
    </row>
    <row r="12" spans="1:12" s="16" customFormat="1" ht="15.75">
      <c r="A12" s="15"/>
      <c r="B12" s="34" t="s">
        <v>214</v>
      </c>
      <c r="C12" s="23" t="s">
        <v>22</v>
      </c>
      <c r="D12" s="24">
        <v>513.6</v>
      </c>
      <c r="E12" s="24">
        <f>F12/D12*100</f>
        <v>117.71806853582554</v>
      </c>
      <c r="F12" s="24">
        <v>604.6</v>
      </c>
      <c r="G12" s="24">
        <v>620.6</v>
      </c>
      <c r="H12" s="24">
        <f t="shared" si="0"/>
        <v>102.64637777042674</v>
      </c>
      <c r="I12" s="54"/>
      <c r="J12" s="54"/>
      <c r="K12" s="54"/>
      <c r="L12" s="54"/>
    </row>
    <row r="13" spans="1:8" s="16" customFormat="1" ht="15.75">
      <c r="A13" s="3" t="s">
        <v>28</v>
      </c>
      <c r="B13" s="35" t="s">
        <v>31</v>
      </c>
      <c r="C13" s="23"/>
      <c r="D13" s="24"/>
      <c r="E13" s="24"/>
      <c r="F13" s="24"/>
      <c r="G13" s="24"/>
      <c r="H13" s="24"/>
    </row>
    <row r="14" spans="1:12" s="16" customFormat="1" ht="15.75">
      <c r="A14" s="15"/>
      <c r="B14" s="35" t="s">
        <v>32</v>
      </c>
      <c r="C14" s="23" t="s">
        <v>22</v>
      </c>
      <c r="D14" s="24">
        <f>D16+D17</f>
        <v>955.5999999999999</v>
      </c>
      <c r="E14" s="24">
        <f>F14/D14*100</f>
        <v>143.76308078694015</v>
      </c>
      <c r="F14" s="24">
        <f>F16+F17</f>
        <v>1373.8</v>
      </c>
      <c r="G14" s="24">
        <f>G16+G17</f>
        <v>1221.1000000000001</v>
      </c>
      <c r="H14" s="24">
        <f>G14/F14*100</f>
        <v>88.88484495559763</v>
      </c>
      <c r="I14" s="55"/>
      <c r="J14" s="56"/>
      <c r="K14" s="56"/>
      <c r="L14" s="56"/>
    </row>
    <row r="15" spans="1:8" s="16" customFormat="1" ht="15.75">
      <c r="A15" s="15"/>
      <c r="B15" s="34" t="s">
        <v>33</v>
      </c>
      <c r="C15" s="23"/>
      <c r="D15" s="24"/>
      <c r="E15" s="24"/>
      <c r="F15" s="24"/>
      <c r="G15" s="24"/>
      <c r="H15" s="24"/>
    </row>
    <row r="16" spans="1:9" s="16" customFormat="1" ht="15.75" customHeight="1">
      <c r="A16" s="15"/>
      <c r="B16" s="34" t="s">
        <v>34</v>
      </c>
      <c r="C16" s="23" t="s">
        <v>22</v>
      </c>
      <c r="D16" s="24">
        <v>790.4</v>
      </c>
      <c r="E16" s="24">
        <f>F16/D16*100</f>
        <v>148.25404858299595</v>
      </c>
      <c r="F16" s="24">
        <v>1171.8</v>
      </c>
      <c r="G16" s="24">
        <v>1199.2</v>
      </c>
      <c r="H16" s="24">
        <f>G16/F16*100</f>
        <v>102.33828298344427</v>
      </c>
      <c r="I16" s="6"/>
    </row>
    <row r="17" spans="1:9" s="16" customFormat="1" ht="15.75" customHeight="1">
      <c r="A17" s="15"/>
      <c r="B17" s="34" t="s">
        <v>35</v>
      </c>
      <c r="C17" s="23" t="s">
        <v>22</v>
      </c>
      <c r="D17" s="24">
        <v>165.2</v>
      </c>
      <c r="E17" s="24">
        <f>F17/D17*100</f>
        <v>122.27602905569009</v>
      </c>
      <c r="F17" s="24">
        <v>202</v>
      </c>
      <c r="G17" s="24">
        <v>21.9</v>
      </c>
      <c r="H17" s="24">
        <f>G17/F17*100</f>
        <v>10.841584158415841</v>
      </c>
      <c r="I17" s="6"/>
    </row>
    <row r="18" spans="1:8" s="16" customFormat="1" ht="15.75" customHeight="1">
      <c r="A18" s="3" t="s">
        <v>12</v>
      </c>
      <c r="B18" s="35" t="s">
        <v>36</v>
      </c>
      <c r="C18" s="23"/>
      <c r="D18" s="23"/>
      <c r="E18" s="23"/>
      <c r="F18" s="24"/>
      <c r="G18" s="24"/>
      <c r="H18" s="24"/>
    </row>
    <row r="19" spans="1:12" s="16" customFormat="1" ht="15" customHeight="1">
      <c r="A19" s="15"/>
      <c r="B19" s="34" t="s">
        <v>104</v>
      </c>
      <c r="C19" s="23" t="s">
        <v>22</v>
      </c>
      <c r="D19" s="24">
        <v>1180.9</v>
      </c>
      <c r="E19" s="24">
        <f>F19/D19*100</f>
        <v>348.28520619866197</v>
      </c>
      <c r="F19" s="23">
        <v>4112.9</v>
      </c>
      <c r="G19" s="24">
        <v>4594.8</v>
      </c>
      <c r="H19" s="24">
        <f>G19/F19*100</f>
        <v>111.71679350336747</v>
      </c>
      <c r="I19" s="55"/>
      <c r="J19" s="56"/>
      <c r="K19" s="56"/>
      <c r="L19" s="56"/>
    </row>
    <row r="20" spans="1:8" s="16" customFormat="1" ht="31.5">
      <c r="A20" s="15"/>
      <c r="B20" s="34" t="s">
        <v>105</v>
      </c>
      <c r="C20" s="23" t="s">
        <v>4</v>
      </c>
      <c r="D20" s="23">
        <v>74.2</v>
      </c>
      <c r="E20" s="23" t="s">
        <v>192</v>
      </c>
      <c r="F20" s="23">
        <v>61.5</v>
      </c>
      <c r="G20" s="24">
        <v>63</v>
      </c>
      <c r="H20" s="24" t="s">
        <v>192</v>
      </c>
    </row>
    <row r="21" spans="1:11" s="16" customFormat="1" ht="16.5" customHeight="1">
      <c r="A21" s="15"/>
      <c r="B21" s="34" t="s">
        <v>106</v>
      </c>
      <c r="C21" s="23" t="s">
        <v>22</v>
      </c>
      <c r="D21" s="24">
        <v>22508.7</v>
      </c>
      <c r="E21" s="24">
        <f>F21/D21*100</f>
        <v>69.57842967385945</v>
      </c>
      <c r="F21" s="23">
        <v>15661.2</v>
      </c>
      <c r="G21" s="24">
        <v>14861.2</v>
      </c>
      <c r="H21" s="24">
        <f>G21/F21*100</f>
        <v>94.89183459760427</v>
      </c>
      <c r="K21" s="22"/>
    </row>
    <row r="22" spans="1:8" s="16" customFormat="1" ht="31.5">
      <c r="A22" s="15"/>
      <c r="B22" s="34" t="s">
        <v>107</v>
      </c>
      <c r="C22" s="23" t="s">
        <v>4</v>
      </c>
      <c r="D22" s="23">
        <v>25.8</v>
      </c>
      <c r="E22" s="23" t="s">
        <v>192</v>
      </c>
      <c r="F22" s="23">
        <v>38.5</v>
      </c>
      <c r="G22" s="24">
        <v>37.6</v>
      </c>
      <c r="H22" s="24" t="s">
        <v>192</v>
      </c>
    </row>
    <row r="23" spans="1:8" s="16" customFormat="1" ht="15.75">
      <c r="A23" s="15"/>
      <c r="B23" s="34" t="s">
        <v>108</v>
      </c>
      <c r="C23" s="23" t="s">
        <v>22</v>
      </c>
      <c r="D23" s="24">
        <f>D19-D21</f>
        <v>-21327.8</v>
      </c>
      <c r="E23" s="24">
        <f>F23/D23*100</f>
        <v>54.146700550455286</v>
      </c>
      <c r="F23" s="23">
        <f>F19-F21</f>
        <v>-11548.300000000001</v>
      </c>
      <c r="G23" s="23">
        <f>G19-G21</f>
        <v>-10266.400000000001</v>
      </c>
      <c r="H23" s="24">
        <f>G23/F23*100</f>
        <v>88.89966488574076</v>
      </c>
    </row>
    <row r="24" spans="1:8" s="16" customFormat="1" ht="15.75">
      <c r="A24" s="15" t="s">
        <v>13</v>
      </c>
      <c r="B24" s="35" t="s">
        <v>109</v>
      </c>
      <c r="C24" s="23"/>
      <c r="D24" s="23"/>
      <c r="E24" s="23"/>
      <c r="F24" s="24"/>
      <c r="G24" s="24"/>
      <c r="H24" s="24"/>
    </row>
    <row r="25" spans="1:12" s="16" customFormat="1" ht="15.75">
      <c r="A25" s="3" t="s">
        <v>20</v>
      </c>
      <c r="B25" s="35" t="s">
        <v>177</v>
      </c>
      <c r="C25" s="23"/>
      <c r="D25" s="23"/>
      <c r="E25" s="23"/>
      <c r="F25" s="23"/>
      <c r="G25" s="23"/>
      <c r="H25" s="24"/>
      <c r="I25" s="55"/>
      <c r="J25" s="56"/>
      <c r="K25" s="56"/>
      <c r="L25" s="56"/>
    </row>
    <row r="26" spans="1:8" s="16" customFormat="1" ht="15.75">
      <c r="A26" s="15"/>
      <c r="B26" s="35" t="s">
        <v>110</v>
      </c>
      <c r="C26" s="23" t="s">
        <v>87</v>
      </c>
      <c r="D26" s="41">
        <v>869</v>
      </c>
      <c r="E26" s="42">
        <f>F26/D26*100</f>
        <v>111.73762945914845</v>
      </c>
      <c r="F26" s="43">
        <v>971</v>
      </c>
      <c r="G26" s="43">
        <v>980</v>
      </c>
      <c r="H26" s="42">
        <f>G26/F26*100</f>
        <v>100.92687950566426</v>
      </c>
    </row>
    <row r="27" spans="1:8" s="16" customFormat="1" ht="16.5" customHeight="1">
      <c r="A27" s="15"/>
      <c r="B27" s="34" t="s">
        <v>111</v>
      </c>
      <c r="C27" s="23" t="s">
        <v>87</v>
      </c>
      <c r="D27" s="43">
        <f>869/116.444*10</f>
        <v>74.62814743567723</v>
      </c>
      <c r="E27" s="42">
        <f aca="true" t="shared" si="1" ref="E27:E36">F27/D27*100</f>
        <v>113.7340605309535</v>
      </c>
      <c r="F27" s="43">
        <f>F26/114.4*10</f>
        <v>84.87762237762237</v>
      </c>
      <c r="G27" s="43">
        <f>G26/113.2*10</f>
        <v>86.57243816254416</v>
      </c>
      <c r="H27" s="42">
        <f>G27/F27*100</f>
        <v>101.99677575484091</v>
      </c>
    </row>
    <row r="28" spans="1:8" s="16" customFormat="1" ht="15.75" customHeight="1">
      <c r="A28" s="15"/>
      <c r="B28" s="34" t="s">
        <v>155</v>
      </c>
      <c r="C28" s="23" t="s">
        <v>53</v>
      </c>
      <c r="D28" s="41">
        <v>3300</v>
      </c>
      <c r="E28" s="42">
        <f t="shared" si="1"/>
        <v>103.03030303030303</v>
      </c>
      <c r="F28" s="41">
        <v>3400</v>
      </c>
      <c r="G28" s="42">
        <v>3500</v>
      </c>
      <c r="H28" s="42">
        <f>G28/F28*100</f>
        <v>102.94117647058823</v>
      </c>
    </row>
    <row r="29" spans="1:8" s="16" customFormat="1" ht="48" customHeight="1">
      <c r="A29" s="15"/>
      <c r="B29" s="34" t="s">
        <v>150</v>
      </c>
      <c r="C29" s="23" t="s">
        <v>4</v>
      </c>
      <c r="D29" s="41">
        <v>21.7</v>
      </c>
      <c r="E29" s="42" t="s">
        <v>192</v>
      </c>
      <c r="F29" s="42">
        <v>24.1</v>
      </c>
      <c r="G29" s="42">
        <v>26.4</v>
      </c>
      <c r="H29" s="42" t="s">
        <v>192</v>
      </c>
    </row>
    <row r="30" spans="1:8" s="16" customFormat="1" ht="15.75">
      <c r="A30" s="15"/>
      <c r="B30" s="35" t="s">
        <v>112</v>
      </c>
      <c r="C30" s="23" t="s">
        <v>58</v>
      </c>
      <c r="D30" s="41">
        <v>68</v>
      </c>
      <c r="E30" s="42">
        <f t="shared" si="1"/>
        <v>100</v>
      </c>
      <c r="F30" s="43">
        <v>68</v>
      </c>
      <c r="G30" s="43">
        <v>70</v>
      </c>
      <c r="H30" s="42">
        <f>G30/F30*100</f>
        <v>102.94117647058823</v>
      </c>
    </row>
    <row r="31" spans="1:8" s="16" customFormat="1" ht="18" customHeight="1">
      <c r="A31" s="15"/>
      <c r="B31" s="34" t="s">
        <v>113</v>
      </c>
      <c r="C31" s="28" t="s">
        <v>58</v>
      </c>
      <c r="D31" s="44" t="s">
        <v>215</v>
      </c>
      <c r="E31" s="42">
        <f t="shared" si="1"/>
        <v>99.06759906759905</v>
      </c>
      <c r="F31" s="43">
        <f>F30/114.4*10</f>
        <v>5.944055944055943</v>
      </c>
      <c r="G31" s="43">
        <f>G30/113.2*10</f>
        <v>6.183745583038869</v>
      </c>
      <c r="H31" s="42">
        <f>G31/F31*100</f>
        <v>104.03242569112452</v>
      </c>
    </row>
    <row r="32" spans="1:8" s="16" customFormat="1" ht="31.5">
      <c r="A32" s="15"/>
      <c r="B32" s="34" t="s">
        <v>156</v>
      </c>
      <c r="C32" s="23" t="s">
        <v>53</v>
      </c>
      <c r="D32" s="44" t="s">
        <v>216</v>
      </c>
      <c r="E32" s="42">
        <f t="shared" si="1"/>
        <v>101.9047619047619</v>
      </c>
      <c r="F32" s="43">
        <v>10700</v>
      </c>
      <c r="G32" s="43">
        <v>11000</v>
      </c>
      <c r="H32" s="42">
        <f>G32/F32*100</f>
        <v>102.803738317757</v>
      </c>
    </row>
    <row r="33" spans="1:8" s="16" customFormat="1" ht="48" customHeight="1">
      <c r="A33" s="15"/>
      <c r="B33" s="34" t="s">
        <v>151</v>
      </c>
      <c r="C33" s="23" t="s">
        <v>4</v>
      </c>
      <c r="D33" s="41">
        <v>38.8</v>
      </c>
      <c r="E33" s="42" t="s">
        <v>192</v>
      </c>
      <c r="F33" s="42">
        <v>41.9</v>
      </c>
      <c r="G33" s="42">
        <v>44.6</v>
      </c>
      <c r="H33" s="42" t="s">
        <v>192</v>
      </c>
    </row>
    <row r="34" spans="1:8" s="16" customFormat="1" ht="31.5">
      <c r="A34" s="15"/>
      <c r="B34" s="35" t="s">
        <v>178</v>
      </c>
      <c r="C34" s="23" t="s">
        <v>53</v>
      </c>
      <c r="D34" s="41">
        <v>5480</v>
      </c>
      <c r="E34" s="42">
        <f t="shared" si="1"/>
        <v>95.34671532846716</v>
      </c>
      <c r="F34" s="43">
        <v>5225</v>
      </c>
      <c r="G34" s="43">
        <v>5303</v>
      </c>
      <c r="H34" s="42">
        <f>G34/F34*100</f>
        <v>101.49282296650716</v>
      </c>
    </row>
    <row r="35" spans="1:8" s="16" customFormat="1" ht="31.5">
      <c r="A35" s="15"/>
      <c r="B35" s="34" t="s">
        <v>167</v>
      </c>
      <c r="C35" s="23" t="s">
        <v>53</v>
      </c>
      <c r="D35" s="41">
        <v>3790</v>
      </c>
      <c r="E35" s="42">
        <f t="shared" si="1"/>
        <v>93.00791556728231</v>
      </c>
      <c r="F35" s="43">
        <v>3525</v>
      </c>
      <c r="G35" s="43">
        <v>3577</v>
      </c>
      <c r="H35" s="42">
        <f>G35/F35*100</f>
        <v>101.47517730496453</v>
      </c>
    </row>
    <row r="36" spans="1:8" s="16" customFormat="1" ht="31.5">
      <c r="A36" s="15"/>
      <c r="B36" s="34" t="s">
        <v>169</v>
      </c>
      <c r="C36" s="23" t="s">
        <v>53</v>
      </c>
      <c r="D36" s="41">
        <v>1150</v>
      </c>
      <c r="E36" s="42">
        <f t="shared" si="1"/>
        <v>78.6086956521739</v>
      </c>
      <c r="F36" s="42">
        <v>904</v>
      </c>
      <c r="G36" s="42">
        <v>920</v>
      </c>
      <c r="H36" s="42">
        <f>G36/F36*100</f>
        <v>101.76991150442478</v>
      </c>
    </row>
    <row r="37" spans="1:8" s="16" customFormat="1" ht="35.25" customHeight="1">
      <c r="A37" s="15"/>
      <c r="B37" s="34" t="s">
        <v>168</v>
      </c>
      <c r="C37" s="23" t="s">
        <v>4</v>
      </c>
      <c r="D37" s="42">
        <f>D35/D34*100</f>
        <v>69.16058394160584</v>
      </c>
      <c r="E37" s="42" t="s">
        <v>192</v>
      </c>
      <c r="F37" s="42">
        <f>F35/F34*100</f>
        <v>67.46411483253588</v>
      </c>
      <c r="G37" s="42">
        <f>G35/G34*100</f>
        <v>67.45238544220253</v>
      </c>
      <c r="H37" s="42" t="s">
        <v>192</v>
      </c>
    </row>
    <row r="38" spans="1:8" s="16" customFormat="1" ht="15.75">
      <c r="A38" s="15" t="s">
        <v>14</v>
      </c>
      <c r="B38" s="35" t="s">
        <v>114</v>
      </c>
      <c r="C38" s="23"/>
      <c r="D38" s="23"/>
      <c r="E38" s="23"/>
      <c r="F38" s="24"/>
      <c r="G38" s="24"/>
      <c r="H38" s="24"/>
    </row>
    <row r="39" spans="1:12" s="16" customFormat="1" ht="31.5">
      <c r="A39" s="3" t="s">
        <v>15</v>
      </c>
      <c r="B39" s="34" t="s">
        <v>115</v>
      </c>
      <c r="C39" s="23"/>
      <c r="D39" s="23"/>
      <c r="E39" s="23"/>
      <c r="F39" s="24"/>
      <c r="G39" s="24"/>
      <c r="H39" s="24"/>
      <c r="I39" s="55"/>
      <c r="J39" s="56"/>
      <c r="K39" s="56"/>
      <c r="L39" s="56"/>
    </row>
    <row r="40" spans="1:8" s="16" customFormat="1" ht="31.5">
      <c r="A40" s="15"/>
      <c r="B40" s="34" t="s">
        <v>188</v>
      </c>
      <c r="C40" s="23" t="s">
        <v>22</v>
      </c>
      <c r="D40" s="25">
        <v>155.48</v>
      </c>
      <c r="E40" s="33">
        <f>F40/D40*100</f>
        <v>144.89966555183946</v>
      </c>
      <c r="F40" s="25">
        <v>225.29</v>
      </c>
      <c r="G40" s="25">
        <v>250.97</v>
      </c>
      <c r="H40" s="24">
        <f>G40/F40*100</f>
        <v>111.39864175063252</v>
      </c>
    </row>
    <row r="41" spans="1:8" s="16" customFormat="1" ht="15.75">
      <c r="A41" s="15"/>
      <c r="B41" s="34" t="s">
        <v>116</v>
      </c>
      <c r="C41" s="23" t="s">
        <v>22</v>
      </c>
      <c r="D41" s="25">
        <v>166.04</v>
      </c>
      <c r="E41" s="33">
        <f>F41/D41*100</f>
        <v>159.0640809443508</v>
      </c>
      <c r="F41" s="25">
        <v>264.11</v>
      </c>
      <c r="G41" s="25">
        <v>315.51</v>
      </c>
      <c r="H41" s="24">
        <f>G41/F41*100</f>
        <v>119.4615879747075</v>
      </c>
    </row>
    <row r="42" spans="1:8" s="16" customFormat="1" ht="31.5">
      <c r="A42" s="15"/>
      <c r="B42" s="34" t="s">
        <v>117</v>
      </c>
      <c r="C42" s="23" t="s">
        <v>22</v>
      </c>
      <c r="D42" s="25">
        <v>-0.94</v>
      </c>
      <c r="E42" s="33" t="s">
        <v>192</v>
      </c>
      <c r="F42" s="25">
        <v>2.91</v>
      </c>
      <c r="G42" s="25">
        <v>-53.51</v>
      </c>
      <c r="H42" s="24" t="s">
        <v>192</v>
      </c>
    </row>
    <row r="43" spans="1:8" s="16" customFormat="1" ht="15.75">
      <c r="A43" s="15"/>
      <c r="B43" s="34" t="s">
        <v>118</v>
      </c>
      <c r="C43" s="23" t="s">
        <v>22</v>
      </c>
      <c r="D43" s="25">
        <v>-2.25</v>
      </c>
      <c r="E43" s="33" t="s">
        <v>192</v>
      </c>
      <c r="F43" s="25">
        <v>2.79</v>
      </c>
      <c r="G43" s="25">
        <v>-55.37</v>
      </c>
      <c r="H43" s="24" t="s">
        <v>192</v>
      </c>
    </row>
    <row r="44" spans="1:8" s="16" customFormat="1" ht="15.75">
      <c r="A44" s="15"/>
      <c r="B44" s="34" t="s">
        <v>190</v>
      </c>
      <c r="C44" s="23" t="s">
        <v>22</v>
      </c>
      <c r="D44" s="25">
        <v>52.04</v>
      </c>
      <c r="E44" s="33">
        <f>F44/D44*100</f>
        <v>132.5518831667948</v>
      </c>
      <c r="F44" s="25">
        <v>68.98</v>
      </c>
      <c r="G44" s="25">
        <v>88.11</v>
      </c>
      <c r="H44" s="24">
        <f>G44/F44*100</f>
        <v>127.732676138011</v>
      </c>
    </row>
    <row r="45" spans="1:8" s="16" customFormat="1" ht="15.75">
      <c r="A45" s="3" t="s">
        <v>16</v>
      </c>
      <c r="B45" s="35" t="s">
        <v>119</v>
      </c>
      <c r="C45" s="23"/>
      <c r="D45" s="23"/>
      <c r="E45" s="23"/>
      <c r="F45" s="24"/>
      <c r="G45" s="25"/>
      <c r="H45" s="24"/>
    </row>
    <row r="46" spans="1:8" s="16" customFormat="1" ht="15.75">
      <c r="A46" s="15"/>
      <c r="B46" s="34" t="s">
        <v>120</v>
      </c>
      <c r="C46" s="23" t="s">
        <v>22</v>
      </c>
      <c r="D46" s="23">
        <v>1576.4</v>
      </c>
      <c r="E46" s="33">
        <f>F46/D46*100</f>
        <v>59.99746257295102</v>
      </c>
      <c r="F46" s="24">
        <v>945.8</v>
      </c>
      <c r="G46" s="24">
        <v>993.1</v>
      </c>
      <c r="H46" s="24">
        <f>G46/F46*100</f>
        <v>105.00105730598438</v>
      </c>
    </row>
    <row r="47" spans="1:12" s="16" customFormat="1" ht="15.75">
      <c r="A47" s="3" t="s">
        <v>24</v>
      </c>
      <c r="B47" s="35" t="s">
        <v>121</v>
      </c>
      <c r="C47" s="23"/>
      <c r="D47" s="23"/>
      <c r="E47" s="23"/>
      <c r="F47" s="24"/>
      <c r="G47" s="24"/>
      <c r="H47" s="24"/>
      <c r="I47" s="55"/>
      <c r="J47" s="56"/>
      <c r="K47" s="56"/>
      <c r="L47" s="56"/>
    </row>
    <row r="48" spans="1:8" s="16" customFormat="1" ht="16.5" customHeight="1">
      <c r="A48" s="3"/>
      <c r="B48" s="34" t="s">
        <v>122</v>
      </c>
      <c r="C48" s="27" t="s">
        <v>27</v>
      </c>
      <c r="D48" s="52">
        <v>0</v>
      </c>
      <c r="E48" s="33" t="s">
        <v>217</v>
      </c>
      <c r="F48" s="53">
        <v>0.955</v>
      </c>
      <c r="G48" s="33">
        <v>1</v>
      </c>
      <c r="H48" s="24">
        <v>0</v>
      </c>
    </row>
    <row r="49" spans="1:8" s="16" customFormat="1" ht="31.5">
      <c r="A49" s="3"/>
      <c r="B49" s="34" t="s">
        <v>173</v>
      </c>
      <c r="C49" s="27" t="s">
        <v>27</v>
      </c>
      <c r="D49" s="33">
        <v>158.175</v>
      </c>
      <c r="E49" s="33">
        <f>F49/D49*100</f>
        <v>100.60376165639322</v>
      </c>
      <c r="F49" s="29">
        <v>159.13</v>
      </c>
      <c r="G49" s="33">
        <v>160.13</v>
      </c>
      <c r="H49" s="24">
        <f>G49/F49*100</f>
        <v>100.62841701753284</v>
      </c>
    </row>
    <row r="50" spans="1:8" s="16" customFormat="1" ht="15.75">
      <c r="A50" s="3" t="s">
        <v>0</v>
      </c>
      <c r="B50" s="35" t="s">
        <v>123</v>
      </c>
      <c r="C50" s="23"/>
      <c r="D50" s="23"/>
      <c r="E50" s="23"/>
      <c r="F50" s="24"/>
      <c r="G50" s="24"/>
      <c r="H50" s="24"/>
    </row>
    <row r="51" spans="1:8" s="16" customFormat="1" ht="31.5">
      <c r="A51" s="3" t="s">
        <v>1</v>
      </c>
      <c r="B51" s="35" t="s">
        <v>124</v>
      </c>
      <c r="C51" s="23"/>
      <c r="D51" s="23"/>
      <c r="E51" s="23"/>
      <c r="F51" s="24"/>
      <c r="G51" s="24"/>
      <c r="H51" s="24"/>
    </row>
    <row r="52" spans="1:12" s="16" customFormat="1" ht="15.75">
      <c r="A52" s="3"/>
      <c r="B52" s="34" t="s">
        <v>149</v>
      </c>
      <c r="C52" s="23" t="s">
        <v>22</v>
      </c>
      <c r="D52" s="24">
        <v>3829.5</v>
      </c>
      <c r="E52" s="33">
        <f>F52/D52*100</f>
        <v>96.66274970622796</v>
      </c>
      <c r="F52" s="24">
        <v>3701.7</v>
      </c>
      <c r="G52" s="24">
        <v>4071.8</v>
      </c>
      <c r="H52" s="24">
        <f>G52/F52*100</f>
        <v>109.99810897695654</v>
      </c>
      <c r="I52" s="55"/>
      <c r="J52" s="56"/>
      <c r="K52" s="56"/>
      <c r="L52" s="56"/>
    </row>
    <row r="53" spans="1:8" s="16" customFormat="1" ht="15.75">
      <c r="A53" s="3"/>
      <c r="B53" s="34" t="s">
        <v>208</v>
      </c>
      <c r="C53" s="23" t="s">
        <v>4</v>
      </c>
      <c r="D53" s="24">
        <v>138</v>
      </c>
      <c r="E53" s="23" t="s">
        <v>192</v>
      </c>
      <c r="F53" s="24">
        <f>F52/D52*100</f>
        <v>96.66274970622796</v>
      </c>
      <c r="G53" s="24">
        <f>G52/F52*100</f>
        <v>109.99810897695654</v>
      </c>
      <c r="H53" s="24" t="s">
        <v>192</v>
      </c>
    </row>
    <row r="54" spans="1:12" s="16" customFormat="1" ht="15.75">
      <c r="A54" s="3" t="s">
        <v>2</v>
      </c>
      <c r="B54" s="35" t="s">
        <v>125</v>
      </c>
      <c r="C54" s="23"/>
      <c r="D54" s="23"/>
      <c r="E54" s="23"/>
      <c r="F54" s="24"/>
      <c r="G54" s="24"/>
      <c r="H54" s="24"/>
      <c r="I54" s="55"/>
      <c r="J54" s="56"/>
      <c r="K54" s="56"/>
      <c r="L54" s="56"/>
    </row>
    <row r="55" spans="1:8" s="16" customFormat="1" ht="15.75">
      <c r="A55" s="3"/>
      <c r="B55" s="34" t="s">
        <v>126</v>
      </c>
      <c r="C55" s="23" t="s">
        <v>218</v>
      </c>
      <c r="D55" s="24">
        <v>74.3</v>
      </c>
      <c r="E55" s="24">
        <f>F55/D55*100</f>
        <v>96.36608344549124</v>
      </c>
      <c r="F55" s="24">
        <v>71.6</v>
      </c>
      <c r="G55" s="24">
        <v>75.2</v>
      </c>
      <c r="H55" s="24">
        <f>G55/F55*100</f>
        <v>105.02793296089388</v>
      </c>
    </row>
    <row r="56" spans="1:8" s="16" customFormat="1" ht="15.75">
      <c r="A56" s="3"/>
      <c r="B56" s="34" t="s">
        <v>127</v>
      </c>
      <c r="C56" s="23" t="s">
        <v>218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</row>
    <row r="57" spans="1:8" s="16" customFormat="1" ht="18" customHeight="1">
      <c r="A57" s="3"/>
      <c r="B57" s="34" t="s">
        <v>128</v>
      </c>
      <c r="C57" s="23" t="s">
        <v>218</v>
      </c>
      <c r="D57" s="24">
        <v>74.3</v>
      </c>
      <c r="E57" s="24">
        <f>F57/D57*100</f>
        <v>96.36608344549124</v>
      </c>
      <c r="F57" s="24">
        <v>71.6</v>
      </c>
      <c r="G57" s="24">
        <v>75.2</v>
      </c>
      <c r="H57" s="24">
        <f>G57/F57*100</f>
        <v>105.02793296089388</v>
      </c>
    </row>
    <row r="58" spans="1:8" s="16" customFormat="1" ht="15.75">
      <c r="A58" s="3"/>
      <c r="B58" s="34" t="s">
        <v>129</v>
      </c>
      <c r="C58" s="23" t="s">
        <v>219</v>
      </c>
      <c r="D58" s="24">
        <f>SUM(D59:D61)</f>
        <v>23333.899999999998</v>
      </c>
      <c r="E58" s="24">
        <f>F58/D58*100</f>
        <v>91.54920523358719</v>
      </c>
      <c r="F58" s="26">
        <f>SUM(F59:F61)</f>
        <v>21362</v>
      </c>
      <c r="G58" s="26">
        <f>SUM(G59:G61)</f>
        <v>22430</v>
      </c>
      <c r="H58" s="24">
        <f>G58/F58*100</f>
        <v>104.99953187903755</v>
      </c>
    </row>
    <row r="59" spans="1:8" s="16" customFormat="1" ht="15.75">
      <c r="A59" s="3"/>
      <c r="B59" s="34" t="s">
        <v>127</v>
      </c>
      <c r="C59" s="23" t="s">
        <v>219</v>
      </c>
      <c r="D59" s="24">
        <v>0</v>
      </c>
      <c r="E59" s="24">
        <v>0</v>
      </c>
      <c r="F59" s="24">
        <v>0</v>
      </c>
      <c r="G59" s="30">
        <v>0</v>
      </c>
      <c r="H59" s="24">
        <v>0</v>
      </c>
    </row>
    <row r="60" spans="1:8" s="16" customFormat="1" ht="17.25" customHeight="1">
      <c r="A60" s="3"/>
      <c r="B60" s="34" t="s">
        <v>128</v>
      </c>
      <c r="C60" s="23" t="s">
        <v>219</v>
      </c>
      <c r="D60" s="23">
        <v>1723.3</v>
      </c>
      <c r="E60" s="24">
        <f>F60/D60*100</f>
        <v>90.64005106481751</v>
      </c>
      <c r="F60" s="26">
        <v>1562</v>
      </c>
      <c r="G60" s="26">
        <v>1640</v>
      </c>
      <c r="H60" s="24">
        <f>G60/F60*100</f>
        <v>104.99359795134441</v>
      </c>
    </row>
    <row r="61" spans="1:8" s="16" customFormat="1" ht="15.75">
      <c r="A61" s="3"/>
      <c r="B61" s="34" t="s">
        <v>196</v>
      </c>
      <c r="C61" s="23" t="s">
        <v>219</v>
      </c>
      <c r="D61" s="23">
        <v>21610.6</v>
      </c>
      <c r="E61" s="24">
        <f>F61/D61*100</f>
        <v>91.62170416369744</v>
      </c>
      <c r="F61" s="26">
        <v>19800</v>
      </c>
      <c r="G61" s="26">
        <v>20790</v>
      </c>
      <c r="H61" s="24">
        <f>G61/F61*100</f>
        <v>105</v>
      </c>
    </row>
    <row r="62" spans="1:12" s="16" customFormat="1" ht="15.75">
      <c r="A62" s="3" t="s">
        <v>3</v>
      </c>
      <c r="B62" s="35" t="s">
        <v>165</v>
      </c>
      <c r="C62" s="23"/>
      <c r="D62" s="23"/>
      <c r="E62" s="23"/>
      <c r="F62" s="24"/>
      <c r="G62" s="24"/>
      <c r="H62" s="24"/>
      <c r="I62" s="55"/>
      <c r="J62" s="56"/>
      <c r="K62" s="56"/>
      <c r="L62" s="56"/>
    </row>
    <row r="63" spans="1:8" s="16" customFormat="1" ht="17.25" customHeight="1">
      <c r="A63" s="3"/>
      <c r="B63" s="34" t="s">
        <v>194</v>
      </c>
      <c r="C63" s="23" t="s">
        <v>220</v>
      </c>
      <c r="D63" s="23">
        <v>763</v>
      </c>
      <c r="E63" s="24">
        <f>F63/D63*100</f>
        <v>435.2555701179554</v>
      </c>
      <c r="F63" s="24">
        <v>3321</v>
      </c>
      <c r="G63" s="24">
        <v>2700</v>
      </c>
      <c r="H63" s="24">
        <f>G63/F63*100</f>
        <v>81.30081300813008</v>
      </c>
    </row>
    <row r="64" spans="1:8" s="16" customFormat="1" ht="31.5">
      <c r="A64" s="3"/>
      <c r="B64" s="34" t="s">
        <v>191</v>
      </c>
      <c r="C64" s="23" t="s">
        <v>22</v>
      </c>
      <c r="D64" s="23">
        <v>163.2</v>
      </c>
      <c r="E64" s="24">
        <f>F64/D64*100</f>
        <v>122.36519607843137</v>
      </c>
      <c r="F64" s="24">
        <v>199.7</v>
      </c>
      <c r="G64" s="24">
        <v>209.7</v>
      </c>
      <c r="H64" s="24">
        <f>G64/F64*100</f>
        <v>105.00751126690035</v>
      </c>
    </row>
    <row r="65" spans="1:8" s="16" customFormat="1" ht="15.75">
      <c r="A65" s="3"/>
      <c r="B65" s="34" t="s">
        <v>166</v>
      </c>
      <c r="C65" s="23" t="s">
        <v>4</v>
      </c>
      <c r="D65" s="23">
        <v>101.4</v>
      </c>
      <c r="E65" s="23" t="s">
        <v>192</v>
      </c>
      <c r="F65" s="24">
        <f>E64</f>
        <v>122.36519607843137</v>
      </c>
      <c r="G65" s="24">
        <f>H64</f>
        <v>105.00751126690035</v>
      </c>
      <c r="H65" s="24" t="s">
        <v>192</v>
      </c>
    </row>
    <row r="66" spans="1:12" s="16" customFormat="1" ht="15.75">
      <c r="A66" s="3" t="s">
        <v>164</v>
      </c>
      <c r="B66" s="35" t="s">
        <v>130</v>
      </c>
      <c r="C66" s="23"/>
      <c r="D66" s="23"/>
      <c r="E66" s="23"/>
      <c r="F66" s="24"/>
      <c r="G66" s="24"/>
      <c r="H66" s="24"/>
      <c r="I66" s="55"/>
      <c r="J66" s="56"/>
      <c r="K66" s="56"/>
      <c r="L66" s="56"/>
    </row>
    <row r="67" spans="1:8" s="16" customFormat="1" ht="48.75" customHeight="1">
      <c r="A67" s="3"/>
      <c r="B67" s="34" t="s">
        <v>221</v>
      </c>
      <c r="C67" s="23" t="s">
        <v>22</v>
      </c>
      <c r="D67" s="24">
        <v>1678.3</v>
      </c>
      <c r="E67" s="24">
        <f>F67/D67*100</f>
        <v>95.00089376154442</v>
      </c>
      <c r="F67" s="24">
        <v>1594.4</v>
      </c>
      <c r="G67" s="24">
        <v>1680</v>
      </c>
      <c r="H67" s="24">
        <f>G67/F67*100</f>
        <v>105.3687907676869</v>
      </c>
    </row>
    <row r="68" spans="1:8" s="16" customFormat="1" ht="31.5">
      <c r="A68" s="3"/>
      <c r="B68" s="34" t="s">
        <v>222</v>
      </c>
      <c r="C68" s="23" t="s">
        <v>4</v>
      </c>
      <c r="D68" s="24">
        <v>109.8</v>
      </c>
      <c r="E68" s="23" t="s">
        <v>192</v>
      </c>
      <c r="F68" s="24">
        <f>E67</f>
        <v>95.00089376154442</v>
      </c>
      <c r="G68" s="24">
        <f>H67</f>
        <v>105.3687907676869</v>
      </c>
      <c r="H68" s="24" t="s">
        <v>192</v>
      </c>
    </row>
    <row r="69" spans="1:8" s="16" customFormat="1" ht="16.5" customHeight="1">
      <c r="A69" s="3"/>
      <c r="B69" s="34" t="s">
        <v>203</v>
      </c>
      <c r="C69" s="23" t="s">
        <v>22</v>
      </c>
      <c r="D69" s="23">
        <v>2221.1</v>
      </c>
      <c r="E69" s="24">
        <f>F69/D69*100</f>
        <v>115.02408716401784</v>
      </c>
      <c r="F69" s="24">
        <v>2554.8</v>
      </c>
      <c r="G69" s="24">
        <v>2810.3</v>
      </c>
      <c r="H69" s="24">
        <f>G69/F69*100</f>
        <v>110.00078284014405</v>
      </c>
    </row>
    <row r="70" spans="1:8" s="16" customFormat="1" ht="15.75">
      <c r="A70" s="3"/>
      <c r="B70" s="34" t="s">
        <v>204</v>
      </c>
      <c r="C70" s="23" t="s">
        <v>4</v>
      </c>
      <c r="D70" s="24">
        <v>460</v>
      </c>
      <c r="E70" s="23" t="s">
        <v>192</v>
      </c>
      <c r="F70" s="24">
        <f>E69</f>
        <v>115.02408716401784</v>
      </c>
      <c r="G70" s="24">
        <f>H69</f>
        <v>110.00078284014405</v>
      </c>
      <c r="H70" s="24" t="s">
        <v>192</v>
      </c>
    </row>
    <row r="71" spans="1:8" s="16" customFormat="1" ht="15.75">
      <c r="A71" s="3"/>
      <c r="B71" s="34" t="s">
        <v>131</v>
      </c>
      <c r="C71" s="23" t="s">
        <v>4</v>
      </c>
      <c r="D71" s="23">
        <v>112.4</v>
      </c>
      <c r="E71" s="23" t="s">
        <v>192</v>
      </c>
      <c r="F71" s="24">
        <v>110.2</v>
      </c>
      <c r="G71" s="24">
        <v>110</v>
      </c>
      <c r="H71" s="24" t="s">
        <v>192</v>
      </c>
    </row>
    <row r="72" spans="1:9" s="16" customFormat="1" ht="18.75">
      <c r="A72" s="3" t="s">
        <v>5</v>
      </c>
      <c r="B72" s="35" t="s">
        <v>132</v>
      </c>
      <c r="C72" s="23"/>
      <c r="D72" s="23"/>
      <c r="E72" s="23"/>
      <c r="F72" s="23"/>
      <c r="G72" s="23"/>
      <c r="H72" s="24"/>
      <c r="I72" s="6"/>
    </row>
    <row r="73" spans="1:12" s="16" customFormat="1" ht="15.75">
      <c r="A73" s="3" t="s">
        <v>201</v>
      </c>
      <c r="B73" s="35" t="s">
        <v>133</v>
      </c>
      <c r="C73" s="23"/>
      <c r="D73" s="23"/>
      <c r="E73" s="23"/>
      <c r="F73" s="23"/>
      <c r="G73" s="23"/>
      <c r="H73" s="24"/>
      <c r="I73" s="55"/>
      <c r="J73" s="56"/>
      <c r="K73" s="56"/>
      <c r="L73" s="56"/>
    </row>
    <row r="74" spans="1:8" s="16" customFormat="1" ht="15.75">
      <c r="A74" s="3"/>
      <c r="B74" s="34" t="s">
        <v>134</v>
      </c>
      <c r="C74" s="23" t="s">
        <v>53</v>
      </c>
      <c r="D74" s="23">
        <v>116444</v>
      </c>
      <c r="E74" s="24">
        <f aca="true" t="shared" si="2" ref="E74:E81">F74/D74*100</f>
        <v>98.24464978873965</v>
      </c>
      <c r="F74" s="23">
        <v>114400</v>
      </c>
      <c r="G74" s="23">
        <v>113200</v>
      </c>
      <c r="H74" s="24">
        <f aca="true" t="shared" si="3" ref="H74:H85">G74/F74*100</f>
        <v>98.95104895104895</v>
      </c>
    </row>
    <row r="75" spans="1:8" s="16" customFormat="1" ht="15.75">
      <c r="A75" s="3"/>
      <c r="B75" s="34" t="s">
        <v>135</v>
      </c>
      <c r="C75" s="23" t="s">
        <v>53</v>
      </c>
      <c r="D75" s="23">
        <v>774</v>
      </c>
      <c r="E75" s="24">
        <f t="shared" si="2"/>
        <v>94.31524547803618</v>
      </c>
      <c r="F75" s="23">
        <v>730</v>
      </c>
      <c r="G75" s="23">
        <v>756</v>
      </c>
      <c r="H75" s="24">
        <f t="shared" si="3"/>
        <v>103.56164383561644</v>
      </c>
    </row>
    <row r="76" spans="1:8" s="16" customFormat="1" ht="15.75">
      <c r="A76" s="3"/>
      <c r="B76" s="34" t="s">
        <v>136</v>
      </c>
      <c r="C76" s="23" t="s">
        <v>53</v>
      </c>
      <c r="D76" s="23">
        <v>1783</v>
      </c>
      <c r="E76" s="24">
        <f t="shared" si="2"/>
        <v>103.1407739764442</v>
      </c>
      <c r="F76" s="26">
        <v>1839</v>
      </c>
      <c r="G76" s="26">
        <v>1784</v>
      </c>
      <c r="H76" s="24">
        <f t="shared" si="3"/>
        <v>97.00924415443176</v>
      </c>
    </row>
    <row r="77" spans="1:8" s="16" customFormat="1" ht="15.75">
      <c r="A77" s="3"/>
      <c r="B77" s="34" t="s">
        <v>137</v>
      </c>
      <c r="C77" s="23" t="s">
        <v>53</v>
      </c>
      <c r="D77" s="23">
        <f>D75-D76</f>
        <v>-1009</v>
      </c>
      <c r="E77" s="24">
        <f t="shared" si="2"/>
        <v>109.91080277502479</v>
      </c>
      <c r="F77" s="23">
        <f>F75-F76</f>
        <v>-1109</v>
      </c>
      <c r="G77" s="23">
        <f>G75-G76</f>
        <v>-1028</v>
      </c>
      <c r="H77" s="24">
        <f t="shared" si="3"/>
        <v>92.69612263300272</v>
      </c>
    </row>
    <row r="78" spans="1:8" s="16" customFormat="1" ht="15.75">
      <c r="A78" s="3"/>
      <c r="B78" s="34" t="s">
        <v>138</v>
      </c>
      <c r="C78" s="23" t="s">
        <v>197</v>
      </c>
      <c r="D78" s="23">
        <v>309</v>
      </c>
      <c r="E78" s="24">
        <f t="shared" si="2"/>
        <v>36.24595469255664</v>
      </c>
      <c r="F78" s="26">
        <v>112</v>
      </c>
      <c r="G78" s="26">
        <v>118</v>
      </c>
      <c r="H78" s="24">
        <f t="shared" si="3"/>
        <v>105.35714285714286</v>
      </c>
    </row>
    <row r="79" spans="1:8" s="16" customFormat="1" ht="15.75">
      <c r="A79" s="3"/>
      <c r="B79" s="34" t="s">
        <v>179</v>
      </c>
      <c r="C79" s="23" t="s">
        <v>53</v>
      </c>
      <c r="D79" s="23">
        <v>361</v>
      </c>
      <c r="E79" s="24">
        <f t="shared" si="2"/>
        <v>225.48476454293626</v>
      </c>
      <c r="F79" s="26">
        <v>814</v>
      </c>
      <c r="G79" s="26">
        <v>405</v>
      </c>
      <c r="H79" s="24">
        <f t="shared" si="3"/>
        <v>49.75429975429975</v>
      </c>
    </row>
    <row r="80" spans="1:8" s="16" customFormat="1" ht="15.75">
      <c r="A80" s="3"/>
      <c r="B80" s="34" t="s">
        <v>198</v>
      </c>
      <c r="C80" s="23" t="s">
        <v>53</v>
      </c>
      <c r="D80" s="23">
        <f>D78-D79</f>
        <v>-52</v>
      </c>
      <c r="E80" s="24">
        <f t="shared" si="2"/>
        <v>1350</v>
      </c>
      <c r="F80" s="23">
        <f>F78-F79</f>
        <v>-702</v>
      </c>
      <c r="G80" s="23">
        <f>G78-G79</f>
        <v>-287</v>
      </c>
      <c r="H80" s="24">
        <f t="shared" si="3"/>
        <v>40.883190883190885</v>
      </c>
    </row>
    <row r="81" spans="1:8" s="16" customFormat="1" ht="15.75">
      <c r="A81" s="3"/>
      <c r="B81" s="34" t="s">
        <v>200</v>
      </c>
      <c r="C81" s="23" t="s">
        <v>53</v>
      </c>
      <c r="D81" s="23">
        <f>(D77)+D80</f>
        <v>-1061</v>
      </c>
      <c r="E81" s="24">
        <f t="shared" si="2"/>
        <v>170.6880301602262</v>
      </c>
      <c r="F81" s="23">
        <f>(F77)+F80</f>
        <v>-1811</v>
      </c>
      <c r="G81" s="23">
        <f>(G77)+G80</f>
        <v>-1315</v>
      </c>
      <c r="H81" s="24">
        <f t="shared" si="3"/>
        <v>72.61181667586969</v>
      </c>
    </row>
    <row r="82" spans="1:8" s="16" customFormat="1" ht="15.75">
      <c r="A82" s="3" t="s">
        <v>202</v>
      </c>
      <c r="B82" s="35" t="s">
        <v>139</v>
      </c>
      <c r="C82" s="23"/>
      <c r="D82" s="23"/>
      <c r="E82" s="23"/>
      <c r="F82" s="24"/>
      <c r="G82" s="33"/>
      <c r="H82" s="24"/>
    </row>
    <row r="83" spans="1:12" s="16" customFormat="1" ht="31.5" customHeight="1">
      <c r="A83" s="3"/>
      <c r="B83" s="34" t="s">
        <v>180</v>
      </c>
      <c r="C83" s="23" t="s">
        <v>102</v>
      </c>
      <c r="D83" s="23">
        <v>49.1</v>
      </c>
      <c r="E83" s="24">
        <f>F83/D83*100</f>
        <v>96.74134419551935</v>
      </c>
      <c r="F83" s="24">
        <v>47.5</v>
      </c>
      <c r="G83" s="24">
        <v>48.1</v>
      </c>
      <c r="H83" s="24">
        <f t="shared" si="3"/>
        <v>101.26315789473685</v>
      </c>
      <c r="I83" s="55"/>
      <c r="J83" s="56"/>
      <c r="K83" s="56"/>
      <c r="L83" s="56"/>
    </row>
    <row r="84" spans="1:12" s="16" customFormat="1" ht="16.5" customHeight="1">
      <c r="A84" s="3"/>
      <c r="B84" s="34" t="s">
        <v>152</v>
      </c>
      <c r="C84" s="23" t="s">
        <v>102</v>
      </c>
      <c r="D84" s="24">
        <v>29.5</v>
      </c>
      <c r="E84" s="24">
        <f>F84/D84*100</f>
        <v>100.33898305084745</v>
      </c>
      <c r="F84" s="24">
        <v>29.6</v>
      </c>
      <c r="G84" s="24">
        <v>29.9</v>
      </c>
      <c r="H84" s="24">
        <f t="shared" si="3"/>
        <v>101.01351351351352</v>
      </c>
      <c r="I84" s="55"/>
      <c r="J84" s="56"/>
      <c r="K84" s="56"/>
      <c r="L84" s="56"/>
    </row>
    <row r="85" spans="1:12" s="16" customFormat="1" ht="17.25" customHeight="1">
      <c r="A85" s="3"/>
      <c r="B85" s="34" t="s">
        <v>223</v>
      </c>
      <c r="C85" s="23" t="s">
        <v>102</v>
      </c>
      <c r="D85" s="23">
        <v>3.259</v>
      </c>
      <c r="E85" s="24">
        <f>F85/D85*100</f>
        <v>93.43356857931882</v>
      </c>
      <c r="F85" s="25">
        <v>3.045</v>
      </c>
      <c r="G85" s="24">
        <v>3.5</v>
      </c>
      <c r="H85" s="24">
        <f t="shared" si="3"/>
        <v>114.94252873563218</v>
      </c>
      <c r="I85" s="55"/>
      <c r="J85" s="56"/>
      <c r="K85" s="56"/>
      <c r="L85" s="56"/>
    </row>
    <row r="86" spans="1:12" s="16" customFormat="1" ht="15.75">
      <c r="A86" s="3"/>
      <c r="B86" s="34" t="s">
        <v>153</v>
      </c>
      <c r="C86" s="23" t="s">
        <v>58</v>
      </c>
      <c r="D86" s="23">
        <v>1237</v>
      </c>
      <c r="E86" s="24">
        <f>F86/D86*100</f>
        <v>130.96200485044463</v>
      </c>
      <c r="F86" s="26">
        <v>1620</v>
      </c>
      <c r="G86" s="26">
        <v>1300</v>
      </c>
      <c r="H86" s="24">
        <f>G86/F86*100</f>
        <v>80.24691358024691</v>
      </c>
      <c r="I86" s="55"/>
      <c r="J86" s="56"/>
      <c r="K86" s="56"/>
      <c r="L86" s="56"/>
    </row>
    <row r="87" spans="1:12" s="16" customFormat="1" ht="15.75">
      <c r="A87" s="3"/>
      <c r="B87" s="34" t="s">
        <v>154</v>
      </c>
      <c r="C87" s="23" t="s">
        <v>58</v>
      </c>
      <c r="D87" s="23">
        <v>597</v>
      </c>
      <c r="E87" s="24">
        <f>F87/D87*100</f>
        <v>225.12562814070353</v>
      </c>
      <c r="F87" s="26">
        <v>1344</v>
      </c>
      <c r="G87" s="26">
        <v>420</v>
      </c>
      <c r="H87" s="24">
        <f>G87/F87*100</f>
        <v>31.25</v>
      </c>
      <c r="I87" s="55"/>
      <c r="J87" s="56"/>
      <c r="K87" s="56"/>
      <c r="L87" s="56"/>
    </row>
    <row r="88" spans="1:8" s="16" customFormat="1" ht="15.75">
      <c r="A88" s="3" t="s">
        <v>6</v>
      </c>
      <c r="B88" s="35" t="s">
        <v>140</v>
      </c>
      <c r="C88" s="23"/>
      <c r="D88" s="23"/>
      <c r="E88" s="23"/>
      <c r="F88" s="24"/>
      <c r="G88" s="26"/>
      <c r="H88" s="24"/>
    </row>
    <row r="89" spans="1:16" s="16" customFormat="1" ht="15.75">
      <c r="A89" s="3"/>
      <c r="B89" s="34" t="s">
        <v>157</v>
      </c>
      <c r="C89" s="23" t="s">
        <v>22</v>
      </c>
      <c r="D89" s="24">
        <v>4294.6</v>
      </c>
      <c r="E89" s="24">
        <f>F89/D89*100</f>
        <v>144.92152936245517</v>
      </c>
      <c r="F89" s="24">
        <v>6223.8</v>
      </c>
      <c r="G89" s="24">
        <v>6739.1</v>
      </c>
      <c r="H89" s="24">
        <f>G89/F89*100</f>
        <v>108.27950769626273</v>
      </c>
      <c r="I89" s="55"/>
      <c r="J89" s="56"/>
      <c r="K89" s="56"/>
      <c r="L89" s="56"/>
      <c r="M89" s="56"/>
      <c r="N89" s="56"/>
      <c r="O89" s="56"/>
      <c r="P89" s="56"/>
    </row>
    <row r="90" spans="1:18" s="16" customFormat="1" ht="15.75">
      <c r="A90" s="3"/>
      <c r="B90" s="34" t="s">
        <v>189</v>
      </c>
      <c r="C90" s="23" t="s">
        <v>22</v>
      </c>
      <c r="D90" s="24">
        <v>2423</v>
      </c>
      <c r="E90" s="24">
        <f>F90/D90*100</f>
        <v>148.41931489888566</v>
      </c>
      <c r="F90" s="24">
        <v>3596.2</v>
      </c>
      <c r="G90" s="24">
        <v>3892.9</v>
      </c>
      <c r="H90" s="24">
        <f>G90/F90*100</f>
        <v>108.2503753962516</v>
      </c>
      <c r="I90" s="55"/>
      <c r="J90" s="56"/>
      <c r="K90" s="56"/>
      <c r="L90" s="56"/>
      <c r="M90" s="56"/>
      <c r="N90" s="56"/>
      <c r="O90" s="56"/>
      <c r="P90" s="56"/>
      <c r="Q90" s="56"/>
      <c r="R90" s="56"/>
    </row>
    <row r="91" spans="1:8" s="16" customFormat="1" ht="16.5" customHeight="1">
      <c r="A91" s="3"/>
      <c r="B91" s="34" t="s">
        <v>158</v>
      </c>
      <c r="C91" s="23" t="s">
        <v>4</v>
      </c>
      <c r="D91" s="24">
        <f>D90/D89*100</f>
        <v>56.41968984305872</v>
      </c>
      <c r="E91" s="23" t="s">
        <v>192</v>
      </c>
      <c r="F91" s="24">
        <f>F90/F89*100</f>
        <v>57.78141971143032</v>
      </c>
      <c r="G91" s="24">
        <f>G90/G89*100</f>
        <v>57.765873781365464</v>
      </c>
      <c r="H91" s="24" t="s">
        <v>192</v>
      </c>
    </row>
    <row r="92" spans="1:12" s="16" customFormat="1" ht="31.5">
      <c r="A92" s="3"/>
      <c r="B92" s="34" t="s">
        <v>141</v>
      </c>
      <c r="C92" s="23" t="s">
        <v>22</v>
      </c>
      <c r="D92" s="24">
        <v>1847.5</v>
      </c>
      <c r="E92" s="24">
        <f>F92/D92*100</f>
        <v>156.69282814614346</v>
      </c>
      <c r="F92" s="24">
        <v>2894.9</v>
      </c>
      <c r="G92" s="24">
        <v>3216.6</v>
      </c>
      <c r="H92" s="24">
        <f>G92/F92*100</f>
        <v>111.11264637811323</v>
      </c>
      <c r="I92" s="55"/>
      <c r="J92" s="56"/>
      <c r="K92" s="56"/>
      <c r="L92" s="56"/>
    </row>
    <row r="93" spans="1:12" s="16" customFormat="1" ht="15.75">
      <c r="A93" s="3"/>
      <c r="B93" s="34" t="s">
        <v>142</v>
      </c>
      <c r="C93" s="23" t="s">
        <v>23</v>
      </c>
      <c r="D93" s="23">
        <v>5216</v>
      </c>
      <c r="E93" s="24">
        <f>F93/D93*100</f>
        <v>156.25</v>
      </c>
      <c r="F93" s="26">
        <v>8150</v>
      </c>
      <c r="G93" s="26">
        <v>8965</v>
      </c>
      <c r="H93" s="24">
        <f>G93/F93*100</f>
        <v>110.00000000000001</v>
      </c>
      <c r="I93" s="55"/>
      <c r="J93" s="56"/>
      <c r="K93" s="56"/>
      <c r="L93" s="56"/>
    </row>
    <row r="94" spans="1:12" s="16" customFormat="1" ht="15.75">
      <c r="A94" s="3"/>
      <c r="B94" s="34" t="s">
        <v>143</v>
      </c>
      <c r="C94" s="23" t="s">
        <v>23</v>
      </c>
      <c r="D94" s="23">
        <v>1875.51</v>
      </c>
      <c r="E94" s="24">
        <f>F94/D94*100</f>
        <v>142.6545313008195</v>
      </c>
      <c r="F94" s="24">
        <v>2675.5</v>
      </c>
      <c r="G94" s="24">
        <v>2943</v>
      </c>
      <c r="H94" s="24">
        <f>G94/F94*100</f>
        <v>109.99813119043169</v>
      </c>
      <c r="I94" s="55"/>
      <c r="J94" s="56"/>
      <c r="K94" s="56"/>
      <c r="L94" s="56"/>
    </row>
    <row r="95" spans="1:12" s="16" customFormat="1" ht="15.75">
      <c r="A95" s="3" t="s">
        <v>174</v>
      </c>
      <c r="B95" s="35" t="s">
        <v>144</v>
      </c>
      <c r="C95" s="23"/>
      <c r="D95" s="23"/>
      <c r="E95" s="23"/>
      <c r="F95" s="24"/>
      <c r="G95" s="30"/>
      <c r="H95" s="24"/>
      <c r="I95" s="55"/>
      <c r="J95" s="56"/>
      <c r="K95" s="56"/>
      <c r="L95" s="56"/>
    </row>
    <row r="96" spans="1:8" s="16" customFormat="1" ht="15.75">
      <c r="A96" s="3"/>
      <c r="B96" s="34" t="s">
        <v>145</v>
      </c>
      <c r="C96" s="23" t="s">
        <v>4</v>
      </c>
      <c r="D96" s="24">
        <v>95</v>
      </c>
      <c r="E96" s="24" t="s">
        <v>192</v>
      </c>
      <c r="F96" s="24">
        <v>93</v>
      </c>
      <c r="G96" s="24">
        <v>90</v>
      </c>
      <c r="H96" s="24" t="s">
        <v>192</v>
      </c>
    </row>
    <row r="97" spans="1:8" s="16" customFormat="1" ht="15.75">
      <c r="A97" s="3"/>
      <c r="B97" s="34" t="s">
        <v>230</v>
      </c>
      <c r="C97" s="23"/>
      <c r="D97" s="23"/>
      <c r="E97" s="24"/>
      <c r="F97" s="24"/>
      <c r="G97" s="24"/>
      <c r="H97" s="24"/>
    </row>
    <row r="98" spans="1:8" s="16" customFormat="1" ht="15.75">
      <c r="A98" s="3"/>
      <c r="B98" s="34" t="s">
        <v>228</v>
      </c>
      <c r="C98" s="23" t="s">
        <v>4</v>
      </c>
      <c r="D98" s="23">
        <v>75.2</v>
      </c>
      <c r="E98" s="24" t="s">
        <v>192</v>
      </c>
      <c r="F98" s="24">
        <v>75.8</v>
      </c>
      <c r="G98" s="24">
        <v>76</v>
      </c>
      <c r="H98" s="24" t="s">
        <v>192</v>
      </c>
    </row>
    <row r="99" spans="1:8" s="16" customFormat="1" ht="15.75">
      <c r="A99" s="3"/>
      <c r="B99" s="34" t="s">
        <v>229</v>
      </c>
      <c r="C99" s="23" t="s">
        <v>4</v>
      </c>
      <c r="D99" s="24">
        <v>82</v>
      </c>
      <c r="E99" s="24" t="s">
        <v>192</v>
      </c>
      <c r="F99" s="24">
        <v>78</v>
      </c>
      <c r="G99" s="24">
        <v>83</v>
      </c>
      <c r="H99" s="24" t="s">
        <v>192</v>
      </c>
    </row>
    <row r="100" spans="1:8" s="16" customFormat="1" ht="15.75">
      <c r="A100" s="3"/>
      <c r="B100" s="34" t="s">
        <v>146</v>
      </c>
      <c r="C100" s="23" t="s">
        <v>4</v>
      </c>
      <c r="D100" s="24">
        <v>102.3</v>
      </c>
      <c r="E100" s="24" t="s">
        <v>192</v>
      </c>
      <c r="F100" s="24">
        <v>100</v>
      </c>
      <c r="G100" s="24">
        <v>100</v>
      </c>
      <c r="H100" s="24" t="s">
        <v>192</v>
      </c>
    </row>
    <row r="101" spans="1:8" s="16" customFormat="1" ht="18" customHeight="1">
      <c r="A101" s="3"/>
      <c r="B101" s="34" t="s">
        <v>147</v>
      </c>
      <c r="C101" s="23" t="s">
        <v>4</v>
      </c>
      <c r="D101" s="23">
        <v>101.5</v>
      </c>
      <c r="E101" s="24" t="s">
        <v>192</v>
      </c>
      <c r="F101" s="24">
        <v>99</v>
      </c>
      <c r="G101" s="24">
        <v>97.8</v>
      </c>
      <c r="H101" s="24" t="s">
        <v>192</v>
      </c>
    </row>
    <row r="102" spans="1:8" s="16" customFormat="1" ht="15.75">
      <c r="A102" s="3"/>
      <c r="B102" s="34" t="s">
        <v>148</v>
      </c>
      <c r="C102" s="23" t="s">
        <v>58</v>
      </c>
      <c r="D102" s="23">
        <v>29</v>
      </c>
      <c r="E102" s="24">
        <f>F102/D102*100</f>
        <v>13.793103448275861</v>
      </c>
      <c r="F102" s="26">
        <v>4</v>
      </c>
      <c r="G102" s="26">
        <v>10</v>
      </c>
      <c r="H102" s="24">
        <f>G102/F102*100</f>
        <v>250</v>
      </c>
    </row>
    <row r="103" spans="1:8" s="16" customFormat="1" ht="31.5">
      <c r="A103" s="3"/>
      <c r="B103" s="34" t="s">
        <v>231</v>
      </c>
      <c r="C103" s="23" t="s">
        <v>4</v>
      </c>
      <c r="D103" s="24">
        <v>0</v>
      </c>
      <c r="E103" s="24" t="s">
        <v>192</v>
      </c>
      <c r="F103" s="24">
        <v>0</v>
      </c>
      <c r="G103" s="24">
        <v>0</v>
      </c>
      <c r="H103" s="24" t="s">
        <v>192</v>
      </c>
    </row>
    <row r="104" spans="1:8" s="16" customFormat="1" ht="31.5">
      <c r="A104" s="3"/>
      <c r="B104" s="34" t="s">
        <v>159</v>
      </c>
      <c r="C104" s="23" t="s">
        <v>4</v>
      </c>
      <c r="D104" s="23">
        <v>5.36</v>
      </c>
      <c r="E104" s="24" t="s">
        <v>192</v>
      </c>
      <c r="F104" s="30">
        <v>5.36</v>
      </c>
      <c r="G104" s="24">
        <v>5.3</v>
      </c>
      <c r="H104" s="24" t="s">
        <v>192</v>
      </c>
    </row>
    <row r="105" spans="1:8" s="16" customFormat="1" ht="31.5">
      <c r="A105" s="3"/>
      <c r="B105" s="34" t="s">
        <v>160</v>
      </c>
      <c r="C105" s="23" t="s">
        <v>4</v>
      </c>
      <c r="D105" s="23">
        <v>9.52</v>
      </c>
      <c r="E105" s="24" t="s">
        <v>192</v>
      </c>
      <c r="F105" s="30">
        <v>9.52</v>
      </c>
      <c r="G105" s="24">
        <v>9.5</v>
      </c>
      <c r="H105" s="24" t="s">
        <v>192</v>
      </c>
    </row>
    <row r="106" spans="1:8" s="16" customFormat="1" ht="15.75">
      <c r="A106" s="17" t="s">
        <v>7</v>
      </c>
      <c r="B106" s="35" t="s">
        <v>181</v>
      </c>
      <c r="C106" s="23"/>
      <c r="D106" s="23"/>
      <c r="E106" s="23"/>
      <c r="F106" s="24"/>
      <c r="G106" s="24"/>
      <c r="H106" s="24"/>
    </row>
    <row r="107" spans="1:12" s="16" customFormat="1" ht="15.75">
      <c r="A107" s="3" t="s">
        <v>17</v>
      </c>
      <c r="B107" s="35" t="s">
        <v>37</v>
      </c>
      <c r="C107" s="23"/>
      <c r="D107" s="23"/>
      <c r="E107" s="23"/>
      <c r="F107" s="24"/>
      <c r="G107" s="24"/>
      <c r="H107" s="24"/>
      <c r="I107" s="55"/>
      <c r="J107" s="56"/>
      <c r="K107" s="56"/>
      <c r="L107" s="56"/>
    </row>
    <row r="108" spans="1:8" s="16" customFormat="1" ht="17.25" customHeight="1">
      <c r="A108" s="3"/>
      <c r="B108" s="35" t="s">
        <v>182</v>
      </c>
      <c r="C108" s="23" t="s">
        <v>22</v>
      </c>
      <c r="D108" s="25">
        <v>160.969</v>
      </c>
      <c r="E108" s="24">
        <f aca="true" t="shared" si="4" ref="E108:E161">F108/D108*100</f>
        <v>176.831563841485</v>
      </c>
      <c r="F108" s="25">
        <v>284.644</v>
      </c>
      <c r="G108" s="25">
        <v>350.597</v>
      </c>
      <c r="H108" s="24">
        <f aca="true" t="shared" si="5" ref="H108:H144">G108/F108*100</f>
        <v>123.1703461165526</v>
      </c>
    </row>
    <row r="109" spans="1:8" s="16" customFormat="1" ht="44.25" customHeight="1">
      <c r="A109" s="3"/>
      <c r="B109" s="34" t="s">
        <v>38</v>
      </c>
      <c r="C109" s="37" t="s">
        <v>101</v>
      </c>
      <c r="D109" s="27">
        <v>9.6</v>
      </c>
      <c r="E109" s="24">
        <f t="shared" si="4"/>
        <v>93.75</v>
      </c>
      <c r="F109" s="24">
        <v>9</v>
      </c>
      <c r="G109" s="24">
        <v>9.5</v>
      </c>
      <c r="H109" s="24">
        <f t="shared" si="5"/>
        <v>105.55555555555556</v>
      </c>
    </row>
    <row r="110" spans="1:8" s="16" customFormat="1" ht="30" customHeight="1">
      <c r="A110" s="3"/>
      <c r="B110" s="34" t="s">
        <v>39</v>
      </c>
      <c r="C110" s="37" t="s">
        <v>224</v>
      </c>
      <c r="D110" s="27">
        <v>3550</v>
      </c>
      <c r="E110" s="24">
        <f t="shared" si="4"/>
        <v>102.39436619718309</v>
      </c>
      <c r="F110" s="27">
        <v>3635</v>
      </c>
      <c r="G110" s="26">
        <v>3635</v>
      </c>
      <c r="H110" s="24">
        <f t="shared" si="5"/>
        <v>100</v>
      </c>
    </row>
    <row r="111" spans="1:8" s="16" customFormat="1" ht="15.75">
      <c r="A111" s="3"/>
      <c r="B111" s="34" t="s">
        <v>40</v>
      </c>
      <c r="C111" s="23" t="s">
        <v>87</v>
      </c>
      <c r="D111" s="23">
        <v>2</v>
      </c>
      <c r="E111" s="24">
        <f t="shared" si="4"/>
        <v>100</v>
      </c>
      <c r="F111" s="26">
        <v>2</v>
      </c>
      <c r="G111" s="26">
        <v>2</v>
      </c>
      <c r="H111" s="24">
        <f t="shared" si="5"/>
        <v>100</v>
      </c>
    </row>
    <row r="112" spans="1:8" s="16" customFormat="1" ht="15.75">
      <c r="A112" s="3"/>
      <c r="B112" s="34" t="s">
        <v>41</v>
      </c>
      <c r="C112" s="23" t="s">
        <v>58</v>
      </c>
      <c r="D112" s="26">
        <v>640</v>
      </c>
      <c r="E112" s="24">
        <f t="shared" si="4"/>
        <v>100</v>
      </c>
      <c r="F112" s="26">
        <v>640</v>
      </c>
      <c r="G112" s="26">
        <v>640</v>
      </c>
      <c r="H112" s="24">
        <f t="shared" si="5"/>
        <v>100</v>
      </c>
    </row>
    <row r="113" spans="1:8" s="16" customFormat="1" ht="31.5">
      <c r="A113" s="3"/>
      <c r="B113" s="34" t="s">
        <v>42</v>
      </c>
      <c r="C113" s="23" t="s">
        <v>53</v>
      </c>
      <c r="D113" s="26">
        <v>420</v>
      </c>
      <c r="E113" s="24">
        <f t="shared" si="4"/>
        <v>106.19047619047619</v>
      </c>
      <c r="F113" s="26">
        <v>446</v>
      </c>
      <c r="G113" s="26">
        <v>446</v>
      </c>
      <c r="H113" s="24">
        <f t="shared" si="5"/>
        <v>100</v>
      </c>
    </row>
    <row r="114" spans="1:8" s="16" customFormat="1" ht="47.25">
      <c r="A114" s="3"/>
      <c r="B114" s="34" t="s">
        <v>43</v>
      </c>
      <c r="C114" s="23" t="s">
        <v>53</v>
      </c>
      <c r="D114" s="23">
        <v>822</v>
      </c>
      <c r="E114" s="24">
        <f t="shared" si="4"/>
        <v>105.23114355231145</v>
      </c>
      <c r="F114" s="26">
        <v>865</v>
      </c>
      <c r="G114" s="26">
        <v>865</v>
      </c>
      <c r="H114" s="24">
        <f t="shared" si="5"/>
        <v>100</v>
      </c>
    </row>
    <row r="115" spans="1:8" s="16" customFormat="1" ht="31.5">
      <c r="A115" s="3"/>
      <c r="B115" s="35" t="s">
        <v>44</v>
      </c>
      <c r="C115" s="23"/>
      <c r="D115" s="23"/>
      <c r="E115" s="23"/>
      <c r="F115" s="24"/>
      <c r="G115" s="24"/>
      <c r="H115" s="24"/>
    </row>
    <row r="116" spans="1:10" s="16" customFormat="1" ht="33" customHeight="1">
      <c r="A116" s="3"/>
      <c r="B116" s="34" t="s">
        <v>45</v>
      </c>
      <c r="C116" s="37" t="s">
        <v>103</v>
      </c>
      <c r="D116" s="45">
        <v>161.123</v>
      </c>
      <c r="E116" s="24">
        <f t="shared" si="4"/>
        <v>76.60793306976659</v>
      </c>
      <c r="F116" s="31">
        <v>123.433</v>
      </c>
      <c r="G116" s="31">
        <v>120.5</v>
      </c>
      <c r="H116" s="24">
        <f t="shared" si="5"/>
        <v>97.62381210859333</v>
      </c>
      <c r="J116" s="47"/>
    </row>
    <row r="117" spans="1:10" s="16" customFormat="1" ht="30.75" customHeight="1">
      <c r="A117" s="3"/>
      <c r="B117" s="34" t="s">
        <v>46</v>
      </c>
      <c r="C117" s="37" t="s">
        <v>103</v>
      </c>
      <c r="D117" s="45">
        <v>62.71</v>
      </c>
      <c r="E117" s="24">
        <f t="shared" si="4"/>
        <v>79.78153404560676</v>
      </c>
      <c r="F117" s="46">
        <v>50.031</v>
      </c>
      <c r="G117" s="31">
        <v>30.5</v>
      </c>
      <c r="H117" s="24">
        <f t="shared" si="5"/>
        <v>60.962203433871</v>
      </c>
      <c r="J117" s="47"/>
    </row>
    <row r="118" spans="1:10" s="16" customFormat="1" ht="31.5" customHeight="1">
      <c r="A118" s="3"/>
      <c r="B118" s="34" t="s">
        <v>47</v>
      </c>
      <c r="C118" s="37" t="s">
        <v>103</v>
      </c>
      <c r="D118" s="45">
        <v>3.303</v>
      </c>
      <c r="E118" s="24">
        <f t="shared" si="4"/>
        <v>109.23402966999699</v>
      </c>
      <c r="F118" s="46">
        <v>3.608</v>
      </c>
      <c r="G118" s="46">
        <v>3.55</v>
      </c>
      <c r="H118" s="24">
        <f t="shared" si="5"/>
        <v>98.39246119733924</v>
      </c>
      <c r="J118" s="47"/>
    </row>
    <row r="119" spans="1:10" s="16" customFormat="1" ht="32.25" customHeight="1">
      <c r="A119" s="3"/>
      <c r="B119" s="34" t="s">
        <v>48</v>
      </c>
      <c r="C119" s="37" t="s">
        <v>103</v>
      </c>
      <c r="D119" s="45">
        <v>0.125</v>
      </c>
      <c r="E119" s="24">
        <f t="shared" si="4"/>
        <v>94.39999999999999</v>
      </c>
      <c r="F119" s="46">
        <v>0.118</v>
      </c>
      <c r="G119" s="46">
        <v>0.12</v>
      </c>
      <c r="H119" s="24">
        <f t="shared" si="5"/>
        <v>101.69491525423729</v>
      </c>
      <c r="J119" s="47"/>
    </row>
    <row r="120" spans="1:10" s="16" customFormat="1" ht="32.25" customHeight="1">
      <c r="A120" s="3"/>
      <c r="B120" s="34" t="s">
        <v>49</v>
      </c>
      <c r="C120" s="37" t="s">
        <v>103</v>
      </c>
      <c r="D120" s="45">
        <v>27.366</v>
      </c>
      <c r="E120" s="24">
        <f t="shared" si="4"/>
        <v>60.454578674267346</v>
      </c>
      <c r="F120" s="46">
        <v>16.544</v>
      </c>
      <c r="G120" s="31">
        <v>20.5</v>
      </c>
      <c r="H120" s="24">
        <f t="shared" si="5"/>
        <v>123.91199226305609</v>
      </c>
      <c r="J120" s="47"/>
    </row>
    <row r="121" spans="1:10" s="16" customFormat="1" ht="32.25" customHeight="1">
      <c r="A121" s="3"/>
      <c r="B121" s="34" t="s">
        <v>50</v>
      </c>
      <c r="C121" s="37" t="s">
        <v>103</v>
      </c>
      <c r="D121" s="45">
        <v>11.209</v>
      </c>
      <c r="E121" s="24">
        <f t="shared" si="4"/>
        <v>77.37532340083861</v>
      </c>
      <c r="F121" s="46">
        <v>8.673</v>
      </c>
      <c r="G121" s="31">
        <v>10.5</v>
      </c>
      <c r="H121" s="24">
        <f t="shared" si="5"/>
        <v>121.06537530266344</v>
      </c>
      <c r="J121" s="47"/>
    </row>
    <row r="122" spans="1:10" s="16" customFormat="1" ht="31.5">
      <c r="A122" s="3"/>
      <c r="B122" s="34" t="s">
        <v>51</v>
      </c>
      <c r="C122" s="23" t="s">
        <v>53</v>
      </c>
      <c r="D122" s="26">
        <v>423</v>
      </c>
      <c r="E122" s="24">
        <f t="shared" si="4"/>
        <v>98.81796690307328</v>
      </c>
      <c r="F122" s="32">
        <v>418</v>
      </c>
      <c r="G122" s="32">
        <v>420</v>
      </c>
      <c r="H122" s="24">
        <f t="shared" si="5"/>
        <v>100.47846889952152</v>
      </c>
      <c r="J122" s="48"/>
    </row>
    <row r="123" spans="1:10" s="16" customFormat="1" ht="31.5">
      <c r="A123" s="3"/>
      <c r="B123" s="34" t="s">
        <v>52</v>
      </c>
      <c r="C123" s="23" t="s">
        <v>53</v>
      </c>
      <c r="D123" s="26">
        <v>93</v>
      </c>
      <c r="E123" s="24">
        <f t="shared" si="4"/>
        <v>94.6236559139785</v>
      </c>
      <c r="F123" s="32">
        <v>88</v>
      </c>
      <c r="G123" s="32">
        <v>85</v>
      </c>
      <c r="H123" s="24">
        <f t="shared" si="5"/>
        <v>96.5909090909091</v>
      </c>
      <c r="J123" s="48"/>
    </row>
    <row r="124" spans="1:10" s="16" customFormat="1" ht="31.5" customHeight="1">
      <c r="A124" s="3"/>
      <c r="B124" s="34" t="s">
        <v>171</v>
      </c>
      <c r="C124" s="37" t="s">
        <v>103</v>
      </c>
      <c r="D124" s="45">
        <v>5.322</v>
      </c>
      <c r="E124" s="24">
        <f t="shared" si="4"/>
        <v>89.47763998496805</v>
      </c>
      <c r="F124" s="25">
        <v>4.762</v>
      </c>
      <c r="G124" s="46">
        <v>5.075</v>
      </c>
      <c r="H124" s="24">
        <f>G124/F124*100</f>
        <v>106.57286854262915</v>
      </c>
      <c r="J124" s="49"/>
    </row>
    <row r="125" spans="1:12" s="16" customFormat="1" ht="15.75">
      <c r="A125" s="3" t="s">
        <v>18</v>
      </c>
      <c r="B125" s="35" t="s">
        <v>54</v>
      </c>
      <c r="C125" s="23"/>
      <c r="D125" s="23"/>
      <c r="E125" s="23"/>
      <c r="F125" s="24"/>
      <c r="G125" s="24"/>
      <c r="H125" s="24"/>
      <c r="I125" s="55"/>
      <c r="J125" s="56"/>
      <c r="K125" s="56"/>
      <c r="L125" s="56"/>
    </row>
    <row r="126" spans="1:8" s="16" customFormat="1" ht="15.75">
      <c r="A126" s="3"/>
      <c r="B126" s="35" t="s">
        <v>55</v>
      </c>
      <c r="C126" s="23" t="s">
        <v>22</v>
      </c>
      <c r="D126" s="23">
        <v>160.833</v>
      </c>
      <c r="E126" s="24">
        <f t="shared" si="4"/>
        <v>151.50870779006794</v>
      </c>
      <c r="F126" s="25">
        <v>243.676</v>
      </c>
      <c r="G126" s="25">
        <v>288.254</v>
      </c>
      <c r="H126" s="24">
        <f t="shared" si="5"/>
        <v>118.29396411628557</v>
      </c>
    </row>
    <row r="127" spans="1:8" s="16" customFormat="1" ht="15.75">
      <c r="A127" s="3" t="s">
        <v>25</v>
      </c>
      <c r="B127" s="35" t="s">
        <v>56</v>
      </c>
      <c r="C127" s="23"/>
      <c r="D127" s="23"/>
      <c r="E127" s="24"/>
      <c r="F127" s="24"/>
      <c r="G127" s="24"/>
      <c r="H127" s="24"/>
    </row>
    <row r="128" spans="1:8" s="16" customFormat="1" ht="15.75">
      <c r="A128" s="3"/>
      <c r="B128" s="34" t="s">
        <v>161</v>
      </c>
      <c r="C128" s="23" t="s">
        <v>53</v>
      </c>
      <c r="D128" s="23">
        <v>4400</v>
      </c>
      <c r="E128" s="24">
        <f t="shared" si="4"/>
        <v>100</v>
      </c>
      <c r="F128" s="26">
        <v>4400</v>
      </c>
      <c r="G128" s="26">
        <v>4400</v>
      </c>
      <c r="H128" s="24">
        <f t="shared" si="5"/>
        <v>100</v>
      </c>
    </row>
    <row r="129" spans="1:8" s="16" customFormat="1" ht="15.75">
      <c r="A129" s="3"/>
      <c r="B129" s="34" t="s">
        <v>57</v>
      </c>
      <c r="C129" s="23" t="s">
        <v>58</v>
      </c>
      <c r="D129" s="23">
        <v>15</v>
      </c>
      <c r="E129" s="24">
        <v>100</v>
      </c>
      <c r="F129" s="23">
        <v>15</v>
      </c>
      <c r="G129" s="23">
        <v>16</v>
      </c>
      <c r="H129" s="24">
        <v>100</v>
      </c>
    </row>
    <row r="130" spans="1:8" s="16" customFormat="1" ht="15.75">
      <c r="A130" s="3"/>
      <c r="B130" s="34" t="s">
        <v>162</v>
      </c>
      <c r="C130" s="23" t="s">
        <v>53</v>
      </c>
      <c r="D130" s="26">
        <v>3495</v>
      </c>
      <c r="E130" s="24">
        <f t="shared" si="4"/>
        <v>102.66094420600858</v>
      </c>
      <c r="F130" s="26">
        <v>3588</v>
      </c>
      <c r="G130" s="26">
        <v>3908</v>
      </c>
      <c r="H130" s="24">
        <f t="shared" si="5"/>
        <v>108.91861761426979</v>
      </c>
    </row>
    <row r="131" spans="1:8" s="16" customFormat="1" ht="15.75">
      <c r="A131" s="3"/>
      <c r="B131" s="34" t="s">
        <v>163</v>
      </c>
      <c r="C131" s="23" t="s">
        <v>58</v>
      </c>
      <c r="D131" s="23">
        <v>2682</v>
      </c>
      <c r="E131" s="24">
        <f t="shared" si="4"/>
        <v>103.35570469798658</v>
      </c>
      <c r="F131" s="23">
        <v>2772</v>
      </c>
      <c r="G131" s="23">
        <v>3092</v>
      </c>
      <c r="H131" s="24">
        <f t="shared" si="5"/>
        <v>111.54401154401154</v>
      </c>
    </row>
    <row r="132" spans="1:8" s="16" customFormat="1" ht="15.75">
      <c r="A132" s="3"/>
      <c r="B132" s="34" t="s">
        <v>59</v>
      </c>
      <c r="C132" s="23" t="s">
        <v>58</v>
      </c>
      <c r="D132" s="23">
        <v>1</v>
      </c>
      <c r="E132" s="24">
        <v>0</v>
      </c>
      <c r="F132" s="23">
        <v>0</v>
      </c>
      <c r="G132" s="23">
        <v>1</v>
      </c>
      <c r="H132" s="24" t="s">
        <v>192</v>
      </c>
    </row>
    <row r="133" spans="1:8" s="16" customFormat="1" ht="15.75">
      <c r="A133" s="3"/>
      <c r="B133" s="34" t="s">
        <v>60</v>
      </c>
      <c r="C133" s="23" t="s">
        <v>53</v>
      </c>
      <c r="D133" s="23">
        <v>361</v>
      </c>
      <c r="E133" s="24">
        <f t="shared" si="4"/>
        <v>105.26315789473684</v>
      </c>
      <c r="F133" s="26">
        <v>380</v>
      </c>
      <c r="G133" s="26">
        <v>425</v>
      </c>
      <c r="H133" s="24">
        <f t="shared" si="5"/>
        <v>111.8421052631579</v>
      </c>
    </row>
    <row r="134" spans="1:8" s="16" customFormat="1" ht="17.25" customHeight="1">
      <c r="A134" s="3"/>
      <c r="B134" s="35" t="s">
        <v>61</v>
      </c>
      <c r="C134" s="23" t="s">
        <v>58</v>
      </c>
      <c r="D134" s="23">
        <v>21</v>
      </c>
      <c r="E134" s="24">
        <f t="shared" si="4"/>
        <v>100</v>
      </c>
      <c r="F134" s="23">
        <v>21</v>
      </c>
      <c r="G134" s="23">
        <v>21</v>
      </c>
      <c r="H134" s="24">
        <f t="shared" si="5"/>
        <v>100</v>
      </c>
    </row>
    <row r="135" spans="1:8" s="16" customFormat="1" ht="15.75">
      <c r="A135" s="15"/>
      <c r="B135" s="34" t="s">
        <v>62</v>
      </c>
      <c r="C135" s="23"/>
      <c r="D135" s="23"/>
      <c r="E135" s="24"/>
      <c r="F135" s="23"/>
      <c r="G135" s="23"/>
      <c r="H135" s="24"/>
    </row>
    <row r="136" spans="1:8" s="16" customFormat="1" ht="15.75">
      <c r="A136" s="3"/>
      <c r="B136" s="34" t="s">
        <v>63</v>
      </c>
      <c r="C136" s="23" t="s">
        <v>58</v>
      </c>
      <c r="D136" s="23">
        <v>21</v>
      </c>
      <c r="E136" s="24">
        <f t="shared" si="4"/>
        <v>100</v>
      </c>
      <c r="F136" s="23">
        <v>21</v>
      </c>
      <c r="G136" s="23">
        <v>21</v>
      </c>
      <c r="H136" s="24">
        <f t="shared" si="5"/>
        <v>100</v>
      </c>
    </row>
    <row r="137" spans="1:8" s="16" customFormat="1" ht="15.75">
      <c r="A137" s="3"/>
      <c r="B137" s="34" t="s">
        <v>64</v>
      </c>
      <c r="C137" s="23" t="s">
        <v>58</v>
      </c>
      <c r="D137" s="24">
        <v>0</v>
      </c>
      <c r="E137" s="24">
        <v>0</v>
      </c>
      <c r="F137" s="24">
        <v>0</v>
      </c>
      <c r="G137" s="24">
        <v>0</v>
      </c>
      <c r="H137" s="24">
        <v>0</v>
      </c>
    </row>
    <row r="138" spans="1:8" s="16" customFormat="1" ht="15.75">
      <c r="A138" s="15"/>
      <c r="B138" s="34" t="s">
        <v>65</v>
      </c>
      <c r="C138" s="23" t="s">
        <v>53</v>
      </c>
      <c r="D138" s="26">
        <v>9453</v>
      </c>
      <c r="E138" s="24">
        <f t="shared" si="4"/>
        <v>102.47540463344971</v>
      </c>
      <c r="F138" s="26">
        <v>9687</v>
      </c>
      <c r="G138" s="26">
        <v>10085</v>
      </c>
      <c r="H138" s="24">
        <f t="shared" si="5"/>
        <v>104.1085991535047</v>
      </c>
    </row>
    <row r="139" spans="1:8" s="16" customFormat="1" ht="15.75">
      <c r="A139" s="15"/>
      <c r="B139" s="34" t="s">
        <v>62</v>
      </c>
      <c r="C139" s="23"/>
      <c r="D139" s="23"/>
      <c r="E139" s="24"/>
      <c r="F139" s="25"/>
      <c r="G139" s="25"/>
      <c r="H139" s="24"/>
    </row>
    <row r="140" spans="1:8" s="16" customFormat="1" ht="15.75">
      <c r="A140" s="15"/>
      <c r="B140" s="34" t="s">
        <v>66</v>
      </c>
      <c r="C140" s="23" t="s">
        <v>53</v>
      </c>
      <c r="D140" s="23">
        <v>9411</v>
      </c>
      <c r="E140" s="24">
        <f t="shared" si="4"/>
        <v>102.93273828498566</v>
      </c>
      <c r="F140" s="26">
        <v>9687</v>
      </c>
      <c r="G140" s="26">
        <v>10085</v>
      </c>
      <c r="H140" s="24">
        <f t="shared" si="5"/>
        <v>104.1085991535047</v>
      </c>
    </row>
    <row r="141" spans="1:8" s="16" customFormat="1" ht="15.75">
      <c r="A141" s="15"/>
      <c r="B141" s="34" t="s">
        <v>67</v>
      </c>
      <c r="C141" s="23" t="s">
        <v>53</v>
      </c>
      <c r="D141" s="23">
        <v>0</v>
      </c>
      <c r="E141" s="24" t="s">
        <v>192</v>
      </c>
      <c r="F141" s="26">
        <v>0</v>
      </c>
      <c r="G141" s="26">
        <v>0</v>
      </c>
      <c r="H141" s="24" t="s">
        <v>192</v>
      </c>
    </row>
    <row r="142" spans="1:8" s="16" customFormat="1" ht="15.75">
      <c r="A142" s="15"/>
      <c r="B142" s="34" t="s">
        <v>60</v>
      </c>
      <c r="C142" s="23" t="s">
        <v>53</v>
      </c>
      <c r="D142" s="41">
        <v>799</v>
      </c>
      <c r="E142" s="24">
        <f t="shared" si="4"/>
        <v>97.99749687108886</v>
      </c>
      <c r="F142" s="26">
        <v>783</v>
      </c>
      <c r="G142" s="26">
        <v>814</v>
      </c>
      <c r="H142" s="24">
        <f t="shared" si="5"/>
        <v>103.95913154533845</v>
      </c>
    </row>
    <row r="143" spans="1:8" s="16" customFormat="1" ht="31.5">
      <c r="A143" s="15"/>
      <c r="B143" s="34" t="s">
        <v>68</v>
      </c>
      <c r="C143" s="23" t="s">
        <v>53</v>
      </c>
      <c r="D143" s="23">
        <v>24.5</v>
      </c>
      <c r="E143" s="24">
        <f t="shared" si="4"/>
        <v>100.81632653061223</v>
      </c>
      <c r="F143" s="24">
        <v>24.7</v>
      </c>
      <c r="G143" s="24">
        <v>24.8</v>
      </c>
      <c r="H143" s="24">
        <f t="shared" si="5"/>
        <v>100.40485829959516</v>
      </c>
    </row>
    <row r="144" spans="1:8" s="16" customFormat="1" ht="15.75">
      <c r="A144" s="15"/>
      <c r="B144" s="36" t="s">
        <v>183</v>
      </c>
      <c r="C144" s="23" t="s">
        <v>53</v>
      </c>
      <c r="D144" s="23">
        <v>1509</v>
      </c>
      <c r="E144" s="24">
        <f t="shared" si="4"/>
        <v>99.33730947647449</v>
      </c>
      <c r="F144" s="26">
        <v>1499</v>
      </c>
      <c r="G144" s="26">
        <v>1520</v>
      </c>
      <c r="H144" s="24">
        <f t="shared" si="5"/>
        <v>101.40093395597066</v>
      </c>
    </row>
    <row r="145" spans="1:8" s="16" customFormat="1" ht="15.75">
      <c r="A145" s="15"/>
      <c r="B145" s="34" t="s">
        <v>69</v>
      </c>
      <c r="C145" s="23" t="s">
        <v>4</v>
      </c>
      <c r="D145" s="24">
        <v>57.2</v>
      </c>
      <c r="E145" s="24" t="s">
        <v>192</v>
      </c>
      <c r="F145" s="24">
        <v>61</v>
      </c>
      <c r="G145" s="24">
        <v>62.6</v>
      </c>
      <c r="H145" s="24" t="s">
        <v>192</v>
      </c>
    </row>
    <row r="146" spans="1:8" s="16" customFormat="1" ht="15.75">
      <c r="A146" s="15"/>
      <c r="B146" s="34" t="s">
        <v>70</v>
      </c>
      <c r="C146" s="23"/>
      <c r="D146" s="23"/>
      <c r="E146" s="24"/>
      <c r="F146" s="25"/>
      <c r="G146" s="25"/>
      <c r="H146" s="24"/>
    </row>
    <row r="147" spans="1:8" s="16" customFormat="1" ht="17.25" customHeight="1">
      <c r="A147" s="15"/>
      <c r="B147" s="34" t="s">
        <v>170</v>
      </c>
      <c r="C147" s="23" t="s">
        <v>53</v>
      </c>
      <c r="D147" s="23">
        <v>632</v>
      </c>
      <c r="E147" s="24">
        <f t="shared" si="4"/>
        <v>80.37974683544303</v>
      </c>
      <c r="F147" s="26">
        <v>508</v>
      </c>
      <c r="G147" s="26">
        <v>595</v>
      </c>
      <c r="H147" s="24">
        <f>G147/F147*100</f>
        <v>117.12598425196849</v>
      </c>
    </row>
    <row r="148" spans="1:12" s="16" customFormat="1" ht="15.75">
      <c r="A148" s="3" t="s">
        <v>175</v>
      </c>
      <c r="B148" s="35" t="s">
        <v>71</v>
      </c>
      <c r="C148" s="23"/>
      <c r="D148" s="23"/>
      <c r="E148" s="24"/>
      <c r="F148" s="24"/>
      <c r="G148" s="24"/>
      <c r="H148" s="24"/>
      <c r="I148" s="55"/>
      <c r="J148" s="56"/>
      <c r="K148" s="56"/>
      <c r="L148" s="56"/>
    </row>
    <row r="149" spans="1:8" s="16" customFormat="1" ht="15.75">
      <c r="A149" s="15"/>
      <c r="B149" s="34" t="s">
        <v>72</v>
      </c>
      <c r="C149" s="23" t="s">
        <v>87</v>
      </c>
      <c r="D149" s="38">
        <v>4</v>
      </c>
      <c r="E149" s="24">
        <f t="shared" si="4"/>
        <v>100</v>
      </c>
      <c r="F149" s="40">
        <v>4</v>
      </c>
      <c r="G149" s="40">
        <v>4</v>
      </c>
      <c r="H149" s="24">
        <f>G149/F149*100</f>
        <v>100</v>
      </c>
    </row>
    <row r="150" spans="1:8" s="16" customFormat="1" ht="15.75">
      <c r="A150" s="15"/>
      <c r="B150" s="34" t="s">
        <v>73</v>
      </c>
      <c r="C150" s="23" t="s">
        <v>53</v>
      </c>
      <c r="D150" s="39">
        <v>1432</v>
      </c>
      <c r="E150" s="24">
        <f t="shared" si="4"/>
        <v>100.5586592178771</v>
      </c>
      <c r="F150" s="40">
        <v>1440</v>
      </c>
      <c r="G150" s="39">
        <v>1494</v>
      </c>
      <c r="H150" s="24">
        <f>G150/F150*100</f>
        <v>103.75000000000001</v>
      </c>
    </row>
    <row r="151" spans="1:8" s="16" customFormat="1" ht="15.75">
      <c r="A151" s="15"/>
      <c r="B151" s="34" t="s">
        <v>74</v>
      </c>
      <c r="C151" s="23" t="s">
        <v>53</v>
      </c>
      <c r="D151" s="39">
        <v>776</v>
      </c>
      <c r="E151" s="24">
        <f t="shared" si="4"/>
        <v>100.51546391752578</v>
      </c>
      <c r="F151" s="39">
        <v>780</v>
      </c>
      <c r="G151" s="40">
        <v>842</v>
      </c>
      <c r="H151" s="24">
        <f>G151/F151*100</f>
        <v>107.94871794871794</v>
      </c>
    </row>
    <row r="152" spans="1:8" s="16" customFormat="1" ht="15.75">
      <c r="A152" s="15"/>
      <c r="B152" s="34" t="s">
        <v>75</v>
      </c>
      <c r="C152" s="23" t="s">
        <v>53</v>
      </c>
      <c r="D152" s="39">
        <v>664</v>
      </c>
      <c r="E152" s="24">
        <f t="shared" si="4"/>
        <v>100.60240963855422</v>
      </c>
      <c r="F152" s="39">
        <v>668</v>
      </c>
      <c r="G152" s="40">
        <v>687</v>
      </c>
      <c r="H152" s="24">
        <f>G152/F152*100</f>
        <v>102.8443113772455</v>
      </c>
    </row>
    <row r="153" spans="1:8" s="16" customFormat="1" ht="18.75" customHeight="1">
      <c r="A153" s="15"/>
      <c r="B153" s="34" t="s">
        <v>76</v>
      </c>
      <c r="C153" s="23" t="s">
        <v>53</v>
      </c>
      <c r="D153" s="39">
        <v>511</v>
      </c>
      <c r="E153" s="24">
        <f t="shared" si="4"/>
        <v>111.35029354207437</v>
      </c>
      <c r="F153" s="39">
        <v>569</v>
      </c>
      <c r="G153" s="40">
        <v>617</v>
      </c>
      <c r="H153" s="24">
        <f>G153/F153*100</f>
        <v>108.43585237258348</v>
      </c>
    </row>
    <row r="154" spans="1:12" s="16" customFormat="1" ht="15.75">
      <c r="A154" s="3" t="s">
        <v>26</v>
      </c>
      <c r="B154" s="35" t="s">
        <v>77</v>
      </c>
      <c r="C154" s="23"/>
      <c r="D154" s="39"/>
      <c r="E154" s="24"/>
      <c r="F154" s="39"/>
      <c r="G154" s="39"/>
      <c r="H154" s="24"/>
      <c r="I154" s="55"/>
      <c r="J154" s="56"/>
      <c r="K154" s="56"/>
      <c r="L154" s="56"/>
    </row>
    <row r="155" spans="1:8" s="16" customFormat="1" ht="15.75">
      <c r="A155" s="15"/>
      <c r="B155" s="34" t="s">
        <v>72</v>
      </c>
      <c r="C155" s="23" t="s">
        <v>87</v>
      </c>
      <c r="D155" s="39">
        <v>3</v>
      </c>
      <c r="E155" s="24">
        <f t="shared" si="4"/>
        <v>100</v>
      </c>
      <c r="F155" s="39">
        <v>3</v>
      </c>
      <c r="G155" s="39">
        <v>3</v>
      </c>
      <c r="H155" s="24">
        <f aca="true" t="shared" si="6" ref="H155:H162">G155/F155*100</f>
        <v>100</v>
      </c>
    </row>
    <row r="156" spans="1:8" s="16" customFormat="1" ht="15.75">
      <c r="A156" s="15"/>
      <c r="B156" s="34" t="s">
        <v>78</v>
      </c>
      <c r="C156" s="23" t="s">
        <v>87</v>
      </c>
      <c r="D156" s="39">
        <v>2</v>
      </c>
      <c r="E156" s="24">
        <f t="shared" si="4"/>
        <v>100</v>
      </c>
      <c r="F156" s="39">
        <v>2</v>
      </c>
      <c r="G156" s="39">
        <v>2</v>
      </c>
      <c r="H156" s="24">
        <f t="shared" si="6"/>
        <v>100</v>
      </c>
    </row>
    <row r="157" spans="1:8" s="16" customFormat="1" ht="15.75">
      <c r="A157" s="15"/>
      <c r="B157" s="34" t="s">
        <v>82</v>
      </c>
      <c r="C157" s="23" t="s">
        <v>53</v>
      </c>
      <c r="D157" s="39">
        <v>5998</v>
      </c>
      <c r="E157" s="24">
        <f t="shared" si="4"/>
        <v>100.73357785928643</v>
      </c>
      <c r="F157" s="39">
        <v>6042</v>
      </c>
      <c r="G157" s="39">
        <v>6042</v>
      </c>
      <c r="H157" s="24">
        <f t="shared" si="6"/>
        <v>100</v>
      </c>
    </row>
    <row r="158" spans="1:8" s="16" customFormat="1" ht="15.75">
      <c r="A158" s="3"/>
      <c r="B158" s="34" t="s">
        <v>79</v>
      </c>
      <c r="C158" s="23" t="s">
        <v>53</v>
      </c>
      <c r="D158" s="39">
        <v>5796</v>
      </c>
      <c r="E158" s="24">
        <f t="shared" si="4"/>
        <v>100.36231884057972</v>
      </c>
      <c r="F158" s="39">
        <v>5817</v>
      </c>
      <c r="G158" s="39">
        <v>5817</v>
      </c>
      <c r="H158" s="24">
        <f t="shared" si="6"/>
        <v>100</v>
      </c>
    </row>
    <row r="159" spans="1:8" s="16" customFormat="1" ht="15.75">
      <c r="A159" s="15"/>
      <c r="B159" s="34" t="s">
        <v>83</v>
      </c>
      <c r="C159" s="23" t="s">
        <v>53</v>
      </c>
      <c r="D159" s="39">
        <v>2695</v>
      </c>
      <c r="E159" s="24">
        <f t="shared" si="4"/>
        <v>102.37476808905382</v>
      </c>
      <c r="F159" s="39">
        <v>2759</v>
      </c>
      <c r="G159" s="39">
        <v>2759</v>
      </c>
      <c r="H159" s="24">
        <f t="shared" si="6"/>
        <v>100</v>
      </c>
    </row>
    <row r="160" spans="1:8" s="16" customFormat="1" ht="15.75">
      <c r="A160" s="15"/>
      <c r="B160" s="34" t="s">
        <v>80</v>
      </c>
      <c r="C160" s="23" t="s">
        <v>53</v>
      </c>
      <c r="D160" s="39">
        <v>2595</v>
      </c>
      <c r="E160" s="24">
        <f t="shared" si="4"/>
        <v>102.46628131021194</v>
      </c>
      <c r="F160" s="39">
        <v>2659</v>
      </c>
      <c r="G160" s="39">
        <v>2659</v>
      </c>
      <c r="H160" s="24">
        <f t="shared" si="6"/>
        <v>100</v>
      </c>
    </row>
    <row r="161" spans="1:8" s="16" customFormat="1" ht="15.75">
      <c r="A161" s="15"/>
      <c r="B161" s="34" t="s">
        <v>84</v>
      </c>
      <c r="C161" s="23" t="s">
        <v>53</v>
      </c>
      <c r="D161" s="39">
        <v>1951</v>
      </c>
      <c r="E161" s="24">
        <f t="shared" si="4"/>
        <v>128.70322911327526</v>
      </c>
      <c r="F161" s="39">
        <v>2511</v>
      </c>
      <c r="G161" s="39">
        <v>2511</v>
      </c>
      <c r="H161" s="24">
        <f t="shared" si="6"/>
        <v>100</v>
      </c>
    </row>
    <row r="162" spans="1:8" s="16" customFormat="1" ht="15.75">
      <c r="A162" s="15"/>
      <c r="B162" s="34" t="s">
        <v>81</v>
      </c>
      <c r="C162" s="23" t="s">
        <v>53</v>
      </c>
      <c r="D162" s="39">
        <v>1906</v>
      </c>
      <c r="E162" s="24">
        <f>F162/D162*100</f>
        <v>129.800629590766</v>
      </c>
      <c r="F162" s="39">
        <v>2474</v>
      </c>
      <c r="G162" s="39">
        <v>2474</v>
      </c>
      <c r="H162" s="24">
        <f t="shared" si="6"/>
        <v>100</v>
      </c>
    </row>
    <row r="163" spans="1:12" s="16" customFormat="1" ht="15.75">
      <c r="A163" s="3" t="s">
        <v>21</v>
      </c>
      <c r="B163" s="35" t="s">
        <v>85</v>
      </c>
      <c r="C163" s="23"/>
      <c r="D163" s="23"/>
      <c r="E163" s="24"/>
      <c r="F163" s="24"/>
      <c r="G163" s="24"/>
      <c r="H163" s="24"/>
      <c r="I163" s="55"/>
      <c r="J163" s="56"/>
      <c r="K163" s="56"/>
      <c r="L163" s="56"/>
    </row>
    <row r="164" spans="1:8" s="16" customFormat="1" ht="18" customHeight="1">
      <c r="A164" s="3"/>
      <c r="B164" s="35" t="s">
        <v>184</v>
      </c>
      <c r="C164" s="23" t="s">
        <v>22</v>
      </c>
      <c r="D164" s="23">
        <v>18.598</v>
      </c>
      <c r="E164" s="24">
        <f aca="true" t="shared" si="7" ref="E164:E187">F164/D164*100</f>
        <v>142.5852242176578</v>
      </c>
      <c r="F164" s="25">
        <v>26.518</v>
      </c>
      <c r="G164" s="25">
        <v>33.925</v>
      </c>
      <c r="H164" s="24">
        <f>G164/F164*100</f>
        <v>127.93197073685796</v>
      </c>
    </row>
    <row r="165" spans="1:8" s="16" customFormat="1" ht="15.75">
      <c r="A165" s="15"/>
      <c r="B165" s="34" t="s">
        <v>86</v>
      </c>
      <c r="C165" s="23" t="s">
        <v>87</v>
      </c>
      <c r="D165" s="23">
        <v>6</v>
      </c>
      <c r="E165" s="24">
        <f t="shared" si="7"/>
        <v>100</v>
      </c>
      <c r="F165" s="23">
        <v>6</v>
      </c>
      <c r="G165" s="23">
        <v>6</v>
      </c>
      <c r="H165" s="24">
        <f>G165/F165*100</f>
        <v>100</v>
      </c>
    </row>
    <row r="166" spans="1:8" s="16" customFormat="1" ht="15.75">
      <c r="A166" s="15"/>
      <c r="B166" s="34" t="s">
        <v>88</v>
      </c>
      <c r="C166" s="23" t="s">
        <v>87</v>
      </c>
      <c r="D166" s="23">
        <v>3</v>
      </c>
      <c r="E166" s="24">
        <f t="shared" si="7"/>
        <v>100</v>
      </c>
      <c r="F166" s="23">
        <v>3</v>
      </c>
      <c r="G166" s="23">
        <v>3</v>
      </c>
      <c r="H166" s="24">
        <f>G166/F166*100</f>
        <v>100</v>
      </c>
    </row>
    <row r="167" spans="1:8" s="16" customFormat="1" ht="15.75">
      <c r="A167" s="15"/>
      <c r="B167" s="34" t="s">
        <v>205</v>
      </c>
      <c r="C167" s="23" t="s">
        <v>87</v>
      </c>
      <c r="D167" s="23">
        <v>1</v>
      </c>
      <c r="E167" s="24">
        <f t="shared" si="7"/>
        <v>100</v>
      </c>
      <c r="F167" s="23">
        <v>1</v>
      </c>
      <c r="G167" s="23">
        <v>1</v>
      </c>
      <c r="H167" s="24">
        <f>G167/F167*100</f>
        <v>100</v>
      </c>
    </row>
    <row r="168" spans="1:8" s="16" customFormat="1" ht="31.5">
      <c r="A168" s="15"/>
      <c r="B168" s="34" t="s">
        <v>89</v>
      </c>
      <c r="C168" s="23" t="s">
        <v>87</v>
      </c>
      <c r="D168" s="23">
        <v>4</v>
      </c>
      <c r="E168" s="24">
        <f t="shared" si="7"/>
        <v>100</v>
      </c>
      <c r="F168" s="23">
        <v>4</v>
      </c>
      <c r="G168" s="23">
        <v>4</v>
      </c>
      <c r="H168" s="24">
        <f>G168/F168*100</f>
        <v>100</v>
      </c>
    </row>
    <row r="169" spans="1:12" s="16" customFormat="1" ht="15.75">
      <c r="A169" s="3" t="s">
        <v>8</v>
      </c>
      <c r="B169" s="35" t="s">
        <v>90</v>
      </c>
      <c r="C169" s="23"/>
      <c r="D169" s="23"/>
      <c r="E169" s="24"/>
      <c r="F169" s="26"/>
      <c r="G169" s="26"/>
      <c r="H169" s="24"/>
      <c r="I169" s="55"/>
      <c r="J169" s="56"/>
      <c r="K169" s="56"/>
      <c r="L169" s="56"/>
    </row>
    <row r="170" spans="1:8" s="16" customFormat="1" ht="31.5">
      <c r="A170" s="3"/>
      <c r="B170" s="35" t="s">
        <v>91</v>
      </c>
      <c r="C170" s="23" t="s">
        <v>22</v>
      </c>
      <c r="D170" s="23">
        <v>21.613</v>
      </c>
      <c r="E170" s="24">
        <f t="shared" si="7"/>
        <v>113.8203858788692</v>
      </c>
      <c r="F170" s="25">
        <v>24.6</v>
      </c>
      <c r="G170" s="25">
        <v>27.776</v>
      </c>
      <c r="H170" s="24">
        <f aca="true" t="shared" si="8" ref="H170:H177">G170/F170*100</f>
        <v>112.91056910569104</v>
      </c>
    </row>
    <row r="171" spans="1:8" s="16" customFormat="1" ht="15.75">
      <c r="A171" s="15"/>
      <c r="B171" s="34" t="s">
        <v>92</v>
      </c>
      <c r="C171" s="23" t="s">
        <v>87</v>
      </c>
      <c r="D171" s="23">
        <v>1</v>
      </c>
      <c r="E171" s="24">
        <f t="shared" si="7"/>
        <v>100</v>
      </c>
      <c r="F171" s="23">
        <v>1</v>
      </c>
      <c r="G171" s="23">
        <v>1</v>
      </c>
      <c r="H171" s="24">
        <f t="shared" si="8"/>
        <v>100</v>
      </c>
    </row>
    <row r="172" spans="1:8" s="16" customFormat="1" ht="19.5" customHeight="1">
      <c r="A172" s="15"/>
      <c r="B172" s="34" t="s">
        <v>185</v>
      </c>
      <c r="C172" s="23" t="s">
        <v>87</v>
      </c>
      <c r="D172" s="23">
        <v>47</v>
      </c>
      <c r="E172" s="24">
        <f t="shared" si="7"/>
        <v>100</v>
      </c>
      <c r="F172" s="23">
        <v>47</v>
      </c>
      <c r="G172" s="23">
        <v>47</v>
      </c>
      <c r="H172" s="24">
        <f t="shared" si="8"/>
        <v>100</v>
      </c>
    </row>
    <row r="173" spans="1:8" s="16" customFormat="1" ht="15.75">
      <c r="A173" s="15"/>
      <c r="B173" s="34" t="s">
        <v>93</v>
      </c>
      <c r="C173" s="23" t="s">
        <v>87</v>
      </c>
      <c r="D173" s="23">
        <v>2</v>
      </c>
      <c r="E173" s="24">
        <f t="shared" si="7"/>
        <v>100</v>
      </c>
      <c r="F173" s="23">
        <v>2</v>
      </c>
      <c r="G173" s="23">
        <v>2</v>
      </c>
      <c r="H173" s="24">
        <f t="shared" si="8"/>
        <v>100</v>
      </c>
    </row>
    <row r="174" spans="1:8" s="16" customFormat="1" ht="15.75">
      <c r="A174" s="15"/>
      <c r="B174" s="34" t="s">
        <v>94</v>
      </c>
      <c r="C174" s="23" t="s">
        <v>87</v>
      </c>
      <c r="D174" s="23">
        <v>70</v>
      </c>
      <c r="E174" s="24">
        <f t="shared" si="7"/>
        <v>104.28571428571429</v>
      </c>
      <c r="F174" s="23">
        <v>73</v>
      </c>
      <c r="G174" s="23">
        <v>73</v>
      </c>
      <c r="H174" s="24">
        <f t="shared" si="8"/>
        <v>100</v>
      </c>
    </row>
    <row r="175" spans="1:8" s="16" customFormat="1" ht="32.25" customHeight="1">
      <c r="A175" s="15"/>
      <c r="B175" s="34" t="s">
        <v>225</v>
      </c>
      <c r="C175" s="23" t="s">
        <v>87</v>
      </c>
      <c r="D175" s="23">
        <v>13</v>
      </c>
      <c r="E175" s="24">
        <f t="shared" si="7"/>
        <v>69.23076923076923</v>
      </c>
      <c r="F175" s="23">
        <v>9</v>
      </c>
      <c r="G175" s="23">
        <v>9</v>
      </c>
      <c r="H175" s="24">
        <f t="shared" si="8"/>
        <v>100</v>
      </c>
    </row>
    <row r="176" spans="1:8" s="16" customFormat="1" ht="33" customHeight="1">
      <c r="A176" s="15"/>
      <c r="B176" s="34" t="s">
        <v>95</v>
      </c>
      <c r="C176" s="23" t="s">
        <v>87</v>
      </c>
      <c r="D176" s="23">
        <v>6</v>
      </c>
      <c r="E176" s="24">
        <f t="shared" si="7"/>
        <v>100</v>
      </c>
      <c r="F176" s="23">
        <v>6</v>
      </c>
      <c r="G176" s="23">
        <v>6</v>
      </c>
      <c r="H176" s="24">
        <f t="shared" si="8"/>
        <v>100</v>
      </c>
    </row>
    <row r="177" spans="1:8" s="16" customFormat="1" ht="15.75">
      <c r="A177" s="15"/>
      <c r="B177" s="34" t="s">
        <v>226</v>
      </c>
      <c r="C177" s="23" t="s">
        <v>87</v>
      </c>
      <c r="D177" s="23">
        <v>5</v>
      </c>
      <c r="E177" s="24">
        <f t="shared" si="7"/>
        <v>100</v>
      </c>
      <c r="F177" s="23">
        <v>5</v>
      </c>
      <c r="G177" s="23">
        <v>5</v>
      </c>
      <c r="H177" s="24">
        <f t="shared" si="8"/>
        <v>100</v>
      </c>
    </row>
    <row r="178" spans="1:12" s="16" customFormat="1" ht="15.75">
      <c r="A178" s="3" t="s">
        <v>9</v>
      </c>
      <c r="B178" s="35" t="s">
        <v>96</v>
      </c>
      <c r="C178" s="23"/>
      <c r="D178" s="23"/>
      <c r="E178" s="24"/>
      <c r="F178" s="26"/>
      <c r="G178" s="26"/>
      <c r="H178" s="24"/>
      <c r="I178" s="55"/>
      <c r="J178" s="56"/>
      <c r="K178" s="56"/>
      <c r="L178" s="56"/>
    </row>
    <row r="179" spans="1:8" s="16" customFormat="1" ht="15.75">
      <c r="A179" s="3"/>
      <c r="B179" s="34" t="s">
        <v>199</v>
      </c>
      <c r="C179" s="23" t="s">
        <v>53</v>
      </c>
      <c r="D179" s="23">
        <v>174</v>
      </c>
      <c r="E179" s="24">
        <f t="shared" si="7"/>
        <v>99.42528735632183</v>
      </c>
      <c r="F179" s="26">
        <v>173</v>
      </c>
      <c r="G179" s="26">
        <v>175</v>
      </c>
      <c r="H179" s="24">
        <f aca="true" t="shared" si="9" ref="H179:H184">G179/F179*100</f>
        <v>101.15606936416187</v>
      </c>
    </row>
    <row r="180" spans="1:8" s="16" customFormat="1" ht="15.75">
      <c r="A180" s="15"/>
      <c r="B180" s="34" t="s">
        <v>97</v>
      </c>
      <c r="C180" s="23" t="s">
        <v>87</v>
      </c>
      <c r="D180" s="23">
        <v>7</v>
      </c>
      <c r="E180" s="24">
        <f t="shared" si="7"/>
        <v>85.71428571428571</v>
      </c>
      <c r="F180" s="23">
        <v>6</v>
      </c>
      <c r="G180" s="23">
        <v>6</v>
      </c>
      <c r="H180" s="24">
        <f t="shared" si="9"/>
        <v>100</v>
      </c>
    </row>
    <row r="181" spans="1:8" s="16" customFormat="1" ht="15.75">
      <c r="A181" s="15"/>
      <c r="B181" s="34" t="s">
        <v>186</v>
      </c>
      <c r="C181" s="23" t="s">
        <v>87</v>
      </c>
      <c r="D181" s="23">
        <v>12</v>
      </c>
      <c r="E181" s="24">
        <f t="shared" si="7"/>
        <v>91.66666666666666</v>
      </c>
      <c r="F181" s="26">
        <v>11</v>
      </c>
      <c r="G181" s="26">
        <v>11</v>
      </c>
      <c r="H181" s="24">
        <f t="shared" si="9"/>
        <v>100</v>
      </c>
    </row>
    <row r="182" spans="1:8" s="16" customFormat="1" ht="31.5">
      <c r="A182" s="15"/>
      <c r="B182" s="34" t="s">
        <v>206</v>
      </c>
      <c r="C182" s="23" t="s">
        <v>87</v>
      </c>
      <c r="D182" s="23">
        <v>1</v>
      </c>
      <c r="E182" s="24">
        <f t="shared" si="7"/>
        <v>100</v>
      </c>
      <c r="F182" s="23">
        <v>1</v>
      </c>
      <c r="G182" s="23">
        <v>1</v>
      </c>
      <c r="H182" s="24">
        <f t="shared" si="9"/>
        <v>100</v>
      </c>
    </row>
    <row r="183" spans="1:8" s="16" customFormat="1" ht="31.5">
      <c r="A183" s="15"/>
      <c r="B183" s="34" t="s">
        <v>187</v>
      </c>
      <c r="C183" s="23" t="s">
        <v>53</v>
      </c>
      <c r="D183" s="23">
        <v>7</v>
      </c>
      <c r="E183" s="24">
        <f t="shared" si="7"/>
        <v>142.85714285714286</v>
      </c>
      <c r="F183" s="26">
        <v>10</v>
      </c>
      <c r="G183" s="26">
        <v>10</v>
      </c>
      <c r="H183" s="24">
        <f t="shared" si="9"/>
        <v>100</v>
      </c>
    </row>
    <row r="184" spans="1:8" s="16" customFormat="1" ht="30.75" customHeight="1">
      <c r="A184" s="15"/>
      <c r="B184" s="34" t="s">
        <v>207</v>
      </c>
      <c r="C184" s="23" t="s">
        <v>87</v>
      </c>
      <c r="D184" s="23">
        <v>1</v>
      </c>
      <c r="E184" s="24">
        <f t="shared" si="7"/>
        <v>100</v>
      </c>
      <c r="F184" s="26">
        <v>1</v>
      </c>
      <c r="G184" s="26">
        <v>1</v>
      </c>
      <c r="H184" s="24">
        <f t="shared" si="9"/>
        <v>100</v>
      </c>
    </row>
    <row r="185" spans="1:8" s="16" customFormat="1" ht="31.5">
      <c r="A185" s="15" t="s">
        <v>10</v>
      </c>
      <c r="B185" s="35" t="s">
        <v>98</v>
      </c>
      <c r="C185" s="23"/>
      <c r="D185" s="23"/>
      <c r="E185" s="24"/>
      <c r="F185" s="26"/>
      <c r="G185" s="26"/>
      <c r="H185" s="24"/>
    </row>
    <row r="186" spans="1:12" s="16" customFormat="1" ht="16.5" customHeight="1">
      <c r="A186" s="18"/>
      <c r="B186" s="35" t="s">
        <v>99</v>
      </c>
      <c r="C186" s="23"/>
      <c r="D186" s="23"/>
      <c r="E186" s="24"/>
      <c r="F186" s="24"/>
      <c r="G186" s="24"/>
      <c r="H186" s="24"/>
      <c r="I186" s="55"/>
      <c r="J186" s="56"/>
      <c r="K186" s="56"/>
      <c r="L186" s="56"/>
    </row>
    <row r="187" spans="1:8" s="16" customFormat="1" ht="31.5">
      <c r="A187" s="15"/>
      <c r="B187" s="34" t="s">
        <v>100</v>
      </c>
      <c r="C187" s="23" t="s">
        <v>227</v>
      </c>
      <c r="D187" s="23">
        <v>711.6</v>
      </c>
      <c r="E187" s="24">
        <f t="shared" si="7"/>
        <v>95.5593029792018</v>
      </c>
      <c r="F187" s="24">
        <v>680</v>
      </c>
      <c r="G187" s="24">
        <v>650</v>
      </c>
      <c r="H187" s="24">
        <f>G187/F187*100</f>
        <v>95.58823529411765</v>
      </c>
    </row>
    <row r="188" spans="1:9" ht="15" customHeight="1">
      <c r="A188" s="9"/>
      <c r="B188" s="12"/>
      <c r="C188" s="12"/>
      <c r="D188" s="12"/>
      <c r="E188" s="12"/>
      <c r="F188" s="12"/>
      <c r="G188" s="12"/>
      <c r="H188" s="12"/>
      <c r="I188" s="7"/>
    </row>
    <row r="189" spans="1:8" s="8" customFormat="1" ht="12.75" customHeight="1">
      <c r="A189" s="4"/>
      <c r="B189" s="58"/>
      <c r="C189" s="58"/>
      <c r="D189" s="58"/>
      <c r="E189" s="58"/>
      <c r="F189" s="58"/>
      <c r="G189" s="58"/>
      <c r="H189" s="58"/>
    </row>
    <row r="190" spans="1:8" s="8" customFormat="1" ht="15.75" customHeight="1">
      <c r="A190" s="4"/>
      <c r="B190" s="58"/>
      <c r="C190" s="58"/>
      <c r="D190" s="58"/>
      <c r="E190" s="58"/>
      <c r="F190" s="58"/>
      <c r="G190" s="58"/>
      <c r="H190" s="58"/>
    </row>
  </sheetData>
  <sheetProtection/>
  <mergeCells count="35">
    <mergeCell ref="G1:H1"/>
    <mergeCell ref="B190:H190"/>
    <mergeCell ref="A2:H2"/>
    <mergeCell ref="B189:H189"/>
    <mergeCell ref="I5:L5"/>
    <mergeCell ref="I8:L8"/>
    <mergeCell ref="I14:L14"/>
    <mergeCell ref="I19:L19"/>
    <mergeCell ref="I25:L25"/>
    <mergeCell ref="I39:L39"/>
    <mergeCell ref="I47:L47"/>
    <mergeCell ref="I87:L87"/>
    <mergeCell ref="I52:L52"/>
    <mergeCell ref="I54:L54"/>
    <mergeCell ref="I62:L62"/>
    <mergeCell ref="I66:L66"/>
    <mergeCell ref="I92:L92"/>
    <mergeCell ref="I93:L93"/>
    <mergeCell ref="I90:R90"/>
    <mergeCell ref="I94:L94"/>
    <mergeCell ref="I89:P89"/>
    <mergeCell ref="I73:L73"/>
    <mergeCell ref="I84:L84"/>
    <mergeCell ref="I83:L83"/>
    <mergeCell ref="I85:L85"/>
    <mergeCell ref="I86:L86"/>
    <mergeCell ref="I169:L169"/>
    <mergeCell ref="I178:L178"/>
    <mergeCell ref="I186:L186"/>
    <mergeCell ref="I95:L95"/>
    <mergeCell ref="I107:L107"/>
    <mergeCell ref="I125:L125"/>
    <mergeCell ref="I148:L148"/>
    <mergeCell ref="I154:L154"/>
    <mergeCell ref="I163:L163"/>
  </mergeCells>
  <printOptions horizontalCentered="1"/>
  <pageMargins left="0.1968503937007874" right="0.1968503937007874" top="0.5905511811023623" bottom="0.3937007874015748" header="0.15748031496062992" footer="0.15748031496062992"/>
  <pageSetup fitToHeight="10" fitToWidth="1" horizontalDpi="600" verticalDpi="600" orientation="landscape" paperSize="9" scale="99" r:id="rId2"/>
  <headerFooter differentFirst="1" alignWithMargins="0">
    <oddHeader>&amp;C&amp;P</oddHeader>
  </headerFooter>
  <rowBreaks count="2" manualBreakCount="2">
    <brk id="65" max="7" man="1"/>
    <brk id="147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userMix1604</cp:lastModifiedBy>
  <cp:lastPrinted>2017-12-19T08:14:57Z</cp:lastPrinted>
  <dcterms:created xsi:type="dcterms:W3CDTF">2006-12-19T12:46:01Z</dcterms:created>
  <dcterms:modified xsi:type="dcterms:W3CDTF">2017-12-19T08:25:06Z</dcterms:modified>
  <cp:category/>
  <cp:version/>
  <cp:contentType/>
  <cp:contentStatus/>
</cp:coreProperties>
</file>