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4810" windowHeight="9675" tabRatio="601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'Свод'!$A$1:$F$173</definedName>
  </definedNames>
  <calcPr fullCalcOnLoad="1"/>
</workbook>
</file>

<file path=xl/sharedStrings.xml><?xml version="1.0" encoding="utf-8"?>
<sst xmlns="http://schemas.openxmlformats.org/spreadsheetml/2006/main" count="367" uniqueCount="217">
  <si>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</si>
  <si>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</si>
  <si>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</si>
  <si>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</si>
  <si>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</si>
  <si>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</si>
  <si>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</si>
  <si>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</si>
  <si>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</si>
  <si>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1.1</t>
  </si>
  <si>
    <t>1.3</t>
  </si>
  <si>
    <t>2.</t>
  </si>
  <si>
    <t>3.</t>
  </si>
  <si>
    <t>3.1</t>
  </si>
  <si>
    <t>3.2</t>
  </si>
  <si>
    <t>6.</t>
  </si>
  <si>
    <t>6.1</t>
  </si>
  <si>
    <t>1.</t>
  </si>
  <si>
    <t>2.1</t>
  </si>
  <si>
    <t>млн грн</t>
  </si>
  <si>
    <t>грн</t>
  </si>
  <si>
    <t>млн тонн</t>
  </si>
  <si>
    <t>млн пас.</t>
  </si>
  <si>
    <t>3.3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</si>
  <si>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</si>
  <si>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</si>
  <si>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</si>
  <si>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</si>
  <si>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</si>
  <si>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</si>
  <si>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</si>
  <si>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загальний фонд</t>
  </si>
  <si>
    <t>спеціальний фонд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</si>
  <si>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</si>
  <si>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</si>
  <si>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</si>
  <si>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</si>
  <si>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</si>
  <si>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</si>
  <si>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</si>
  <si>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</si>
  <si>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</si>
  <si>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</si>
  <si>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</si>
  <si>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</si>
  <si>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</si>
  <si>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</si>
  <si>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</si>
  <si>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</si>
  <si>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</si>
  <si>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</si>
  <si>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</si>
  <si>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</si>
  <si>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</si>
  <si>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</si>
  <si>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</si>
  <si>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</si>
  <si>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</si>
  <si>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</si>
  <si>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</si>
  <si>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</si>
  <si>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</si>
  <si>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</si>
  <si>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</si>
  <si>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</si>
  <si>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</si>
  <si>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</si>
  <si>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</si>
  <si>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</si>
  <si>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</si>
  <si>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</si>
  <si>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</si>
  <si>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</si>
  <si>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</si>
  <si>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</si>
  <si>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</si>
  <si>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</si>
  <si>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</si>
  <si>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</si>
  <si>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</si>
  <si>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</si>
  <si>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</si>
  <si>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</si>
  <si>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</si>
  <si>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</si>
  <si>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</si>
  <si>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</si>
  <si>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</si>
  <si>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</si>
  <si>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</si>
  <si>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прийомних сімей</t>
  </si>
  <si>
    <t>Центри соціальних служб для сім’ї, дітей та молоді, в тому числі сільські та селищні,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</si>
  <si>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</si>
  <si>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</si>
  <si>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на 1000 народжених живими</t>
  </si>
  <si>
    <t>тис. од.</t>
  </si>
  <si>
    <t>тис. осіб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</si>
  <si>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</si>
  <si>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</si>
  <si>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</si>
  <si>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</si>
  <si>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</si>
  <si>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</si>
  <si>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</si>
  <si>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</si>
  <si>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</si>
  <si>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</si>
  <si>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</si>
  <si>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</si>
  <si>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</si>
  <si>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</si>
  <si>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</si>
  <si>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</si>
  <si>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РЕАЛЬНИЙ СЕКТОР ЕКОНОМІКИ</t>
  </si>
  <si>
    <t>Основні показники ефективності регіональної промислової політики</t>
  </si>
  <si>
    <t>Транспорт і зв'язок</t>
  </si>
  <si>
    <t>Споживчий ринок</t>
  </si>
  <si>
    <t>Індекс споживчих цін (індекс інфляції)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</si>
  <si>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</si>
  <si>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</si>
  <si>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</si>
  <si>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</si>
  <si>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</si>
  <si>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</si>
  <si>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</si>
  <si>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</si>
  <si>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</si>
  <si>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</si>
  <si>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</si>
  <si>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</si>
  <si>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</si>
  <si>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</si>
  <si>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</si>
  <si>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</si>
  <si>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</si>
  <si>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</si>
  <si>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</si>
  <si>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</si>
  <si>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</si>
  <si>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</si>
  <si>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</si>
  <si>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</si>
  <si>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</si>
  <si>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</si>
  <si>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</si>
  <si>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</si>
  <si>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</si>
  <si>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</si>
  <si>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</si>
  <si>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</si>
  <si>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</si>
  <si>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</si>
  <si>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</si>
  <si>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</si>
  <si>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</si>
  <si>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</si>
  <si>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</si>
  <si>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</si>
  <si>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 xml:space="preserve">у 11 класах загальноосвітних шкіл  </t>
  </si>
  <si>
    <t>Доходи місцевих бюджетів</t>
  </si>
  <si>
    <t>6.4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</si>
  <si>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</si>
  <si>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</si>
  <si>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</si>
  <si>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</si>
  <si>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</si>
  <si>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</si>
  <si>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</si>
  <si>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</si>
  <si>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</si>
  <si>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</si>
  <si>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в них дітей</t>
  </si>
  <si>
    <t>Кількість дітей, влаштованих у притулки для неповнолітніх</t>
  </si>
  <si>
    <t>Чистий дохід (виручка) від реалізації продукції (робіт, послуг)</t>
  </si>
  <si>
    <t>в т.ч. заробітна плата</t>
  </si>
  <si>
    <t>Фонд оплати праці</t>
  </si>
  <si>
    <t>Обсяг виконаних будівельних робіт (у фактичних цінах без ПДВ)</t>
  </si>
  <si>
    <t>х</t>
  </si>
  <si>
    <t>Темп росту (зниження) 2016 рік до 2015 року,                      %</t>
  </si>
  <si>
    <t>-</t>
  </si>
  <si>
    <t>Чисельність безробітних</t>
  </si>
  <si>
    <t>Рівень безробіття, в % серед  економічно активного населення у віці 15-70 років</t>
  </si>
  <si>
    <t>Обсяг реалізованих послуг без урахування обсягів реалізованих послуг підприємств, що переважно фінансуються за рахунок бюджетних коштів</t>
  </si>
  <si>
    <t>Загальна кількість викидів забруднюючих речовин в атмосферне повітря*</t>
  </si>
  <si>
    <t>Обсяг прямих іноземних інвестицій з початку інвестування</t>
  </si>
  <si>
    <t xml:space="preserve">Іноземні інвестиції </t>
  </si>
  <si>
    <t>5.1</t>
  </si>
  <si>
    <t>5.2</t>
  </si>
  <si>
    <t>5.3</t>
  </si>
  <si>
    <t>5.4</t>
  </si>
  <si>
    <t>6.2.1</t>
  </si>
  <si>
    <t>6.2.2</t>
  </si>
  <si>
    <t>6.2.3</t>
  </si>
  <si>
    <t>6.5</t>
  </si>
  <si>
    <t>Введення в експлуатацію житла</t>
  </si>
  <si>
    <t>2016 рік (план)</t>
  </si>
  <si>
    <t>в тому числі:</t>
  </si>
  <si>
    <t>Перевезення вантажів автомобільним транспортом загального користування</t>
  </si>
  <si>
    <t>Перевезення пасажирів автомобільним транспортом загального користування</t>
  </si>
  <si>
    <t>Міграційний приріст (скорочення) населення</t>
  </si>
  <si>
    <t>Сальдо</t>
  </si>
  <si>
    <t>Додаток 1 до програми</t>
  </si>
  <si>
    <t>Чисельність дітей-сиріт</t>
  </si>
  <si>
    <t>Темпи росту роздрібної торгівлі (без урахування товарообігу юридичних і фізичних осіб) у фактичних цінах*</t>
  </si>
  <si>
    <t>Кількість середніх підприємств на 10 тис.населення</t>
  </si>
  <si>
    <t>Основні показники економічного і соціального розвитку м.Сєвєродонецька                                                                                           за 2016 рік</t>
  </si>
  <si>
    <t xml:space="preserve">2016 рік               (факт)              </t>
  </si>
  <si>
    <t>Трансферти</t>
  </si>
  <si>
    <t>Обсяг капітальних інвестицій*(дані за 9 міс. 2016р.)</t>
  </si>
  <si>
    <t>Обсяг обороту роздрібної торгівлі (без урахування обороту  фізичних осіб-підприємців)*                                                                       (дані за 9 міс. 2016р.)</t>
  </si>
  <si>
    <t>* інформація за  2016 рік відсутня.</t>
  </si>
  <si>
    <t>Питома вага теплових мереж, які знаходяться в аварійному стані (на ДП "ТЕЦ")</t>
  </si>
  <si>
    <t>Фінанси суб'єктів господарювання*                                (дані за 9 міс. 2016р.)</t>
  </si>
  <si>
    <t>Збори до державного бюджету, які адмініструються органами державної податкової служби</t>
  </si>
  <si>
    <t xml:space="preserve"> осіб</t>
  </si>
  <si>
    <t>Прямі іноземні інвестиції (приріст, відток  капіталу)</t>
  </si>
  <si>
    <t>Темпи росту обсягів промислового виробництва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</si>
</sst>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#,##0.000"/>
    <numFmt numFmtId="200" formatCode="#,##0.0000"/>
    <numFmt numFmtId="201" formatCode="#,##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top"/>
    </xf>
    <xf numFmtId="188" fontId="11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88" fontId="11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188" fontId="11" fillId="33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188" fontId="11" fillId="0" borderId="14" xfId="0" applyNumberFormat="1" applyFont="1" applyFill="1" applyBorder="1" applyAlignment="1">
      <alignment horizontal="center" vertical="center"/>
    </xf>
    <xf numFmtId="188" fontId="11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center"/>
    </xf>
    <xf numFmtId="188" fontId="11" fillId="0" borderId="17" xfId="0" applyNumberFormat="1" applyFont="1" applyFill="1" applyBorder="1" applyAlignment="1">
      <alignment horizontal="center" vertical="center"/>
    </xf>
    <xf numFmtId="188" fontId="11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/>
    </xf>
    <xf numFmtId="188" fontId="9" fillId="0" borderId="2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188" fontId="9" fillId="0" borderId="25" xfId="0" applyNumberFormat="1" applyFont="1" applyFill="1" applyBorder="1" applyAlignment="1">
      <alignment horizontal="center" vertical="center" wrapText="1"/>
    </xf>
    <xf numFmtId="188" fontId="9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675</xdr:row>
      <xdr:rowOff>133350</xdr:rowOff>
    </xdr:from>
    <xdr:to>
      <xdr:col>10</xdr:col>
      <xdr:colOff>228600</xdr:colOff>
      <xdr:row>675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0582275" y="1332357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677</xdr:row>
      <xdr:rowOff>142875</xdr:rowOff>
    </xdr:from>
    <xdr:to>
      <xdr:col>10</xdr:col>
      <xdr:colOff>228600</xdr:colOff>
      <xdr:row>677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0582275" y="1335690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679</xdr:row>
      <xdr:rowOff>95250</xdr:rowOff>
    </xdr:from>
    <xdr:to>
      <xdr:col>10</xdr:col>
      <xdr:colOff>209550</xdr:colOff>
      <xdr:row>679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0563225" y="1338453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679</xdr:row>
      <xdr:rowOff>95250</xdr:rowOff>
    </xdr:from>
    <xdr:to>
      <xdr:col>10</xdr:col>
      <xdr:colOff>209550</xdr:colOff>
      <xdr:row>679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0563225" y="1338453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675</xdr:row>
      <xdr:rowOff>133350</xdr:rowOff>
    </xdr:from>
    <xdr:to>
      <xdr:col>10</xdr:col>
      <xdr:colOff>228600</xdr:colOff>
      <xdr:row>675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0582275" y="1332357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609</xdr:row>
      <xdr:rowOff>142875</xdr:rowOff>
    </xdr:from>
    <xdr:to>
      <xdr:col>9</xdr:col>
      <xdr:colOff>619125</xdr:colOff>
      <xdr:row>609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0287000" y="1225581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512</xdr:row>
      <xdr:rowOff>9525</xdr:rowOff>
    </xdr:from>
    <xdr:to>
      <xdr:col>10</xdr:col>
      <xdr:colOff>419100</xdr:colOff>
      <xdr:row>512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0782300" y="1067181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549</xdr:row>
      <xdr:rowOff>9525</xdr:rowOff>
    </xdr:from>
    <xdr:to>
      <xdr:col>9</xdr:col>
      <xdr:colOff>276225</xdr:colOff>
      <xdr:row>549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9934575" y="1127093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405</xdr:row>
      <xdr:rowOff>0</xdr:rowOff>
    </xdr:from>
    <xdr:to>
      <xdr:col>9</xdr:col>
      <xdr:colOff>276225</xdr:colOff>
      <xdr:row>405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9934575" y="89382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405</xdr:row>
      <xdr:rowOff>0</xdr:rowOff>
    </xdr:from>
    <xdr:to>
      <xdr:col>9</xdr:col>
      <xdr:colOff>276225</xdr:colOff>
      <xdr:row>405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9934575" y="89382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405</xdr:row>
      <xdr:rowOff>0</xdr:rowOff>
    </xdr:from>
    <xdr:to>
      <xdr:col>9</xdr:col>
      <xdr:colOff>276225</xdr:colOff>
      <xdr:row>405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9934575" y="89382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405</xdr:row>
      <xdr:rowOff>0</xdr:rowOff>
    </xdr:from>
    <xdr:to>
      <xdr:col>9</xdr:col>
      <xdr:colOff>276225</xdr:colOff>
      <xdr:row>405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9934575" y="89382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405</xdr:row>
      <xdr:rowOff>0</xdr:rowOff>
    </xdr:from>
    <xdr:to>
      <xdr:col>9</xdr:col>
      <xdr:colOff>276225</xdr:colOff>
      <xdr:row>405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9934575" y="89382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582</xdr:row>
      <xdr:rowOff>66675</xdr:rowOff>
    </xdr:from>
    <xdr:to>
      <xdr:col>9</xdr:col>
      <xdr:colOff>276225</xdr:colOff>
      <xdr:row>582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9934575" y="1181100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611</xdr:row>
      <xdr:rowOff>95250</xdr:rowOff>
    </xdr:from>
    <xdr:to>
      <xdr:col>9</xdr:col>
      <xdr:colOff>276225</xdr:colOff>
      <xdr:row>611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9934575" y="122834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611</xdr:row>
      <xdr:rowOff>95250</xdr:rowOff>
    </xdr:from>
    <xdr:to>
      <xdr:col>9</xdr:col>
      <xdr:colOff>276225</xdr:colOff>
      <xdr:row>611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9934575" y="122834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656</xdr:row>
      <xdr:rowOff>104775</xdr:rowOff>
    </xdr:from>
    <xdr:to>
      <xdr:col>9</xdr:col>
      <xdr:colOff>276225</xdr:colOff>
      <xdr:row>656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9934575" y="1301305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="90" zoomScaleNormal="90" zoomScaleSheetLayoutView="85" workbookViewId="0" topLeftCell="A1">
      <pane ySplit="4" topLeftCell="A5" activePane="bottomLeft" state="frozen"/>
      <selection pane="topLeft" activeCell="A1" sqref="A1"/>
      <selection pane="bottomLeft" activeCell="H81" sqref="H81"/>
    </sheetView>
  </sheetViews>
  <sheetFormatPr defaultColWidth="9.00390625" defaultRowHeight="12.75"/>
  <cols>
    <col min="1" max="1" width="5.625" style="2" customWidth="1"/>
    <col min="2" max="2" width="49.875" style="10" customWidth="1"/>
    <col min="3" max="3" width="14.75390625" style="13" customWidth="1"/>
    <col min="4" max="4" width="12.25390625" style="14" customWidth="1"/>
    <col min="5" max="5" width="11.625" style="14" customWidth="1"/>
    <col min="6" max="6" width="11.875" style="13" customWidth="1"/>
    <col min="7" max="16384" width="9.125" style="1" customWidth="1"/>
  </cols>
  <sheetData>
    <row r="1" spans="1:6" ht="18.75" customHeight="1">
      <c r="A1" s="64" t="s">
        <v>201</v>
      </c>
      <c r="B1" s="64"/>
      <c r="C1" s="64"/>
      <c r="D1" s="64"/>
      <c r="E1" s="64"/>
      <c r="F1" s="64"/>
    </row>
    <row r="2" spans="1:6" ht="47.25" customHeight="1" thickBot="1">
      <c r="A2" s="70" t="s">
        <v>205</v>
      </c>
      <c r="B2" s="70"/>
      <c r="C2" s="70"/>
      <c r="D2" s="70"/>
      <c r="E2" s="70"/>
      <c r="F2" s="70"/>
    </row>
    <row r="3" spans="1:6" ht="18.75" customHeight="1">
      <c r="A3" s="62" t="s">
        <v>161</v>
      </c>
      <c r="B3" s="75"/>
      <c r="C3" s="73" t="s">
        <v>26</v>
      </c>
      <c r="D3" s="71" t="s">
        <v>195</v>
      </c>
      <c r="E3" s="65" t="s">
        <v>206</v>
      </c>
      <c r="F3" s="67" t="s">
        <v>178</v>
      </c>
    </row>
    <row r="4" spans="1:7" s="21" customFormat="1" ht="45" customHeight="1" thickBot="1">
      <c r="A4" s="63"/>
      <c r="B4" s="76"/>
      <c r="C4" s="74"/>
      <c r="D4" s="72"/>
      <c r="E4" s="66"/>
      <c r="F4" s="68"/>
      <c r="G4" s="9"/>
    </row>
    <row r="5" spans="1:6" s="3" customFormat="1" ht="14.2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</row>
    <row r="6" spans="1:6" ht="18.75">
      <c r="A6" s="48" t="s">
        <v>17</v>
      </c>
      <c r="B6" s="49" t="s">
        <v>27</v>
      </c>
      <c r="C6" s="50"/>
      <c r="D6" s="51"/>
      <c r="E6" s="51"/>
      <c r="F6" s="52"/>
    </row>
    <row r="7" spans="1:6" ht="18.75">
      <c r="A7" s="38" t="s">
        <v>9</v>
      </c>
      <c r="B7" s="15" t="s">
        <v>28</v>
      </c>
      <c r="C7" s="22" t="s">
        <v>19</v>
      </c>
      <c r="D7" s="23">
        <f>D8+D9</f>
        <v>725.1</v>
      </c>
      <c r="E7" s="23">
        <f>E8+E9</f>
        <v>790.2</v>
      </c>
      <c r="F7" s="37">
        <f>(E7*100)/D7</f>
        <v>108.97807199007033</v>
      </c>
    </row>
    <row r="8" spans="1:6" ht="33" customHeight="1">
      <c r="A8" s="38"/>
      <c r="B8" s="11" t="s">
        <v>213</v>
      </c>
      <c r="C8" s="22" t="s">
        <v>19</v>
      </c>
      <c r="D8" s="23">
        <v>265.1</v>
      </c>
      <c r="E8" s="23">
        <v>290.8</v>
      </c>
      <c r="F8" s="37">
        <f>(E8*100)/D8</f>
        <v>109.69445492267069</v>
      </c>
    </row>
    <row r="9" spans="1:6" s="16" customFormat="1" ht="18.75">
      <c r="A9" s="36"/>
      <c r="B9" s="11" t="s">
        <v>159</v>
      </c>
      <c r="C9" s="22" t="s">
        <v>19</v>
      </c>
      <c r="D9" s="23">
        <f>D11+D12</f>
        <v>460</v>
      </c>
      <c r="E9" s="23">
        <f>E11+E12</f>
        <v>499.40000000000003</v>
      </c>
      <c r="F9" s="37">
        <f>(E9*100)/D9</f>
        <v>108.56521739130434</v>
      </c>
    </row>
    <row r="10" spans="1:6" s="16" customFormat="1" ht="18.75">
      <c r="A10" s="36"/>
      <c r="B10" s="11" t="s">
        <v>196</v>
      </c>
      <c r="C10" s="22"/>
      <c r="D10" s="31"/>
      <c r="E10" s="31"/>
      <c r="F10" s="37"/>
    </row>
    <row r="11" spans="1:6" s="16" customFormat="1" ht="18.75">
      <c r="A11" s="36"/>
      <c r="B11" s="11" t="s">
        <v>31</v>
      </c>
      <c r="C11" s="22" t="s">
        <v>19</v>
      </c>
      <c r="D11" s="23">
        <v>388</v>
      </c>
      <c r="E11" s="23">
        <v>452.8</v>
      </c>
      <c r="F11" s="37">
        <f>(E11*100)/D11</f>
        <v>116.70103092783505</v>
      </c>
    </row>
    <row r="12" spans="1:6" s="16" customFormat="1" ht="18.75">
      <c r="A12" s="36"/>
      <c r="B12" s="11" t="s">
        <v>32</v>
      </c>
      <c r="C12" s="22" t="s">
        <v>19</v>
      </c>
      <c r="D12" s="23">
        <v>72</v>
      </c>
      <c r="E12" s="23">
        <v>46.6</v>
      </c>
      <c r="F12" s="37">
        <f>(E12*100)/D12</f>
        <v>64.72222222222223</v>
      </c>
    </row>
    <row r="13" spans="1:6" s="16" customFormat="1" ht="18.75">
      <c r="A13" s="36"/>
      <c r="B13" s="11" t="s">
        <v>207</v>
      </c>
      <c r="C13" s="22" t="s">
        <v>19</v>
      </c>
      <c r="D13" s="23">
        <v>513.8</v>
      </c>
      <c r="E13" s="23">
        <v>513.6</v>
      </c>
      <c r="F13" s="37">
        <f>(E13*100)/D13</f>
        <v>99.96107434799534</v>
      </c>
    </row>
    <row r="14" spans="1:6" s="16" customFormat="1" ht="18.75">
      <c r="A14" s="38" t="s">
        <v>25</v>
      </c>
      <c r="B14" s="12" t="s">
        <v>29</v>
      </c>
      <c r="C14" s="22"/>
      <c r="D14" s="23"/>
      <c r="E14" s="23"/>
      <c r="F14" s="37"/>
    </row>
    <row r="15" spans="1:7" s="16" customFormat="1" ht="18.75">
      <c r="A15" s="36"/>
      <c r="B15" s="12" t="s">
        <v>30</v>
      </c>
      <c r="C15" s="22" t="s">
        <v>19</v>
      </c>
      <c r="D15" s="23">
        <f>D17+D18</f>
        <v>1096.9</v>
      </c>
      <c r="E15" s="23">
        <f>E17+E18</f>
        <v>955.5999999999999</v>
      </c>
      <c r="F15" s="37">
        <f>(E15*100)/D15</f>
        <v>87.11824231926336</v>
      </c>
      <c r="G15" s="4"/>
    </row>
    <row r="16" spans="1:6" s="16" customFormat="1" ht="18.75">
      <c r="A16" s="36"/>
      <c r="B16" s="11" t="s">
        <v>196</v>
      </c>
      <c r="C16" s="22"/>
      <c r="D16" s="23"/>
      <c r="E16" s="23"/>
      <c r="F16" s="37"/>
    </row>
    <row r="17" spans="1:7" s="16" customFormat="1" ht="18.75">
      <c r="A17" s="36"/>
      <c r="B17" s="11" t="s">
        <v>31</v>
      </c>
      <c r="C17" s="22" t="s">
        <v>19</v>
      </c>
      <c r="D17" s="23">
        <v>845.4</v>
      </c>
      <c r="E17" s="23">
        <v>790.4</v>
      </c>
      <c r="F17" s="37">
        <f>(E17*100)/D17</f>
        <v>93.49420392713509</v>
      </c>
      <c r="G17" s="4"/>
    </row>
    <row r="18" spans="1:7" s="16" customFormat="1" ht="18.75">
      <c r="A18" s="36"/>
      <c r="B18" s="11" t="s">
        <v>32</v>
      </c>
      <c r="C18" s="22" t="s">
        <v>19</v>
      </c>
      <c r="D18" s="23">
        <v>251.5</v>
      </c>
      <c r="E18" s="23">
        <v>165.2</v>
      </c>
      <c r="F18" s="37">
        <f>(E18*100)/D18</f>
        <v>65.68588469184891</v>
      </c>
      <c r="G18" s="4"/>
    </row>
    <row r="19" spans="1:6" s="16" customFormat="1" ht="31.5">
      <c r="A19" s="38" t="s">
        <v>10</v>
      </c>
      <c r="B19" s="59" t="s">
        <v>212</v>
      </c>
      <c r="C19" s="22"/>
      <c r="D19" s="24"/>
      <c r="E19" s="23"/>
      <c r="F19" s="37"/>
    </row>
    <row r="20" spans="1:6" s="16" customFormat="1" ht="18.75" customHeight="1">
      <c r="A20" s="36"/>
      <c r="B20" s="11" t="s">
        <v>98</v>
      </c>
      <c r="C20" s="22" t="s">
        <v>19</v>
      </c>
      <c r="D20" s="23">
        <v>266.7</v>
      </c>
      <c r="E20" s="23">
        <v>486</v>
      </c>
      <c r="F20" s="37">
        <f>(E20*100)/D20</f>
        <v>182.22722159730034</v>
      </c>
    </row>
    <row r="21" spans="1:6" s="16" customFormat="1" ht="31.5">
      <c r="A21" s="36"/>
      <c r="B21" s="11" t="s">
        <v>99</v>
      </c>
      <c r="C21" s="22" t="s">
        <v>4</v>
      </c>
      <c r="D21" s="23">
        <v>45</v>
      </c>
      <c r="E21" s="23">
        <v>51.5</v>
      </c>
      <c r="F21" s="37" t="s">
        <v>177</v>
      </c>
    </row>
    <row r="22" spans="1:6" s="16" customFormat="1" ht="21" customHeight="1">
      <c r="A22" s="36"/>
      <c r="B22" s="11" t="s">
        <v>100</v>
      </c>
      <c r="C22" s="22" t="s">
        <v>19</v>
      </c>
      <c r="D22" s="23">
        <v>9039.1</v>
      </c>
      <c r="E22" s="23">
        <v>13298.8</v>
      </c>
      <c r="F22" s="37">
        <f>(E22*100)/D22</f>
        <v>147.12526689604053</v>
      </c>
    </row>
    <row r="23" spans="1:6" s="16" customFormat="1" ht="31.5">
      <c r="A23" s="36"/>
      <c r="B23" s="11" t="s">
        <v>101</v>
      </c>
      <c r="C23" s="22" t="s">
        <v>4</v>
      </c>
      <c r="D23" s="23">
        <v>55</v>
      </c>
      <c r="E23" s="23">
        <v>48.5</v>
      </c>
      <c r="F23" s="37" t="s">
        <v>177</v>
      </c>
    </row>
    <row r="24" spans="1:6" s="16" customFormat="1" ht="18.75">
      <c r="A24" s="36"/>
      <c r="B24" s="11" t="s">
        <v>102</v>
      </c>
      <c r="C24" s="22" t="s">
        <v>19</v>
      </c>
      <c r="D24" s="23">
        <f>(D20)-(D22)</f>
        <v>-8772.4</v>
      </c>
      <c r="E24" s="23">
        <f>(E20)-(E22)</f>
        <v>-12812.8</v>
      </c>
      <c r="F24" s="37">
        <f>(E24*100)/D24</f>
        <v>146.05809128630705</v>
      </c>
    </row>
    <row r="25" spans="1:6" s="16" customFormat="1" ht="18.75">
      <c r="A25" s="36" t="s">
        <v>11</v>
      </c>
      <c r="B25" s="12" t="s">
        <v>103</v>
      </c>
      <c r="C25" s="22"/>
      <c r="D25" s="23"/>
      <c r="E25" s="23"/>
      <c r="F25" s="37"/>
    </row>
    <row r="26" spans="1:6" s="16" customFormat="1" ht="18.75">
      <c r="A26" s="38" t="s">
        <v>18</v>
      </c>
      <c r="B26" s="12" t="s">
        <v>162</v>
      </c>
      <c r="C26" s="22"/>
      <c r="D26" s="25"/>
      <c r="E26" s="25"/>
      <c r="F26" s="37"/>
    </row>
    <row r="27" spans="1:6" s="16" customFormat="1" ht="18.75">
      <c r="A27" s="36"/>
      <c r="B27" s="12" t="s">
        <v>104</v>
      </c>
      <c r="C27" s="22" t="s">
        <v>75</v>
      </c>
      <c r="D27" s="34">
        <v>805</v>
      </c>
      <c r="E27" s="56">
        <v>869</v>
      </c>
      <c r="F27" s="37">
        <f>E27/D27*100</f>
        <v>107.95031055900621</v>
      </c>
    </row>
    <row r="28" spans="1:6" s="16" customFormat="1" ht="21" customHeight="1">
      <c r="A28" s="36"/>
      <c r="B28" s="11" t="s">
        <v>105</v>
      </c>
      <c r="C28" s="22" t="s">
        <v>75</v>
      </c>
      <c r="D28" s="26">
        <v>69</v>
      </c>
      <c r="E28" s="56">
        <v>75</v>
      </c>
      <c r="F28" s="37">
        <f>E28/D28*100</f>
        <v>108.69565217391303</v>
      </c>
    </row>
    <row r="29" spans="1:6" s="16" customFormat="1" ht="31.5">
      <c r="A29" s="36"/>
      <c r="B29" s="11" t="s">
        <v>143</v>
      </c>
      <c r="C29" s="22" t="s">
        <v>214</v>
      </c>
      <c r="D29" s="26">
        <v>4475</v>
      </c>
      <c r="E29" s="61">
        <v>4500</v>
      </c>
      <c r="F29" s="37">
        <f>E29/D29*100</f>
        <v>100.5586592178771</v>
      </c>
    </row>
    <row r="30" spans="1:6" s="16" customFormat="1" ht="48" customHeight="1">
      <c r="A30" s="36"/>
      <c r="B30" s="11" t="s">
        <v>138</v>
      </c>
      <c r="C30" s="22" t="s">
        <v>4</v>
      </c>
      <c r="D30" s="35">
        <v>40.7</v>
      </c>
      <c r="E30" s="35">
        <v>21.7</v>
      </c>
      <c r="F30" s="39" t="s">
        <v>177</v>
      </c>
    </row>
    <row r="31" spans="1:6" s="16" customFormat="1" ht="18.75">
      <c r="A31" s="36"/>
      <c r="B31" s="12" t="s">
        <v>106</v>
      </c>
      <c r="C31" s="22" t="s">
        <v>46</v>
      </c>
      <c r="D31" s="26">
        <v>66</v>
      </c>
      <c r="E31" s="56">
        <v>68</v>
      </c>
      <c r="F31" s="37">
        <f>E31/D31*100</f>
        <v>103.03030303030303</v>
      </c>
    </row>
    <row r="32" spans="1:6" s="16" customFormat="1" ht="21" customHeight="1">
      <c r="A32" s="36"/>
      <c r="B32" s="11" t="s">
        <v>204</v>
      </c>
      <c r="C32" s="28" t="s">
        <v>46</v>
      </c>
      <c r="D32" s="26">
        <v>5</v>
      </c>
      <c r="E32" s="56">
        <v>6</v>
      </c>
      <c r="F32" s="37">
        <f>E32/D32*100</f>
        <v>120</v>
      </c>
    </row>
    <row r="33" spans="1:6" s="16" customFormat="1" ht="31.5">
      <c r="A33" s="36"/>
      <c r="B33" s="11" t="s">
        <v>144</v>
      </c>
      <c r="C33" s="28" t="s">
        <v>41</v>
      </c>
      <c r="D33" s="26">
        <v>9390</v>
      </c>
      <c r="E33" s="35">
        <v>9200</v>
      </c>
      <c r="F33" s="37">
        <f>E33/D33*100</f>
        <v>97.97657082002131</v>
      </c>
    </row>
    <row r="34" spans="1:6" s="16" customFormat="1" ht="48" customHeight="1">
      <c r="A34" s="36"/>
      <c r="B34" s="11" t="s">
        <v>139</v>
      </c>
      <c r="C34" s="22" t="s">
        <v>4</v>
      </c>
      <c r="D34" s="35">
        <v>48.3</v>
      </c>
      <c r="E34" s="35">
        <v>38.8</v>
      </c>
      <c r="F34" s="39" t="s">
        <v>177</v>
      </c>
    </row>
    <row r="35" spans="1:6" s="16" customFormat="1" ht="31.5">
      <c r="A35" s="36"/>
      <c r="B35" s="17" t="s">
        <v>163</v>
      </c>
      <c r="C35" s="22" t="s">
        <v>41</v>
      </c>
      <c r="D35" s="26">
        <v>5960</v>
      </c>
      <c r="E35" s="56">
        <v>5480</v>
      </c>
      <c r="F35" s="37">
        <f>E35/D35*100</f>
        <v>91.94630872483222</v>
      </c>
    </row>
    <row r="36" spans="1:6" s="16" customFormat="1" ht="31.5">
      <c r="A36" s="36"/>
      <c r="B36" s="11" t="s">
        <v>155</v>
      </c>
      <c r="C36" s="22" t="s">
        <v>41</v>
      </c>
      <c r="D36" s="26">
        <v>3521</v>
      </c>
      <c r="E36" s="56">
        <v>3790</v>
      </c>
      <c r="F36" s="37">
        <f>E36/D36*100</f>
        <v>107.63987503550128</v>
      </c>
    </row>
    <row r="37" spans="1:6" s="16" customFormat="1" ht="31.5">
      <c r="A37" s="36"/>
      <c r="B37" s="11" t="s">
        <v>157</v>
      </c>
      <c r="C37" s="22" t="s">
        <v>214</v>
      </c>
      <c r="D37" s="26">
        <v>1743</v>
      </c>
      <c r="E37" s="56">
        <v>1150</v>
      </c>
      <c r="F37" s="37">
        <f>E37/D37*100</f>
        <v>65.97819850831898</v>
      </c>
    </row>
    <row r="38" spans="1:6" s="16" customFormat="1" ht="47.25">
      <c r="A38" s="36"/>
      <c r="B38" s="11" t="s">
        <v>156</v>
      </c>
      <c r="C38" s="22" t="s">
        <v>4</v>
      </c>
      <c r="D38" s="23">
        <f>D36/D35*100</f>
        <v>59.07718120805369</v>
      </c>
      <c r="E38" s="23">
        <f>E36/E35*100</f>
        <v>69.16058394160584</v>
      </c>
      <c r="F38" s="37" t="s">
        <v>177</v>
      </c>
    </row>
    <row r="39" spans="1:6" s="16" customFormat="1" ht="18.75">
      <c r="A39" s="36" t="s">
        <v>12</v>
      </c>
      <c r="B39" s="15" t="s">
        <v>107</v>
      </c>
      <c r="C39" s="22"/>
      <c r="D39" s="23"/>
      <c r="E39" s="23"/>
      <c r="F39" s="37"/>
    </row>
    <row r="40" spans="1:6" s="16" customFormat="1" ht="31.5">
      <c r="A40" s="38" t="s">
        <v>13</v>
      </c>
      <c r="B40" s="11" t="s">
        <v>108</v>
      </c>
      <c r="C40" s="22"/>
      <c r="D40" s="29"/>
      <c r="E40" s="23"/>
      <c r="F40" s="37"/>
    </row>
    <row r="41" spans="1:6" s="16" customFormat="1" ht="31.5">
      <c r="A41" s="36"/>
      <c r="B41" s="11" t="s">
        <v>173</v>
      </c>
      <c r="C41" s="22" t="s">
        <v>19</v>
      </c>
      <c r="D41" s="23">
        <v>69.6</v>
      </c>
      <c r="E41" s="23">
        <v>59</v>
      </c>
      <c r="F41" s="37">
        <f>(E41*100)/D41</f>
        <v>84.77011494252874</v>
      </c>
    </row>
    <row r="42" spans="1:6" s="16" customFormat="1" ht="18.75">
      <c r="A42" s="36"/>
      <c r="B42" s="11" t="s">
        <v>109</v>
      </c>
      <c r="C42" s="22" t="s">
        <v>19</v>
      </c>
      <c r="D42" s="23">
        <v>84.5</v>
      </c>
      <c r="E42" s="23">
        <v>83.6</v>
      </c>
      <c r="F42" s="37">
        <f>(E42*100)/D42</f>
        <v>98.93491124260355</v>
      </c>
    </row>
    <row r="43" spans="1:6" s="16" customFormat="1" ht="31.5">
      <c r="A43" s="36"/>
      <c r="B43" s="11" t="s">
        <v>110</v>
      </c>
      <c r="C43" s="22" t="s">
        <v>19</v>
      </c>
      <c r="D43" s="23">
        <v>-13.4</v>
      </c>
      <c r="E43" s="23">
        <v>-7.2</v>
      </c>
      <c r="F43" s="37">
        <f>(E43*100)/D43</f>
        <v>53.731343283582085</v>
      </c>
    </row>
    <row r="44" spans="1:6" s="16" customFormat="1" ht="18.75">
      <c r="A44" s="36"/>
      <c r="B44" s="11" t="s">
        <v>111</v>
      </c>
      <c r="C44" s="22" t="s">
        <v>19</v>
      </c>
      <c r="D44" s="23">
        <v>-14.4</v>
      </c>
      <c r="E44" s="23">
        <v>-5.7</v>
      </c>
      <c r="F44" s="37">
        <f>(E44*100)/D44</f>
        <v>39.583333333333336</v>
      </c>
    </row>
    <row r="45" spans="1:6" s="16" customFormat="1" ht="18.75">
      <c r="A45" s="36"/>
      <c r="B45" s="11" t="s">
        <v>175</v>
      </c>
      <c r="C45" s="22" t="s">
        <v>19</v>
      </c>
      <c r="D45" s="23">
        <v>50.8</v>
      </c>
      <c r="E45" s="23">
        <v>46</v>
      </c>
      <c r="F45" s="37">
        <f>(E45*100)/D45</f>
        <v>90.55118110236221</v>
      </c>
    </row>
    <row r="46" spans="1:6" s="16" customFormat="1" ht="18.75">
      <c r="A46" s="38" t="s">
        <v>14</v>
      </c>
      <c r="B46" s="12" t="s">
        <v>112</v>
      </c>
      <c r="C46" s="22"/>
      <c r="D46" s="23"/>
      <c r="E46" s="23"/>
      <c r="F46" s="37"/>
    </row>
    <row r="47" spans="1:6" s="16" customFormat="1" ht="18" customHeight="1">
      <c r="A47" s="36"/>
      <c r="B47" s="11" t="s">
        <v>208</v>
      </c>
      <c r="C47" s="22" t="s">
        <v>19</v>
      </c>
      <c r="D47" s="23">
        <v>270.4</v>
      </c>
      <c r="E47" s="35">
        <v>982.9</v>
      </c>
      <c r="F47" s="37">
        <f>(E47*100)/D47</f>
        <v>363.4985207100592</v>
      </c>
    </row>
    <row r="48" spans="1:6" s="16" customFormat="1" ht="18.75">
      <c r="A48" s="38" t="s">
        <v>23</v>
      </c>
      <c r="B48" s="12" t="s">
        <v>185</v>
      </c>
      <c r="C48" s="22"/>
      <c r="D48" s="23"/>
      <c r="E48" s="23"/>
      <c r="F48" s="37"/>
    </row>
    <row r="49" spans="1:6" s="16" customFormat="1" ht="17.25" customHeight="1">
      <c r="A49" s="38"/>
      <c r="B49" s="11" t="s">
        <v>215</v>
      </c>
      <c r="C49" s="27" t="s">
        <v>24</v>
      </c>
      <c r="D49" s="23">
        <v>0.9</v>
      </c>
      <c r="E49" s="23">
        <v>-38.1</v>
      </c>
      <c r="F49" s="37" t="s">
        <v>179</v>
      </c>
    </row>
    <row r="50" spans="1:6" s="16" customFormat="1" ht="31.5">
      <c r="A50" s="38"/>
      <c r="B50" s="11" t="s">
        <v>184</v>
      </c>
      <c r="C50" s="27" t="s">
        <v>24</v>
      </c>
      <c r="D50" s="23">
        <v>178</v>
      </c>
      <c r="E50" s="23">
        <v>156.551</v>
      </c>
      <c r="F50" s="37">
        <f>(E50*100)/D50</f>
        <v>87.94999999999999</v>
      </c>
    </row>
    <row r="51" spans="1:6" s="16" customFormat="1" ht="18.75">
      <c r="A51" s="38" t="s">
        <v>0</v>
      </c>
      <c r="B51" s="12" t="s">
        <v>113</v>
      </c>
      <c r="C51" s="22"/>
      <c r="D51" s="23"/>
      <c r="E51" s="23"/>
      <c r="F51" s="37"/>
    </row>
    <row r="52" spans="1:6" s="16" customFormat="1" ht="31.5">
      <c r="A52" s="38" t="s">
        <v>1</v>
      </c>
      <c r="B52" s="12" t="s">
        <v>114</v>
      </c>
      <c r="C52" s="22"/>
      <c r="D52" s="23"/>
      <c r="E52" s="23"/>
      <c r="F52" s="37"/>
    </row>
    <row r="53" spans="1:6" s="16" customFormat="1" ht="18.75">
      <c r="A53" s="38"/>
      <c r="B53" s="12" t="s">
        <v>137</v>
      </c>
      <c r="C53" s="22" t="s">
        <v>19</v>
      </c>
      <c r="D53" s="23">
        <v>2581</v>
      </c>
      <c r="E53" s="23">
        <v>3829.466</v>
      </c>
      <c r="F53" s="37">
        <f>(E53*100)/D53</f>
        <v>148.37140643161564</v>
      </c>
    </row>
    <row r="54" spans="1:6" s="16" customFormat="1" ht="18.75" customHeight="1">
      <c r="A54" s="38"/>
      <c r="B54" s="77" t="s">
        <v>216</v>
      </c>
      <c r="C54" s="22" t="s">
        <v>4</v>
      </c>
      <c r="D54" s="23">
        <v>105</v>
      </c>
      <c r="E54" s="23">
        <v>138</v>
      </c>
      <c r="F54" s="37" t="s">
        <v>177</v>
      </c>
    </row>
    <row r="55" spans="1:6" s="16" customFormat="1" ht="18.75">
      <c r="A55" s="38" t="s">
        <v>2</v>
      </c>
      <c r="B55" s="12" t="s">
        <v>115</v>
      </c>
      <c r="C55" s="22"/>
      <c r="D55" s="23"/>
      <c r="E55" s="23"/>
      <c r="F55" s="37"/>
    </row>
    <row r="56" spans="1:6" s="16" customFormat="1" ht="31.5">
      <c r="A56" s="38"/>
      <c r="B56" s="11" t="s">
        <v>197</v>
      </c>
      <c r="C56" s="22" t="s">
        <v>21</v>
      </c>
      <c r="D56" s="31">
        <v>0.062</v>
      </c>
      <c r="E56" s="31">
        <v>0.074</v>
      </c>
      <c r="F56" s="37">
        <f>(E56*100)/D56</f>
        <v>119.35483870967741</v>
      </c>
    </row>
    <row r="57" spans="1:6" s="16" customFormat="1" ht="31.5">
      <c r="A57" s="38"/>
      <c r="B57" s="11" t="s">
        <v>198</v>
      </c>
      <c r="C57" s="22" t="s">
        <v>22</v>
      </c>
      <c r="D57" s="31">
        <v>1.75</v>
      </c>
      <c r="E57" s="31">
        <v>1.723</v>
      </c>
      <c r="F57" s="37">
        <f>(E57*100)/D57</f>
        <v>98.45714285714287</v>
      </c>
    </row>
    <row r="58" spans="1:6" s="16" customFormat="1" ht="18.75">
      <c r="A58" s="38" t="s">
        <v>3</v>
      </c>
      <c r="B58" s="12" t="s">
        <v>153</v>
      </c>
      <c r="C58" s="22"/>
      <c r="D58" s="23"/>
      <c r="E58" s="23"/>
      <c r="F58" s="37"/>
    </row>
    <row r="59" spans="1:6" s="16" customFormat="1" ht="18.75">
      <c r="A59" s="38"/>
      <c r="B59" s="11" t="s">
        <v>194</v>
      </c>
      <c r="C59" s="22" t="s">
        <v>131</v>
      </c>
      <c r="D59" s="31">
        <v>4.2</v>
      </c>
      <c r="E59" s="31">
        <v>0.838</v>
      </c>
      <c r="F59" s="37">
        <f>(E59*100)/D59</f>
        <v>19.952380952380953</v>
      </c>
    </row>
    <row r="60" spans="1:6" s="16" customFormat="1" ht="31.5">
      <c r="A60" s="38"/>
      <c r="B60" s="11" t="s">
        <v>176</v>
      </c>
      <c r="C60" s="22" t="s">
        <v>19</v>
      </c>
      <c r="D60" s="23">
        <v>160.9</v>
      </c>
      <c r="E60" s="23">
        <v>163.2</v>
      </c>
      <c r="F60" s="37">
        <f>(E60*100)/D60</f>
        <v>101.42945929148539</v>
      </c>
    </row>
    <row r="61" spans="1:6" s="16" customFormat="1" ht="18.75">
      <c r="A61" s="38"/>
      <c r="B61" s="11" t="s">
        <v>154</v>
      </c>
      <c r="C61" s="22" t="s">
        <v>4</v>
      </c>
      <c r="D61" s="23">
        <v>103.5</v>
      </c>
      <c r="E61" s="23">
        <f>F60</f>
        <v>101.42945929148539</v>
      </c>
      <c r="F61" s="37" t="s">
        <v>177</v>
      </c>
    </row>
    <row r="62" spans="1:6" s="16" customFormat="1" ht="18.75">
      <c r="A62" s="38" t="s">
        <v>152</v>
      </c>
      <c r="B62" s="12" t="s">
        <v>116</v>
      </c>
      <c r="C62" s="22"/>
      <c r="D62" s="23"/>
      <c r="E62" s="23"/>
      <c r="F62" s="37"/>
    </row>
    <row r="63" spans="1:6" s="16" customFormat="1" ht="48" customHeight="1">
      <c r="A63" s="38"/>
      <c r="B63" s="11" t="s">
        <v>209</v>
      </c>
      <c r="C63" s="22" t="s">
        <v>19</v>
      </c>
      <c r="D63" s="23">
        <v>1634</v>
      </c>
      <c r="E63" s="23">
        <v>1152.8</v>
      </c>
      <c r="F63" s="37">
        <f>(E63*100)/D63</f>
        <v>70.55079559363526</v>
      </c>
    </row>
    <row r="64" spans="1:6" s="16" customFormat="1" ht="47.25">
      <c r="A64" s="38"/>
      <c r="B64" s="11" t="s">
        <v>203</v>
      </c>
      <c r="C64" s="22" t="s">
        <v>4</v>
      </c>
      <c r="D64" s="23">
        <v>110.1</v>
      </c>
      <c r="E64" s="23">
        <v>99.3</v>
      </c>
      <c r="F64" s="37" t="s">
        <v>177</v>
      </c>
    </row>
    <row r="65" spans="1:6" s="16" customFormat="1" ht="47.25" customHeight="1">
      <c r="A65" s="38"/>
      <c r="B65" s="11" t="s">
        <v>182</v>
      </c>
      <c r="C65" s="22" t="s">
        <v>19</v>
      </c>
      <c r="D65" s="23">
        <v>520</v>
      </c>
      <c r="E65" s="23">
        <v>2221.1</v>
      </c>
      <c r="F65" s="37">
        <f>(E65*100)/D65</f>
        <v>427.13461538461536</v>
      </c>
    </row>
    <row r="66" spans="1:6" s="16" customFormat="1" ht="18.75">
      <c r="A66" s="38"/>
      <c r="B66" s="11" t="s">
        <v>117</v>
      </c>
      <c r="C66" s="22" t="s">
        <v>4</v>
      </c>
      <c r="D66" s="23">
        <v>114.2</v>
      </c>
      <c r="E66" s="23">
        <v>112.4</v>
      </c>
      <c r="F66" s="37" t="s">
        <v>177</v>
      </c>
    </row>
    <row r="67" spans="1:7" s="16" customFormat="1" ht="18.75">
      <c r="A67" s="38" t="s">
        <v>5</v>
      </c>
      <c r="B67" s="12" t="s">
        <v>118</v>
      </c>
      <c r="C67" s="22"/>
      <c r="D67" s="25"/>
      <c r="E67" s="25"/>
      <c r="F67" s="37"/>
      <c r="G67" s="4"/>
    </row>
    <row r="68" spans="1:7" s="16" customFormat="1" ht="18.75">
      <c r="A68" s="38" t="s">
        <v>186</v>
      </c>
      <c r="B68" s="12" t="s">
        <v>119</v>
      </c>
      <c r="C68" s="22"/>
      <c r="D68" s="25"/>
      <c r="E68" s="25"/>
      <c r="F68" s="37"/>
      <c r="G68" s="19"/>
    </row>
    <row r="69" spans="1:6" s="16" customFormat="1" ht="18.75">
      <c r="A69" s="38"/>
      <c r="B69" s="11" t="s">
        <v>120</v>
      </c>
      <c r="C69" s="22" t="s">
        <v>96</v>
      </c>
      <c r="D69" s="25">
        <v>116.7</v>
      </c>
      <c r="E69" s="25">
        <v>116.444</v>
      </c>
      <c r="F69" s="37">
        <f aca="true" t="shared" si="0" ref="F69:F76">(E69*100)/D69</f>
        <v>99.78063410454155</v>
      </c>
    </row>
    <row r="70" spans="1:6" s="16" customFormat="1" ht="18.75">
      <c r="A70" s="38"/>
      <c r="B70" s="11" t="s">
        <v>121</v>
      </c>
      <c r="C70" s="22" t="s">
        <v>41</v>
      </c>
      <c r="D70" s="25">
        <v>750</v>
      </c>
      <c r="E70" s="25">
        <v>774</v>
      </c>
      <c r="F70" s="37">
        <f t="shared" si="0"/>
        <v>103.2</v>
      </c>
    </row>
    <row r="71" spans="1:6" s="16" customFormat="1" ht="18.75">
      <c r="A71" s="38"/>
      <c r="B71" s="11" t="s">
        <v>122</v>
      </c>
      <c r="C71" s="22" t="s">
        <v>41</v>
      </c>
      <c r="D71" s="26">
        <v>1700</v>
      </c>
      <c r="E71" s="26">
        <v>1783</v>
      </c>
      <c r="F71" s="37">
        <f t="shared" si="0"/>
        <v>104.88235294117646</v>
      </c>
    </row>
    <row r="72" spans="1:6" s="16" customFormat="1" ht="18.75">
      <c r="A72" s="38"/>
      <c r="B72" s="11" t="s">
        <v>123</v>
      </c>
      <c r="C72" s="22" t="s">
        <v>41</v>
      </c>
      <c r="D72" s="26">
        <f>D70-D71</f>
        <v>-950</v>
      </c>
      <c r="E72" s="26">
        <f>E70-E71</f>
        <v>-1009</v>
      </c>
      <c r="F72" s="37">
        <f t="shared" si="0"/>
        <v>106.21052631578948</v>
      </c>
    </row>
    <row r="73" spans="1:6" s="16" customFormat="1" ht="18.75">
      <c r="A73" s="38"/>
      <c r="B73" s="11" t="s">
        <v>124</v>
      </c>
      <c r="C73" s="22" t="s">
        <v>41</v>
      </c>
      <c r="D73" s="26">
        <v>1250</v>
      </c>
      <c r="E73" s="26">
        <v>309</v>
      </c>
      <c r="F73" s="37">
        <f t="shared" si="0"/>
        <v>24.72</v>
      </c>
    </row>
    <row r="74" spans="1:6" s="16" customFormat="1" ht="18.75">
      <c r="A74" s="38"/>
      <c r="B74" s="11" t="s">
        <v>164</v>
      </c>
      <c r="C74" s="22" t="s">
        <v>41</v>
      </c>
      <c r="D74" s="26">
        <v>1100</v>
      </c>
      <c r="E74" s="26">
        <v>361</v>
      </c>
      <c r="F74" s="37">
        <f t="shared" si="0"/>
        <v>32.81818181818182</v>
      </c>
    </row>
    <row r="75" spans="1:6" s="16" customFormat="1" ht="18.75">
      <c r="A75" s="38"/>
      <c r="B75" s="11" t="s">
        <v>199</v>
      </c>
      <c r="C75" s="22" t="s">
        <v>41</v>
      </c>
      <c r="D75" s="26">
        <f>D73-D74</f>
        <v>150</v>
      </c>
      <c r="E75" s="26">
        <f>E73-E74</f>
        <v>-52</v>
      </c>
      <c r="F75" s="37">
        <f t="shared" si="0"/>
        <v>-34.666666666666664</v>
      </c>
    </row>
    <row r="76" spans="1:6" s="16" customFormat="1" ht="18.75">
      <c r="A76" s="38"/>
      <c r="B76" s="11" t="s">
        <v>200</v>
      </c>
      <c r="C76" s="22" t="s">
        <v>41</v>
      </c>
      <c r="D76" s="26">
        <f>D75+D72</f>
        <v>-800</v>
      </c>
      <c r="E76" s="26">
        <f>E75+E72</f>
        <v>-1061</v>
      </c>
      <c r="F76" s="37">
        <f t="shared" si="0"/>
        <v>132.625</v>
      </c>
    </row>
    <row r="77" spans="1:6" s="16" customFormat="1" ht="18.75">
      <c r="A77" s="38" t="s">
        <v>187</v>
      </c>
      <c r="B77" s="12" t="s">
        <v>125</v>
      </c>
      <c r="C77" s="22"/>
      <c r="D77" s="29"/>
      <c r="E77" s="29"/>
      <c r="F77" s="37"/>
    </row>
    <row r="78" spans="1:6" s="16" customFormat="1" ht="30" customHeight="1">
      <c r="A78" s="38"/>
      <c r="B78" s="11" t="s">
        <v>165</v>
      </c>
      <c r="C78" s="22" t="s">
        <v>96</v>
      </c>
      <c r="D78" s="23">
        <v>50</v>
      </c>
      <c r="E78" s="23">
        <v>49.1</v>
      </c>
      <c r="F78" s="37">
        <f>(E78*100)/D78</f>
        <v>98.2</v>
      </c>
    </row>
    <row r="79" spans="1:6" s="16" customFormat="1" ht="16.5" customHeight="1">
      <c r="A79" s="38"/>
      <c r="B79" s="11" t="s">
        <v>140</v>
      </c>
      <c r="C79" s="22" t="s">
        <v>96</v>
      </c>
      <c r="D79" s="23">
        <v>29</v>
      </c>
      <c r="E79" s="23">
        <v>29.517</v>
      </c>
      <c r="F79" s="37">
        <f>(E79*100)/D79</f>
        <v>101.78275862068965</v>
      </c>
    </row>
    <row r="80" spans="1:6" s="16" customFormat="1" ht="16.5" customHeight="1">
      <c r="A80" s="38"/>
      <c r="B80" s="11" t="s">
        <v>180</v>
      </c>
      <c r="C80" s="22" t="s">
        <v>96</v>
      </c>
      <c r="D80" s="23">
        <v>3.9</v>
      </c>
      <c r="E80" s="31">
        <v>3.259</v>
      </c>
      <c r="F80" s="37">
        <f>(E80*100)/D80</f>
        <v>83.56410256410255</v>
      </c>
    </row>
    <row r="81" spans="1:6" s="16" customFormat="1" ht="31.5">
      <c r="A81" s="38"/>
      <c r="B81" s="11" t="s">
        <v>181</v>
      </c>
      <c r="C81" s="22" t="s">
        <v>4</v>
      </c>
      <c r="D81" s="23">
        <v>1.7</v>
      </c>
      <c r="E81" s="23" t="s">
        <v>177</v>
      </c>
      <c r="F81" s="37" t="s">
        <v>177</v>
      </c>
    </row>
    <row r="82" spans="1:6" s="16" customFormat="1" ht="18.75">
      <c r="A82" s="38"/>
      <c r="B82" s="11" t="s">
        <v>141</v>
      </c>
      <c r="C82" s="22" t="s">
        <v>46</v>
      </c>
      <c r="D82" s="26">
        <v>1250</v>
      </c>
      <c r="E82" s="26">
        <v>1237</v>
      </c>
      <c r="F82" s="37">
        <f>(E82*100)/D82</f>
        <v>98.96</v>
      </c>
    </row>
    <row r="83" spans="1:7" s="16" customFormat="1" ht="18.75">
      <c r="A83" s="38"/>
      <c r="B83" s="11" t="s">
        <v>142</v>
      </c>
      <c r="C83" s="22" t="s">
        <v>46</v>
      </c>
      <c r="D83" s="26">
        <v>405</v>
      </c>
      <c r="E83" s="26">
        <v>597</v>
      </c>
      <c r="F83" s="37">
        <f>(E83*100)/D83</f>
        <v>147.40740740740742</v>
      </c>
      <c r="G83" s="4"/>
    </row>
    <row r="84" spans="1:6" s="16" customFormat="1" ht="18.75">
      <c r="A84" s="38" t="s">
        <v>188</v>
      </c>
      <c r="B84" s="12" t="s">
        <v>126</v>
      </c>
      <c r="C84" s="22"/>
      <c r="D84" s="23"/>
      <c r="E84" s="23"/>
      <c r="F84" s="37"/>
    </row>
    <row r="85" spans="1:6" s="16" customFormat="1" ht="18.75">
      <c r="A85" s="38"/>
      <c r="B85" s="11" t="s">
        <v>145</v>
      </c>
      <c r="C85" s="22" t="s">
        <v>19</v>
      </c>
      <c r="D85" s="23">
        <v>3741.5</v>
      </c>
      <c r="E85" s="23">
        <v>4294.6</v>
      </c>
      <c r="F85" s="37">
        <f>(E85*100)/D85</f>
        <v>114.7828411065081</v>
      </c>
    </row>
    <row r="86" spans="1:6" s="16" customFormat="1" ht="18.75">
      <c r="A86" s="38"/>
      <c r="B86" s="11" t="s">
        <v>174</v>
      </c>
      <c r="C86" s="22" t="s">
        <v>19</v>
      </c>
      <c r="D86" s="23">
        <v>1569</v>
      </c>
      <c r="E86" s="23">
        <v>2423</v>
      </c>
      <c r="F86" s="37">
        <f>(E86*100)/D86</f>
        <v>154.42957297641811</v>
      </c>
    </row>
    <row r="87" spans="1:6" s="16" customFormat="1" ht="31.5">
      <c r="A87" s="38"/>
      <c r="B87" s="11" t="s">
        <v>146</v>
      </c>
      <c r="C87" s="22" t="s">
        <v>4</v>
      </c>
      <c r="D87" s="23">
        <f>D86/D85*100</f>
        <v>41.935052786315644</v>
      </c>
      <c r="E87" s="23">
        <f>E86/E85*100</f>
        <v>56.41968984305872</v>
      </c>
      <c r="F87" s="37" t="s">
        <v>177</v>
      </c>
    </row>
    <row r="88" spans="1:6" s="16" customFormat="1" ht="31.5">
      <c r="A88" s="38"/>
      <c r="B88" s="11" t="s">
        <v>127</v>
      </c>
      <c r="C88" s="22" t="s">
        <v>19</v>
      </c>
      <c r="D88" s="23">
        <v>1461.6</v>
      </c>
      <c r="E88" s="23">
        <v>1847.5</v>
      </c>
      <c r="F88" s="37">
        <f>(E88*100)/D88</f>
        <v>126.40257252326218</v>
      </c>
    </row>
    <row r="89" spans="1:6" s="16" customFormat="1" ht="18.75">
      <c r="A89" s="38"/>
      <c r="B89" s="11" t="s">
        <v>128</v>
      </c>
      <c r="C89" s="22" t="s">
        <v>20</v>
      </c>
      <c r="D89" s="26">
        <v>4200</v>
      </c>
      <c r="E89" s="26">
        <v>5216</v>
      </c>
      <c r="F89" s="37">
        <f>(E89*100)/D89</f>
        <v>124.19047619047619</v>
      </c>
    </row>
    <row r="90" spans="1:6" s="16" customFormat="1" ht="18.75">
      <c r="A90" s="38"/>
      <c r="B90" s="11" t="s">
        <v>129</v>
      </c>
      <c r="C90" s="22" t="s">
        <v>20</v>
      </c>
      <c r="D90" s="30">
        <v>1982.5</v>
      </c>
      <c r="E90" s="30">
        <v>1994.79</v>
      </c>
      <c r="F90" s="37">
        <f>(E90*100)/D90</f>
        <v>100.61992433795713</v>
      </c>
    </row>
    <row r="91" spans="1:6" s="16" customFormat="1" ht="18.75">
      <c r="A91" s="38" t="s">
        <v>189</v>
      </c>
      <c r="B91" s="12" t="s">
        <v>130</v>
      </c>
      <c r="C91" s="22"/>
      <c r="D91" s="30"/>
      <c r="E91" s="30"/>
      <c r="F91" s="37"/>
    </row>
    <row r="92" spans="1:6" s="16" customFormat="1" ht="18.75">
      <c r="A92" s="38"/>
      <c r="B92" s="11" t="s">
        <v>132</v>
      </c>
      <c r="C92" s="22" t="s">
        <v>4</v>
      </c>
      <c r="D92" s="23">
        <v>99.7</v>
      </c>
      <c r="E92" s="23">
        <v>95</v>
      </c>
      <c r="F92" s="37" t="s">
        <v>177</v>
      </c>
    </row>
    <row r="93" spans="1:6" s="16" customFormat="1" ht="18.75">
      <c r="A93" s="38"/>
      <c r="B93" s="58" t="s">
        <v>133</v>
      </c>
      <c r="C93" s="22" t="s">
        <v>4</v>
      </c>
      <c r="D93" s="23">
        <v>75</v>
      </c>
      <c r="E93" s="23">
        <v>78.8</v>
      </c>
      <c r="F93" s="37" t="s">
        <v>177</v>
      </c>
    </row>
    <row r="94" spans="1:6" s="16" customFormat="1" ht="18.75">
      <c r="A94" s="38"/>
      <c r="B94" s="11" t="s">
        <v>134</v>
      </c>
      <c r="C94" s="22" t="s">
        <v>4</v>
      </c>
      <c r="D94" s="23">
        <v>82</v>
      </c>
      <c r="E94" s="23">
        <v>102.3</v>
      </c>
      <c r="F94" s="37" t="s">
        <v>177</v>
      </c>
    </row>
    <row r="95" spans="1:6" s="16" customFormat="1" ht="21.75" customHeight="1">
      <c r="A95" s="38"/>
      <c r="B95" s="11" t="s">
        <v>135</v>
      </c>
      <c r="C95" s="22" t="s">
        <v>4</v>
      </c>
      <c r="D95" s="23">
        <v>100</v>
      </c>
      <c r="E95" s="23">
        <v>104.1</v>
      </c>
      <c r="F95" s="37" t="s">
        <v>177</v>
      </c>
    </row>
    <row r="96" spans="1:6" s="16" customFormat="1" ht="15.75" customHeight="1">
      <c r="A96" s="38"/>
      <c r="B96" s="11" t="s">
        <v>136</v>
      </c>
      <c r="C96" s="22" t="s">
        <v>46</v>
      </c>
      <c r="D96" s="26">
        <v>20</v>
      </c>
      <c r="E96" s="26">
        <v>28</v>
      </c>
      <c r="F96" s="37">
        <f>(E96*100)/D96</f>
        <v>140</v>
      </c>
    </row>
    <row r="97" spans="1:6" s="16" customFormat="1" ht="31.5">
      <c r="A97" s="38"/>
      <c r="B97" s="58" t="s">
        <v>211</v>
      </c>
      <c r="C97" s="22" t="s">
        <v>4</v>
      </c>
      <c r="D97" s="23" t="s">
        <v>179</v>
      </c>
      <c r="E97" s="23">
        <v>33</v>
      </c>
      <c r="F97" s="37" t="s">
        <v>179</v>
      </c>
    </row>
    <row r="98" spans="1:6" s="16" customFormat="1" ht="31.5">
      <c r="A98" s="38"/>
      <c r="B98" s="11" t="s">
        <v>147</v>
      </c>
      <c r="C98" s="22" t="s">
        <v>4</v>
      </c>
      <c r="D98" s="23">
        <v>5.2</v>
      </c>
      <c r="E98" s="23">
        <v>5.28</v>
      </c>
      <c r="F98" s="37" t="s">
        <v>177</v>
      </c>
    </row>
    <row r="99" spans="1:6" s="16" customFormat="1" ht="31.5">
      <c r="A99" s="38"/>
      <c r="B99" s="11" t="s">
        <v>148</v>
      </c>
      <c r="C99" s="22" t="s">
        <v>4</v>
      </c>
      <c r="D99" s="23">
        <v>9.6</v>
      </c>
      <c r="E99" s="23">
        <v>9.5</v>
      </c>
      <c r="F99" s="37" t="s">
        <v>177</v>
      </c>
    </row>
    <row r="100" spans="1:6" s="16" customFormat="1" ht="18.75">
      <c r="A100" s="40" t="s">
        <v>15</v>
      </c>
      <c r="B100" s="12" t="s">
        <v>166</v>
      </c>
      <c r="C100" s="22"/>
      <c r="D100" s="23"/>
      <c r="E100" s="23"/>
      <c r="F100" s="37"/>
    </row>
    <row r="101" spans="1:6" s="16" customFormat="1" ht="18.75">
      <c r="A101" s="38" t="s">
        <v>16</v>
      </c>
      <c r="B101" s="12" t="s">
        <v>33</v>
      </c>
      <c r="C101" s="22"/>
      <c r="D101" s="23"/>
      <c r="E101" s="23"/>
      <c r="F101" s="37"/>
    </row>
    <row r="102" spans="1:6" s="16" customFormat="1" ht="31.5">
      <c r="A102" s="38"/>
      <c r="B102" s="12" t="s">
        <v>167</v>
      </c>
      <c r="C102" s="22" t="s">
        <v>19</v>
      </c>
      <c r="D102" s="31">
        <v>141.875</v>
      </c>
      <c r="E102" s="31">
        <v>156.721</v>
      </c>
      <c r="F102" s="37">
        <f aca="true" t="shared" si="1" ref="F102:F108">(E102*100)/D102</f>
        <v>110.464140969163</v>
      </c>
    </row>
    <row r="103" spans="1:6" s="16" customFormat="1" ht="31.5" customHeight="1">
      <c r="A103" s="38"/>
      <c r="B103" s="57" t="s">
        <v>34</v>
      </c>
      <c r="C103" s="32" t="s">
        <v>94</v>
      </c>
      <c r="D103" s="23">
        <v>6.4</v>
      </c>
      <c r="E103" s="23">
        <v>9.6</v>
      </c>
      <c r="F103" s="37">
        <f t="shared" si="1"/>
        <v>150</v>
      </c>
    </row>
    <row r="104" spans="1:6" s="16" customFormat="1" ht="22.5">
      <c r="A104" s="38"/>
      <c r="B104" s="11" t="s">
        <v>35</v>
      </c>
      <c r="C104" s="32" t="s">
        <v>36</v>
      </c>
      <c r="D104" s="33">
        <v>3.04</v>
      </c>
      <c r="E104" s="33">
        <v>3.55</v>
      </c>
      <c r="F104" s="37">
        <f t="shared" si="1"/>
        <v>116.77631578947368</v>
      </c>
    </row>
    <row r="105" spans="1:6" s="16" customFormat="1" ht="18.75">
      <c r="A105" s="38"/>
      <c r="B105" s="11" t="s">
        <v>37</v>
      </c>
      <c r="C105" s="22" t="s">
        <v>75</v>
      </c>
      <c r="D105" s="26">
        <v>2</v>
      </c>
      <c r="E105" s="26">
        <v>2</v>
      </c>
      <c r="F105" s="37">
        <f t="shared" si="1"/>
        <v>100</v>
      </c>
    </row>
    <row r="106" spans="1:6" s="16" customFormat="1" ht="18.75">
      <c r="A106" s="38"/>
      <c r="B106" s="11" t="s">
        <v>38</v>
      </c>
      <c r="C106" s="22" t="s">
        <v>95</v>
      </c>
      <c r="D106" s="31">
        <v>0.64</v>
      </c>
      <c r="E106" s="31">
        <v>0.64</v>
      </c>
      <c r="F106" s="37">
        <f t="shared" si="1"/>
        <v>100</v>
      </c>
    </row>
    <row r="107" spans="1:6" s="16" customFormat="1" ht="31.5">
      <c r="A107" s="38"/>
      <c r="B107" s="11" t="s">
        <v>39</v>
      </c>
      <c r="C107" s="22" t="s">
        <v>96</v>
      </c>
      <c r="D107" s="31">
        <v>0.44</v>
      </c>
      <c r="E107" s="31">
        <v>0.455</v>
      </c>
      <c r="F107" s="37">
        <f t="shared" si="1"/>
        <v>103.4090909090909</v>
      </c>
    </row>
    <row r="108" spans="1:6" s="16" customFormat="1" ht="47.25">
      <c r="A108" s="38"/>
      <c r="B108" s="11" t="s">
        <v>40</v>
      </c>
      <c r="C108" s="22" t="s">
        <v>96</v>
      </c>
      <c r="D108" s="31">
        <v>0.845</v>
      </c>
      <c r="E108" s="31">
        <v>0.875</v>
      </c>
      <c r="F108" s="37">
        <f t="shared" si="1"/>
        <v>103.55029585798817</v>
      </c>
    </row>
    <row r="109" spans="1:6" s="16" customFormat="1" ht="18.75">
      <c r="A109" s="38" t="s">
        <v>6</v>
      </c>
      <c r="B109" s="12" t="s">
        <v>42</v>
      </c>
      <c r="C109" s="22"/>
      <c r="D109" s="23"/>
      <c r="E109" s="23"/>
      <c r="F109" s="37"/>
    </row>
    <row r="110" spans="1:6" s="16" customFormat="1" ht="18.75">
      <c r="A110" s="38"/>
      <c r="B110" s="12" t="s">
        <v>43</v>
      </c>
      <c r="C110" s="22" t="s">
        <v>19</v>
      </c>
      <c r="D110" s="31">
        <v>203.915</v>
      </c>
      <c r="E110" s="31">
        <v>180.415</v>
      </c>
      <c r="F110" s="37">
        <f>(E110*100)/D110</f>
        <v>88.47559031949586</v>
      </c>
    </row>
    <row r="111" spans="1:6" s="16" customFormat="1" ht="18.75">
      <c r="A111" s="38" t="s">
        <v>190</v>
      </c>
      <c r="B111" s="12" t="s">
        <v>44</v>
      </c>
      <c r="C111" s="22"/>
      <c r="D111" s="23"/>
      <c r="E111" s="23"/>
      <c r="F111" s="37"/>
    </row>
    <row r="112" spans="1:6" s="16" customFormat="1" ht="18.75">
      <c r="A112" s="38"/>
      <c r="B112" s="11" t="s">
        <v>149</v>
      </c>
      <c r="C112" s="22" t="s">
        <v>96</v>
      </c>
      <c r="D112" s="31">
        <v>4.4</v>
      </c>
      <c r="E112" s="31">
        <v>4.4</v>
      </c>
      <c r="F112" s="37">
        <f>(E112*100)/D112</f>
        <v>100</v>
      </c>
    </row>
    <row r="113" spans="1:6" s="16" customFormat="1" ht="18.75">
      <c r="A113" s="38"/>
      <c r="B113" s="11" t="s">
        <v>45</v>
      </c>
      <c r="C113" s="22" t="s">
        <v>46</v>
      </c>
      <c r="D113" s="25">
        <v>16</v>
      </c>
      <c r="E113" s="25">
        <v>15</v>
      </c>
      <c r="F113" s="37">
        <f>(E113*100)/D113</f>
        <v>93.75</v>
      </c>
    </row>
    <row r="114" spans="1:6" s="16" customFormat="1" ht="18.75">
      <c r="A114" s="38"/>
      <c r="B114" s="11" t="s">
        <v>150</v>
      </c>
      <c r="C114" s="22" t="s">
        <v>96</v>
      </c>
      <c r="D114" s="31">
        <v>3.881</v>
      </c>
      <c r="E114" s="31">
        <v>3.495</v>
      </c>
      <c r="F114" s="37">
        <f>(E114*100)/D114</f>
        <v>90.05410976552436</v>
      </c>
    </row>
    <row r="115" spans="1:6" s="16" customFormat="1" ht="18.75">
      <c r="A115" s="38"/>
      <c r="B115" s="11" t="s">
        <v>151</v>
      </c>
      <c r="C115" s="22" t="s">
        <v>46</v>
      </c>
      <c r="D115" s="25">
        <v>2992</v>
      </c>
      <c r="E115" s="25">
        <v>2682</v>
      </c>
      <c r="F115" s="37">
        <f>(E115*100)/D115</f>
        <v>89.63903743315508</v>
      </c>
    </row>
    <row r="116" spans="1:6" s="16" customFormat="1" ht="18.75">
      <c r="A116" s="38"/>
      <c r="B116" s="11" t="s">
        <v>47</v>
      </c>
      <c r="C116" s="22" t="s">
        <v>46</v>
      </c>
      <c r="D116" s="25">
        <v>1</v>
      </c>
      <c r="E116" s="25">
        <v>1</v>
      </c>
      <c r="F116" s="37" t="s">
        <v>177</v>
      </c>
    </row>
    <row r="117" spans="1:6" s="16" customFormat="1" ht="18.75">
      <c r="A117" s="38"/>
      <c r="B117" s="11" t="s">
        <v>48</v>
      </c>
      <c r="C117" s="22" t="s">
        <v>96</v>
      </c>
      <c r="D117" s="31">
        <v>0.425</v>
      </c>
      <c r="E117" s="31">
        <v>0.361</v>
      </c>
      <c r="F117" s="37">
        <f>(E117*100)/D117</f>
        <v>84.94117647058825</v>
      </c>
    </row>
    <row r="118" spans="1:6" s="16" customFormat="1" ht="31.5">
      <c r="A118" s="38"/>
      <c r="B118" s="12" t="s">
        <v>49</v>
      </c>
      <c r="C118" s="22" t="s">
        <v>46</v>
      </c>
      <c r="D118" s="26">
        <v>21</v>
      </c>
      <c r="E118" s="26">
        <v>21</v>
      </c>
      <c r="F118" s="37">
        <f>(E118*100)/D118</f>
        <v>100</v>
      </c>
    </row>
    <row r="119" spans="1:6" s="16" customFormat="1" ht="18.75">
      <c r="A119" s="36"/>
      <c r="B119" s="11" t="s">
        <v>50</v>
      </c>
      <c r="C119" s="22"/>
      <c r="D119" s="26"/>
      <c r="E119" s="26"/>
      <c r="F119" s="37"/>
    </row>
    <row r="120" spans="1:6" s="16" customFormat="1" ht="18.75">
      <c r="A120" s="38"/>
      <c r="B120" s="11" t="s">
        <v>51</v>
      </c>
      <c r="C120" s="22" t="s">
        <v>46</v>
      </c>
      <c r="D120" s="26">
        <v>21</v>
      </c>
      <c r="E120" s="26">
        <v>21</v>
      </c>
      <c r="F120" s="37">
        <f>(E120*100)/D120</f>
        <v>100</v>
      </c>
    </row>
    <row r="121" spans="1:6" s="16" customFormat="1" ht="18.75">
      <c r="A121" s="38"/>
      <c r="B121" s="11" t="s">
        <v>52</v>
      </c>
      <c r="C121" s="22" t="s">
        <v>46</v>
      </c>
      <c r="D121" s="25" t="s">
        <v>179</v>
      </c>
      <c r="E121" s="25"/>
      <c r="F121" s="41" t="s">
        <v>179</v>
      </c>
    </row>
    <row r="122" spans="1:6" s="16" customFormat="1" ht="18.75">
      <c r="A122" s="36"/>
      <c r="B122" s="11" t="s">
        <v>53</v>
      </c>
      <c r="C122" s="22" t="s">
        <v>96</v>
      </c>
      <c r="D122" s="31">
        <v>9.166</v>
      </c>
      <c r="E122" s="31">
        <v>9.453</v>
      </c>
      <c r="F122" s="37">
        <f>(E122*100)/D122</f>
        <v>103.13113680994981</v>
      </c>
    </row>
    <row r="123" spans="1:6" s="16" customFormat="1" ht="18.75">
      <c r="A123" s="36"/>
      <c r="B123" s="11" t="s">
        <v>50</v>
      </c>
      <c r="C123" s="22"/>
      <c r="D123" s="23"/>
      <c r="E123" s="23"/>
      <c r="F123" s="37"/>
    </row>
    <row r="124" spans="1:6" s="16" customFormat="1" ht="18.75">
      <c r="A124" s="36"/>
      <c r="B124" s="11" t="s">
        <v>54</v>
      </c>
      <c r="C124" s="22" t="s">
        <v>96</v>
      </c>
      <c r="D124" s="31">
        <v>9.124</v>
      </c>
      <c r="E124" s="31">
        <v>9.411</v>
      </c>
      <c r="F124" s="37">
        <f>(E124*100)/D124</f>
        <v>103.14555019728188</v>
      </c>
    </row>
    <row r="125" spans="1:6" s="16" customFormat="1" ht="18.75">
      <c r="A125" s="36"/>
      <c r="B125" s="11" t="s">
        <v>55</v>
      </c>
      <c r="C125" s="22" t="s">
        <v>96</v>
      </c>
      <c r="D125" s="31">
        <v>0.042</v>
      </c>
      <c r="E125" s="31">
        <v>0.042</v>
      </c>
      <c r="F125" s="37">
        <f>(E125*100)/D125</f>
        <v>100</v>
      </c>
    </row>
    <row r="126" spans="1:6" s="16" customFormat="1" ht="18.75">
      <c r="A126" s="36"/>
      <c r="B126" s="11" t="s">
        <v>48</v>
      </c>
      <c r="C126" s="22" t="s">
        <v>96</v>
      </c>
      <c r="D126" s="31">
        <v>0.795</v>
      </c>
      <c r="E126" s="31">
        <v>0.799</v>
      </c>
      <c r="F126" s="37">
        <f>(E126*100)/D126</f>
        <v>100.50314465408805</v>
      </c>
    </row>
    <row r="127" spans="1:6" s="16" customFormat="1" ht="31.5">
      <c r="A127" s="36"/>
      <c r="B127" s="11" t="s">
        <v>56</v>
      </c>
      <c r="C127" s="22" t="s">
        <v>41</v>
      </c>
      <c r="D127" s="26">
        <v>24</v>
      </c>
      <c r="E127" s="23">
        <v>24.5</v>
      </c>
      <c r="F127" s="37">
        <f>(E127*100)/D127</f>
        <v>102.08333333333333</v>
      </c>
    </row>
    <row r="128" spans="1:6" s="16" customFormat="1" ht="18.75">
      <c r="A128" s="36"/>
      <c r="B128" s="20" t="s">
        <v>168</v>
      </c>
      <c r="C128" s="22" t="s">
        <v>96</v>
      </c>
      <c r="D128" s="31">
        <v>1.352</v>
      </c>
      <c r="E128" s="31">
        <v>1.379</v>
      </c>
      <c r="F128" s="37">
        <f>(E128*100)/D128</f>
        <v>101.99704142011834</v>
      </c>
    </row>
    <row r="129" spans="1:6" s="16" customFormat="1" ht="18.75">
      <c r="A129" s="36"/>
      <c r="B129" s="11" t="s">
        <v>57</v>
      </c>
      <c r="C129" s="22" t="s">
        <v>4</v>
      </c>
      <c r="D129" s="23">
        <v>60</v>
      </c>
      <c r="E129" s="23">
        <v>62</v>
      </c>
      <c r="F129" s="37" t="s">
        <v>177</v>
      </c>
    </row>
    <row r="130" spans="1:6" s="16" customFormat="1" ht="18.75">
      <c r="A130" s="36"/>
      <c r="B130" s="11" t="s">
        <v>58</v>
      </c>
      <c r="C130" s="22"/>
      <c r="D130" s="23"/>
      <c r="E130" s="23"/>
      <c r="F130" s="37"/>
    </row>
    <row r="131" spans="1:6" s="16" customFormat="1" ht="17.25" customHeight="1">
      <c r="A131" s="36"/>
      <c r="B131" s="11" t="s">
        <v>158</v>
      </c>
      <c r="C131" s="22" t="s">
        <v>96</v>
      </c>
      <c r="D131" s="31">
        <v>0.545</v>
      </c>
      <c r="E131" s="31">
        <v>0.562</v>
      </c>
      <c r="F131" s="37">
        <f>(E131*100)/D131</f>
        <v>103.11926605504587</v>
      </c>
    </row>
    <row r="132" spans="1:6" s="16" customFormat="1" ht="18.75">
      <c r="A132" s="38" t="s">
        <v>191</v>
      </c>
      <c r="B132" s="12" t="s">
        <v>59</v>
      </c>
      <c r="C132" s="22"/>
      <c r="D132" s="23"/>
      <c r="E132" s="23"/>
      <c r="F132" s="37"/>
    </row>
    <row r="133" spans="1:6" s="16" customFormat="1" ht="18.75">
      <c r="A133" s="36"/>
      <c r="B133" s="11" t="s">
        <v>60</v>
      </c>
      <c r="C133" s="22" t="s">
        <v>75</v>
      </c>
      <c r="D133" s="26">
        <v>4</v>
      </c>
      <c r="E133" s="26">
        <v>4</v>
      </c>
      <c r="F133" s="37">
        <f>(E133*100)/D133</f>
        <v>100</v>
      </c>
    </row>
    <row r="134" spans="1:6" s="16" customFormat="1" ht="18.75">
      <c r="A134" s="36"/>
      <c r="B134" s="11" t="s">
        <v>61</v>
      </c>
      <c r="C134" s="22" t="s">
        <v>96</v>
      </c>
      <c r="D134" s="31">
        <v>1.403</v>
      </c>
      <c r="E134" s="31">
        <v>1.432</v>
      </c>
      <c r="F134" s="37">
        <f>(E134*100)/D134</f>
        <v>102.06699928724161</v>
      </c>
    </row>
    <row r="135" spans="1:6" s="16" customFormat="1" ht="18.75">
      <c r="A135" s="36"/>
      <c r="B135" s="11" t="s">
        <v>62</v>
      </c>
      <c r="C135" s="22" t="s">
        <v>96</v>
      </c>
      <c r="D135" s="31">
        <v>0.69</v>
      </c>
      <c r="E135" s="31">
        <v>0.776</v>
      </c>
      <c r="F135" s="37">
        <f>(E135*100)/D135</f>
        <v>112.46376811594205</v>
      </c>
    </row>
    <row r="136" spans="1:6" s="16" customFormat="1" ht="18.75">
      <c r="A136" s="36"/>
      <c r="B136" s="11" t="s">
        <v>63</v>
      </c>
      <c r="C136" s="22" t="s">
        <v>96</v>
      </c>
      <c r="D136" s="31">
        <v>0.695</v>
      </c>
      <c r="E136" s="31">
        <v>0.664</v>
      </c>
      <c r="F136" s="37">
        <f>(E136*100)/D136</f>
        <v>95.53956834532376</v>
      </c>
    </row>
    <row r="137" spans="1:6" s="16" customFormat="1" ht="18.75" customHeight="1">
      <c r="A137" s="36"/>
      <c r="B137" s="11" t="s">
        <v>64</v>
      </c>
      <c r="C137" s="22" t="s">
        <v>96</v>
      </c>
      <c r="D137" s="31">
        <v>0.614</v>
      </c>
      <c r="E137" s="31">
        <v>0.511</v>
      </c>
      <c r="F137" s="37">
        <f>(E137*100)/D137</f>
        <v>83.22475570032573</v>
      </c>
    </row>
    <row r="138" spans="1:6" s="16" customFormat="1" ht="18.75">
      <c r="A138" s="38" t="s">
        <v>192</v>
      </c>
      <c r="B138" s="12" t="s">
        <v>65</v>
      </c>
      <c r="C138" s="22"/>
      <c r="D138" s="23"/>
      <c r="E138" s="23"/>
      <c r="F138" s="37"/>
    </row>
    <row r="139" spans="1:6" s="16" customFormat="1" ht="18.75">
      <c r="A139" s="36"/>
      <c r="B139" s="11" t="s">
        <v>60</v>
      </c>
      <c r="C139" s="22" t="s">
        <v>75</v>
      </c>
      <c r="D139" s="26">
        <v>3</v>
      </c>
      <c r="E139" s="26">
        <v>3</v>
      </c>
      <c r="F139" s="37">
        <f aca="true" t="shared" si="2" ref="F139:F146">(E139*100)/D139</f>
        <v>100</v>
      </c>
    </row>
    <row r="140" spans="1:6" s="16" customFormat="1" ht="18.75">
      <c r="A140" s="36"/>
      <c r="B140" s="11" t="s">
        <v>66</v>
      </c>
      <c r="C140" s="22" t="s">
        <v>75</v>
      </c>
      <c r="D140" s="26">
        <v>2</v>
      </c>
      <c r="E140" s="26">
        <v>2</v>
      </c>
      <c r="F140" s="37">
        <f t="shared" si="2"/>
        <v>100</v>
      </c>
    </row>
    <row r="141" spans="1:6" s="16" customFormat="1" ht="18.75">
      <c r="A141" s="36"/>
      <c r="B141" s="11" t="s">
        <v>70</v>
      </c>
      <c r="C141" s="22" t="s">
        <v>96</v>
      </c>
      <c r="D141" s="60">
        <v>5.642</v>
      </c>
      <c r="E141" s="31">
        <v>5.998</v>
      </c>
      <c r="F141" s="37">
        <f t="shared" si="2"/>
        <v>106.30981921304503</v>
      </c>
    </row>
    <row r="142" spans="1:6" s="16" customFormat="1" ht="18.75">
      <c r="A142" s="38"/>
      <c r="B142" s="11" t="s">
        <v>67</v>
      </c>
      <c r="C142" s="22" t="s">
        <v>96</v>
      </c>
      <c r="D142" s="60">
        <v>5.454</v>
      </c>
      <c r="E142" s="31">
        <v>5.796</v>
      </c>
      <c r="F142" s="37">
        <f t="shared" si="2"/>
        <v>106.27062706270628</v>
      </c>
    </row>
    <row r="143" spans="1:6" s="16" customFormat="1" ht="18.75">
      <c r="A143" s="36"/>
      <c r="B143" s="11" t="s">
        <v>71</v>
      </c>
      <c r="C143" s="22" t="s">
        <v>96</v>
      </c>
      <c r="D143" s="60">
        <v>2.257</v>
      </c>
      <c r="E143" s="31">
        <v>2.695</v>
      </c>
      <c r="F143" s="37">
        <f t="shared" si="2"/>
        <v>119.40629153743907</v>
      </c>
    </row>
    <row r="144" spans="1:6" s="16" customFormat="1" ht="18.75">
      <c r="A144" s="36"/>
      <c r="B144" s="11" t="s">
        <v>68</v>
      </c>
      <c r="C144" s="22" t="s">
        <v>96</v>
      </c>
      <c r="D144" s="60">
        <v>2.191</v>
      </c>
      <c r="E144" s="31">
        <v>2.595</v>
      </c>
      <c r="F144" s="37">
        <f t="shared" si="2"/>
        <v>118.43906891830215</v>
      </c>
    </row>
    <row r="145" spans="1:6" s="16" customFormat="1" ht="18.75">
      <c r="A145" s="36"/>
      <c r="B145" s="11" t="s">
        <v>72</v>
      </c>
      <c r="C145" s="22" t="s">
        <v>96</v>
      </c>
      <c r="D145" s="60">
        <v>2.743</v>
      </c>
      <c r="E145" s="31">
        <v>1.951</v>
      </c>
      <c r="F145" s="37">
        <f t="shared" si="2"/>
        <v>71.12650382792563</v>
      </c>
    </row>
    <row r="146" spans="1:6" s="16" customFormat="1" ht="18.75">
      <c r="A146" s="36"/>
      <c r="B146" s="11" t="s">
        <v>69</v>
      </c>
      <c r="C146" s="22" t="s">
        <v>96</v>
      </c>
      <c r="D146" s="60">
        <v>2.685</v>
      </c>
      <c r="E146" s="31">
        <v>1.906</v>
      </c>
      <c r="F146" s="37">
        <f t="shared" si="2"/>
        <v>70.98696461824953</v>
      </c>
    </row>
    <row r="147" spans="1:6" s="16" customFormat="1" ht="18.75">
      <c r="A147" s="38" t="s">
        <v>7</v>
      </c>
      <c r="B147" s="12" t="s">
        <v>73</v>
      </c>
      <c r="C147" s="22"/>
      <c r="D147" s="23"/>
      <c r="E147" s="23"/>
      <c r="F147" s="37"/>
    </row>
    <row r="148" spans="1:6" s="16" customFormat="1" ht="18.75" customHeight="1">
      <c r="A148" s="38"/>
      <c r="B148" s="12" t="s">
        <v>169</v>
      </c>
      <c r="C148" s="22" t="s">
        <v>19</v>
      </c>
      <c r="D148" s="31">
        <v>19.827</v>
      </c>
      <c r="E148" s="31">
        <v>18.598</v>
      </c>
      <c r="F148" s="37">
        <f>(E148*100)/D148</f>
        <v>93.80138195390124</v>
      </c>
    </row>
    <row r="149" spans="1:6" s="16" customFormat="1" ht="18.75">
      <c r="A149" s="36"/>
      <c r="B149" s="11" t="s">
        <v>74</v>
      </c>
      <c r="C149" s="22" t="s">
        <v>75</v>
      </c>
      <c r="D149" s="26">
        <v>6</v>
      </c>
      <c r="E149" s="26">
        <v>6</v>
      </c>
      <c r="F149" s="37">
        <f>(E149*100)/D149</f>
        <v>100</v>
      </c>
    </row>
    <row r="150" spans="1:6" s="16" customFormat="1" ht="18.75">
      <c r="A150" s="36"/>
      <c r="B150" s="11" t="s">
        <v>76</v>
      </c>
      <c r="C150" s="22" t="s">
        <v>75</v>
      </c>
      <c r="D150" s="26">
        <v>3</v>
      </c>
      <c r="E150" s="26">
        <v>3</v>
      </c>
      <c r="F150" s="37">
        <f>(E150*100)/D150</f>
        <v>100</v>
      </c>
    </row>
    <row r="151" spans="1:6" s="16" customFormat="1" ht="18.75">
      <c r="A151" s="36"/>
      <c r="B151" s="11" t="s">
        <v>77</v>
      </c>
      <c r="C151" s="22" t="s">
        <v>75</v>
      </c>
      <c r="D151" s="26">
        <v>1</v>
      </c>
      <c r="E151" s="26">
        <v>1</v>
      </c>
      <c r="F151" s="37">
        <f>(E151*100)/D151</f>
        <v>100</v>
      </c>
    </row>
    <row r="152" spans="1:6" s="16" customFormat="1" ht="18.75">
      <c r="A152" s="36"/>
      <c r="B152" s="11" t="s">
        <v>78</v>
      </c>
      <c r="C152" s="22" t="s">
        <v>75</v>
      </c>
      <c r="D152" s="26">
        <v>1</v>
      </c>
      <c r="E152" s="26">
        <v>1</v>
      </c>
      <c r="F152" s="37" t="s">
        <v>177</v>
      </c>
    </row>
    <row r="153" spans="1:6" s="16" customFormat="1" ht="31.5">
      <c r="A153" s="36"/>
      <c r="B153" s="11" t="s">
        <v>79</v>
      </c>
      <c r="C153" s="22" t="s">
        <v>75</v>
      </c>
      <c r="D153" s="26">
        <v>4</v>
      </c>
      <c r="E153" s="26">
        <v>4</v>
      </c>
      <c r="F153" s="37">
        <f>(E153*100)/D153</f>
        <v>100</v>
      </c>
    </row>
    <row r="154" spans="1:6" s="16" customFormat="1" ht="18.75">
      <c r="A154" s="38" t="s">
        <v>160</v>
      </c>
      <c r="B154" s="12" t="s">
        <v>80</v>
      </c>
      <c r="C154" s="22"/>
      <c r="D154" s="26"/>
      <c r="E154" s="26"/>
      <c r="F154" s="37"/>
    </row>
    <row r="155" spans="1:6" s="16" customFormat="1" ht="31.5">
      <c r="A155" s="38"/>
      <c r="B155" s="12" t="s">
        <v>81</v>
      </c>
      <c r="C155" s="22" t="s">
        <v>19</v>
      </c>
      <c r="D155" s="31">
        <v>18.38</v>
      </c>
      <c r="E155" s="31">
        <v>21.613</v>
      </c>
      <c r="F155" s="37">
        <f aca="true" t="shared" si="3" ref="F155:F162">(E155*100)/D155</f>
        <v>117.58977149075083</v>
      </c>
    </row>
    <row r="156" spans="1:6" s="16" customFormat="1" ht="18.75">
      <c r="A156" s="36"/>
      <c r="B156" s="18" t="s">
        <v>82</v>
      </c>
      <c r="C156" s="22" t="s">
        <v>75</v>
      </c>
      <c r="D156" s="26">
        <v>1</v>
      </c>
      <c r="E156" s="26">
        <v>1</v>
      </c>
      <c r="F156" s="37">
        <f t="shared" si="3"/>
        <v>100</v>
      </c>
    </row>
    <row r="157" spans="1:6" s="16" customFormat="1" ht="19.5" customHeight="1">
      <c r="A157" s="36"/>
      <c r="B157" s="18" t="s">
        <v>170</v>
      </c>
      <c r="C157" s="22" t="s">
        <v>75</v>
      </c>
      <c r="D157" s="26">
        <v>47</v>
      </c>
      <c r="E157" s="26">
        <v>47</v>
      </c>
      <c r="F157" s="37">
        <f t="shared" si="3"/>
        <v>100</v>
      </c>
    </row>
    <row r="158" spans="1:6" s="16" customFormat="1" ht="18.75">
      <c r="A158" s="36"/>
      <c r="B158" s="18" t="s">
        <v>83</v>
      </c>
      <c r="C158" s="22" t="s">
        <v>75</v>
      </c>
      <c r="D158" s="26">
        <v>2</v>
      </c>
      <c r="E158" s="26">
        <v>2</v>
      </c>
      <c r="F158" s="37">
        <f t="shared" si="3"/>
        <v>100</v>
      </c>
    </row>
    <row r="159" spans="1:6" s="16" customFormat="1" ht="18.75">
      <c r="A159" s="36"/>
      <c r="B159" s="18" t="s">
        <v>84</v>
      </c>
      <c r="C159" s="22" t="s">
        <v>75</v>
      </c>
      <c r="D159" s="26">
        <v>70</v>
      </c>
      <c r="E159" s="26">
        <v>70</v>
      </c>
      <c r="F159" s="37">
        <f t="shared" si="3"/>
        <v>100</v>
      </c>
    </row>
    <row r="160" spans="1:6" s="16" customFormat="1" ht="78.75">
      <c r="A160" s="36"/>
      <c r="B160" s="18" t="s">
        <v>85</v>
      </c>
      <c r="C160" s="22" t="s">
        <v>75</v>
      </c>
      <c r="D160" s="26">
        <v>13</v>
      </c>
      <c r="E160" s="26">
        <v>9</v>
      </c>
      <c r="F160" s="37">
        <f t="shared" si="3"/>
        <v>69.23076923076923</v>
      </c>
    </row>
    <row r="161" spans="1:6" s="16" customFormat="1" ht="47.25">
      <c r="A161" s="36"/>
      <c r="B161" s="18" t="s">
        <v>86</v>
      </c>
      <c r="C161" s="22" t="s">
        <v>75</v>
      </c>
      <c r="D161" s="26">
        <v>6</v>
      </c>
      <c r="E161" s="26">
        <v>6</v>
      </c>
      <c r="F161" s="37">
        <f t="shared" si="3"/>
        <v>100</v>
      </c>
    </row>
    <row r="162" spans="1:6" s="16" customFormat="1" ht="47.25">
      <c r="A162" s="36"/>
      <c r="B162" s="18" t="s">
        <v>87</v>
      </c>
      <c r="C162" s="22" t="s">
        <v>75</v>
      </c>
      <c r="D162" s="26">
        <v>5</v>
      </c>
      <c r="E162" s="26">
        <v>5</v>
      </c>
      <c r="F162" s="37">
        <f t="shared" si="3"/>
        <v>100</v>
      </c>
    </row>
    <row r="163" spans="1:6" s="16" customFormat="1" ht="18.75">
      <c r="A163" s="38" t="s">
        <v>193</v>
      </c>
      <c r="B163" s="12" t="s">
        <v>88</v>
      </c>
      <c r="C163" s="22"/>
      <c r="D163" s="26"/>
      <c r="E163" s="26"/>
      <c r="F163" s="37"/>
    </row>
    <row r="164" spans="1:6" s="16" customFormat="1" ht="18.75">
      <c r="A164" s="38"/>
      <c r="B164" s="11" t="s">
        <v>202</v>
      </c>
      <c r="C164" s="22" t="s">
        <v>41</v>
      </c>
      <c r="D164" s="26">
        <v>175</v>
      </c>
      <c r="E164" s="26">
        <v>174</v>
      </c>
      <c r="F164" s="37">
        <f aca="true" t="shared" si="4" ref="F164:F170">(E164*100)/D164</f>
        <v>99.42857142857143</v>
      </c>
    </row>
    <row r="165" spans="1:6" s="16" customFormat="1" ht="18.75">
      <c r="A165" s="36"/>
      <c r="B165" s="11" t="s">
        <v>89</v>
      </c>
      <c r="C165" s="22" t="s">
        <v>75</v>
      </c>
      <c r="D165" s="26">
        <v>1</v>
      </c>
      <c r="E165" s="26">
        <v>0</v>
      </c>
      <c r="F165" s="37">
        <f t="shared" si="4"/>
        <v>0</v>
      </c>
    </row>
    <row r="166" spans="1:6" s="16" customFormat="1" ht="18.75">
      <c r="A166" s="36"/>
      <c r="B166" s="11" t="s">
        <v>171</v>
      </c>
      <c r="C166" s="22" t="s">
        <v>41</v>
      </c>
      <c r="D166" s="26">
        <v>9</v>
      </c>
      <c r="E166" s="26">
        <v>0</v>
      </c>
      <c r="F166" s="37">
        <f t="shared" si="4"/>
        <v>0</v>
      </c>
    </row>
    <row r="167" spans="1:6" s="16" customFormat="1" ht="18.75">
      <c r="A167" s="36"/>
      <c r="B167" s="11" t="s">
        <v>90</v>
      </c>
      <c r="C167" s="22" t="s">
        <v>75</v>
      </c>
      <c r="D167" s="26">
        <v>2</v>
      </c>
      <c r="E167" s="26">
        <v>7</v>
      </c>
      <c r="F167" s="37">
        <f t="shared" si="4"/>
        <v>350</v>
      </c>
    </row>
    <row r="168" spans="1:6" s="16" customFormat="1" ht="18.75">
      <c r="A168" s="36"/>
      <c r="B168" s="11" t="s">
        <v>171</v>
      </c>
      <c r="C168" s="22" t="s">
        <v>75</v>
      </c>
      <c r="D168" s="26">
        <v>3</v>
      </c>
      <c r="E168" s="26">
        <v>11</v>
      </c>
      <c r="F168" s="37">
        <f t="shared" si="4"/>
        <v>366.6666666666667</v>
      </c>
    </row>
    <row r="169" spans="1:6" s="16" customFormat="1" ht="31.5">
      <c r="A169" s="36"/>
      <c r="B169" s="11" t="s">
        <v>172</v>
      </c>
      <c r="C169" s="22" t="s">
        <v>41</v>
      </c>
      <c r="D169" s="26">
        <v>9</v>
      </c>
      <c r="E169" s="26">
        <v>7</v>
      </c>
      <c r="F169" s="37">
        <f t="shared" si="4"/>
        <v>77.77777777777777</v>
      </c>
    </row>
    <row r="170" spans="1:6" s="16" customFormat="1" ht="30.75" customHeight="1">
      <c r="A170" s="36"/>
      <c r="B170" s="11" t="s">
        <v>91</v>
      </c>
      <c r="C170" s="22" t="s">
        <v>75</v>
      </c>
      <c r="D170" s="26">
        <v>1</v>
      </c>
      <c r="E170" s="26">
        <v>1</v>
      </c>
      <c r="F170" s="37">
        <f t="shared" si="4"/>
        <v>100</v>
      </c>
    </row>
    <row r="171" spans="1:6" s="16" customFormat="1" ht="31.5">
      <c r="A171" s="36" t="s">
        <v>8</v>
      </c>
      <c r="B171" s="12" t="s">
        <v>92</v>
      </c>
      <c r="C171" s="22"/>
      <c r="D171" s="26"/>
      <c r="E171" s="26"/>
      <c r="F171" s="37"/>
    </row>
    <row r="172" spans="1:6" s="16" customFormat="1" ht="31.5">
      <c r="A172" s="42"/>
      <c r="B172" s="12" t="s">
        <v>93</v>
      </c>
      <c r="C172" s="22"/>
      <c r="D172" s="23"/>
      <c r="E172" s="23"/>
      <c r="F172" s="37"/>
    </row>
    <row r="173" spans="1:6" s="16" customFormat="1" ht="32.25" thickBot="1">
      <c r="A173" s="43"/>
      <c r="B173" s="44" t="s">
        <v>183</v>
      </c>
      <c r="C173" s="45" t="s">
        <v>97</v>
      </c>
      <c r="D173" s="46">
        <v>0.5</v>
      </c>
      <c r="E173" s="46" t="s">
        <v>177</v>
      </c>
      <c r="F173" s="47" t="s">
        <v>177</v>
      </c>
    </row>
    <row r="174" spans="1:7" ht="15" customHeight="1">
      <c r="A174" s="8"/>
      <c r="B174" s="8" t="s">
        <v>210</v>
      </c>
      <c r="C174" s="8"/>
      <c r="D174" s="8"/>
      <c r="E174" s="5"/>
      <c r="F174" s="5"/>
      <c r="G174" s="6"/>
    </row>
    <row r="175" spans="1:6" s="7" customFormat="1" ht="12.75" customHeight="1">
      <c r="A175" s="2"/>
      <c r="B175" s="69"/>
      <c r="C175" s="69"/>
      <c r="D175" s="69"/>
      <c r="E175" s="69"/>
      <c r="F175" s="69"/>
    </row>
    <row r="176" spans="1:6" s="7" customFormat="1" ht="15.75" customHeight="1">
      <c r="A176" s="2"/>
      <c r="B176" s="69"/>
      <c r="C176" s="69"/>
      <c r="D176" s="69"/>
      <c r="E176" s="69"/>
      <c r="F176" s="69"/>
    </row>
  </sheetData>
  <sheetProtection/>
  <mergeCells count="10">
    <mergeCell ref="A3:A4"/>
    <mergeCell ref="A1:F1"/>
    <mergeCell ref="E3:E4"/>
    <mergeCell ref="F3:F4"/>
    <mergeCell ref="B176:F176"/>
    <mergeCell ref="A2:F2"/>
    <mergeCell ref="B175:F175"/>
    <mergeCell ref="D3:D4"/>
    <mergeCell ref="C3:C4"/>
    <mergeCell ref="B3:B4"/>
  </mergeCells>
  <printOptions horizontalCentered="1"/>
  <pageMargins left="0.1968503937007874" right="0.1968503937007874" top="0.5905511811023623" bottom="0.3937007874015748" header="0.15748031496062992" footer="0.15748031496062992"/>
  <pageSetup fitToHeight="10" fitToWidth="1" horizontalDpi="600" verticalDpi="600" orientation="portrait" paperSize="9" scale="96" r:id="rId2"/>
  <headerFooter differentFirst="1" alignWithMargins="0">
    <oddHeader>&amp;C&amp;P</oddHeader>
  </headerFooter>
  <rowBreaks count="2" manualBreakCount="2">
    <brk id="61" max="7" man="1"/>
    <brk id="13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2017-02-09T12:29:31Z</cp:lastPrinted>
  <dcterms:created xsi:type="dcterms:W3CDTF">2006-12-19T12:46:01Z</dcterms:created>
  <dcterms:modified xsi:type="dcterms:W3CDTF">2017-03-09T08:01:01Z</dcterms:modified>
  <cp:category/>
  <cp:version/>
  <cp:contentType/>
  <cp:contentStatus/>
</cp:coreProperties>
</file>