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8460" tabRatio="601" activeTab="0"/>
  </bookViews>
  <sheets>
    <sheet name="Свод" sheetId="1" r:id="rId1"/>
  </sheets>
  <definedNames>
    <definedName name="_xlnm.Print_Titles" localSheetId="0">'Свод'!$3:$5</definedName>
    <definedName name="_xlnm.Print_Area" localSheetId="0">'Свод'!$A$1:$F$189</definedName>
  </definedNames>
  <calcPr fullCalcOnLoad="1"/>
</workbook>
</file>

<file path=xl/sharedStrings.xml><?xml version="1.0" encoding="utf-8"?>
<sst xmlns="http://schemas.openxmlformats.org/spreadsheetml/2006/main" count="415" uniqueCount="233">
  <si>
    <t>4.</t>
  </si>
  <si>
    <t>4.1</t>
  </si>
  <si>
    <t>4.2</t>
  </si>
  <si>
    <t>4.3</t>
  </si>
  <si>
    <t>%</t>
  </si>
  <si>
    <t>5.</t>
  </si>
  <si>
    <t>6.2</t>
  </si>
  <si>
    <t>6.3</t>
  </si>
  <si>
    <t>7.</t>
  </si>
  <si>
    <t>7.4</t>
  </si>
  <si>
    <t>7.5</t>
  </si>
  <si>
    <t>8.</t>
  </si>
  <si>
    <t>1.1</t>
  </si>
  <si>
    <t>1.3</t>
  </si>
  <si>
    <t>2.</t>
  </si>
  <si>
    <t>3.2</t>
  </si>
  <si>
    <t>6.</t>
  </si>
  <si>
    <t>6.1</t>
  </si>
  <si>
    <t>7.1</t>
  </si>
  <si>
    <t>7.2</t>
  </si>
  <si>
    <t>1.</t>
  </si>
  <si>
    <t>2.1</t>
  </si>
  <si>
    <t>7.3</t>
  </si>
  <si>
    <t>млн грн</t>
  </si>
  <si>
    <t>грн</t>
  </si>
  <si>
    <t>млн тонн</t>
  </si>
  <si>
    <t>млн пас.</t>
  </si>
  <si>
    <t>3.3</t>
  </si>
  <si>
    <t>7.2.1</t>
  </si>
  <si>
    <t>7.2.3</t>
  </si>
  <si>
    <t>млн дол. США</t>
  </si>
  <si>
    <t>1.2</t>
  </si>
  <si>
    <t>Од. виміру</t>
  </si>
  <si>
    <t>ФІНАНСОВІ РЕСУРСИ</t>
  </si>
  <si>
    <t>Ресурси бюджетів - усього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</si>
  <si>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</si>
  <si>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</si>
  <si>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</si>
  <si>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</si>
  <si>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</si>
  <si>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Фінанси суб'єктів господарювання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</si>
  <si>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</si>
  <si>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</si>
  <si>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</si>
  <si>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</si>
  <si>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</si>
  <si>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</si>
  <si>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</si>
  <si>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</si>
  <si>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</si>
  <si>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</si>
  <si>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</si>
  <si>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</si>
  <si>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</si>
  <si>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</si>
  <si>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</si>
  <si>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</si>
  <si>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</si>
  <si>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</si>
  <si>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</si>
  <si>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</si>
  <si>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</si>
  <si>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</si>
  <si>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</si>
  <si>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</si>
  <si>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</si>
  <si>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</si>
  <si>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</si>
  <si>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</si>
  <si>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</si>
  <si>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</si>
  <si>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</si>
  <si>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</si>
  <si>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</si>
  <si>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</si>
  <si>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</si>
  <si>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</si>
  <si>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</si>
  <si>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</si>
  <si>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</si>
  <si>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</si>
  <si>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</si>
  <si>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</si>
  <si>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</si>
  <si>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</si>
  <si>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</si>
  <si>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</si>
  <si>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</si>
  <si>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</si>
  <si>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</si>
  <si>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</si>
  <si>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</si>
  <si>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</si>
  <si>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</si>
  <si>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Музеї</t>
  </si>
  <si>
    <t>Театри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</si>
  <si>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</si>
  <si>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</si>
  <si>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</si>
  <si>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</si>
  <si>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</si>
  <si>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</si>
  <si>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підприємств, установ, організацій, де проводиться фізкультурно-оздоровча робота, одиниць (без урахування кількості загальноосвітніх, професійно-технічних та вищих навчальних закладів)</t>
  </si>
  <si>
    <t>Кількість дитячо-підліткових фізкультурно-спортивних клубів за місцем проживання населення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</si>
  <si>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</si>
  <si>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</si>
  <si>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</si>
  <si>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>Кількість прийомних сімей</t>
  </si>
  <si>
    <t>Центри соціальних служб для сім’ї, дітей та молоді, в тому числі сільські та селищні, одиниць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</si>
  <si>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</si>
  <si>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</si>
  <si>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</si>
  <si>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</si>
  <si>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од.</t>
  </si>
  <si>
    <t>тис. осіб</t>
  </si>
  <si>
    <t xml:space="preserve"> випадків на 100 тис. населення</t>
  </si>
  <si>
    <t>тис. тонн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</si>
  <si>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</si>
  <si>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</si>
  <si>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</si>
  <si>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</si>
  <si>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</si>
  <si>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</si>
  <si>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</si>
  <si>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</si>
  <si>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 xml:space="preserve">Кількість діючих середніх підприємств </t>
  </si>
  <si>
    <t>Кількість середніх підприємств на 10 тис. населення</t>
  </si>
  <si>
    <t xml:space="preserve">Інвестиційна діяльність </t>
  </si>
  <si>
    <t>Обсяг капітальних інвестицій</t>
  </si>
  <si>
    <t>житлове будівництво</t>
  </si>
  <si>
    <t xml:space="preserve">Іноземні інвестиції </t>
  </si>
  <si>
    <t>Прямі іноземні інвестиції (приріст капіталу)</t>
  </si>
  <si>
    <t>РЕАЛЬНИЙ СЕКТОР ЕКОНОМІКИ</t>
  </si>
  <si>
    <t>Основні показники ефективності регіональної промислової політики</t>
  </si>
  <si>
    <t>Темпи росту обсягів промислового виробництва - усього</t>
  </si>
  <si>
    <t>Транспорт і зв'язок</t>
  </si>
  <si>
    <t>Перевезення вантажів - усього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</si>
  <si>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</si>
  <si>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</si>
  <si>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</si>
  <si>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</si>
  <si>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ЗОВНІШНЬОЕКОНОМІЧНА ДІЯЛЬНІСТЬ</t>
  </si>
  <si>
    <t>Темп росту (зниження) зовнішньоекономічного обороту</t>
  </si>
  <si>
    <t>Темпи росту об' єму експорту товарів</t>
  </si>
  <si>
    <t xml:space="preserve">Темпи росту об' єму імпорту товарів </t>
  </si>
  <si>
    <t>Сальдо зовнішньої торгівлі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</si>
  <si>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</si>
  <si>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</si>
  <si>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</si>
  <si>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</si>
  <si>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</si>
  <si>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</si>
  <si>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</si>
  <si>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</si>
  <si>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</si>
  <si>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</si>
  <si>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</si>
  <si>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Середній розмір пенсії</t>
  </si>
  <si>
    <t>Житлово-комунальне господарство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</si>
  <si>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</si>
  <si>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</si>
  <si>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</si>
  <si>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</si>
  <si>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</si>
  <si>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Обсяг реалізованої промислової продукції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</si>
  <si>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</si>
  <si>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</si>
  <si>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</si>
  <si>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</si>
  <si>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</si>
  <si>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</si>
  <si>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</si>
  <si>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</si>
  <si>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</si>
  <si>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</si>
  <si>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</si>
  <si>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</si>
  <si>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</si>
  <si>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</si>
  <si>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</si>
  <si>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</si>
  <si>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</si>
  <si>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</si>
  <si>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</si>
  <si>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</si>
  <si>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</si>
  <si>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 xml:space="preserve">у 11 класах загальноосвітних шкіл  </t>
  </si>
  <si>
    <t>Рівень травматизму неселення</t>
  </si>
  <si>
    <t>Обсяг прямих іноземних інвестицій з початку інвестування</t>
  </si>
  <si>
    <t>Обсяг експорту товарів</t>
  </si>
  <si>
    <t>Обсяг імпорту товарів</t>
  </si>
  <si>
    <t>промисловість</t>
  </si>
  <si>
    <t>6.4</t>
  </si>
  <si>
    <t>7.2.2</t>
  </si>
  <si>
    <t>№ з/п</t>
  </si>
  <si>
    <t>Розвиток малого і середнього бізнесу</t>
  </si>
  <si>
    <t>Кількість зареєстрованих  фізичних осіб-підприємців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</si>
  <si>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</si>
  <si>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</si>
  <si>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Зовнішньоторговельний оборот товарів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</si>
  <si>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</si>
  <si>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</si>
  <si>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</si>
  <si>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</si>
  <si>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</si>
  <si>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чисельність дітей-сиріт</t>
  </si>
  <si>
    <t>в них дітей</t>
  </si>
  <si>
    <t>Кількість дітей, влаштованих у притулки для неповнолітніх</t>
  </si>
  <si>
    <t>в т.ч. заробітна плата</t>
  </si>
  <si>
    <t>Обсяг виконаних будівельних робіт (у фактичних цінах без ПДВ)</t>
  </si>
  <si>
    <t>х</t>
  </si>
  <si>
    <t>-</t>
  </si>
  <si>
    <t>x</t>
  </si>
  <si>
    <t>електротранспортом</t>
  </si>
  <si>
    <t>кількість створених ОСМД (за накопиченням)</t>
  </si>
  <si>
    <t>ДОДАТОК 1</t>
  </si>
  <si>
    <t xml:space="preserve">Обсяг реалізованих послуг </t>
  </si>
  <si>
    <t xml:space="preserve">Темпи росту обсягів реалізованих послуг </t>
  </si>
  <si>
    <t>Міграційний приріст (скорочення) населення</t>
  </si>
  <si>
    <t>Введення в експлуатацію житла</t>
  </si>
  <si>
    <t>Індекси середньомісячної заробітної плати у % до  попереднього року</t>
  </si>
  <si>
    <t>Надходження податків і платежів до бюджетів всіх рівнів</t>
  </si>
  <si>
    <t>у тому числі доходи місцевих бюджетів</t>
  </si>
  <si>
    <t>Доходи місцевих бюджетів (з урахуванням трансфертів з держбюджету)</t>
  </si>
  <si>
    <t>*</t>
  </si>
  <si>
    <t>* статистична звітність відсутня</t>
  </si>
  <si>
    <t>Основні показники економічного і соціального розвитку м.СЄВЄРОДОНЕЦЬКА за  2015 рік</t>
  </si>
  <si>
    <t>Факт 
за 2015 рік</t>
  </si>
  <si>
    <t>План
на 2015 рік</t>
  </si>
  <si>
    <t>Обсяг обороту роздрібної торгівлі (без урахування обороту фізичних осіб-підприємців) за 9 міс. 2015р.</t>
  </si>
  <si>
    <t>Темп росту (зниження) факту 2015р. до плану 2015р., %</t>
  </si>
  <si>
    <t>Темпи росту роздрібної торгівлі (без урахування обороту фізичних осіб-підприємців) у фактичних цінах за 9 міс. 2015р.</t>
  </si>
  <si>
    <t>Чисельність безробітних на кінець року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</si>
</sst>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.&quot;;\-#,##0&quot;гр.&quot;"/>
    <numFmt numFmtId="165" formatCode="#,##0&quot;гр.&quot;;[Red]\-#,##0&quot;гр.&quot;"/>
    <numFmt numFmtId="166" formatCode="#,##0.00&quot;гр.&quot;;\-#,##0.00&quot;гр.&quot;"/>
    <numFmt numFmtId="167" formatCode="#,##0.00&quot;гр.&quot;;[Red]\-#,##0.00&quot;гр.&quot;"/>
    <numFmt numFmtId="168" formatCode="_-* #,##0&quot;гр.&quot;_-;\-* #,##0&quot;гр.&quot;_-;_-* &quot;-&quot;&quot;гр.&quot;_-;_-@_-"/>
    <numFmt numFmtId="169" formatCode="_-* #,##0_г_р_._-;\-* #,##0_г_р_._-;_-* &quot;-&quot;_г_р_._-;_-@_-"/>
    <numFmt numFmtId="170" formatCode="_-* #,##0.00&quot;гр.&quot;_-;\-* #,##0.00&quot;гр.&quot;_-;_-* &quot;-&quot;??&quot;гр.&quot;_-;_-@_-"/>
    <numFmt numFmtId="171" formatCode="_-* #,##0.00_г_р_._-;\-* #,##0.00_г_р_._-;_-* &quot;-&quot;??_г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_р_._-;_-@_-"/>
    <numFmt numFmtId="195" formatCode="_-* #,##0.0_р_._-;\-* #,##0.0_р_._-;_-* &quot;-&quot;??_р_._-;_-@_-"/>
    <numFmt numFmtId="196" formatCode="0.000000"/>
    <numFmt numFmtId="197" formatCode="0.00000"/>
    <numFmt numFmtId="198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justify"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188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9" fontId="11" fillId="0" borderId="11" xfId="0" applyNumberFormat="1" applyFont="1" applyFill="1" applyBorder="1" applyAlignment="1">
      <alignment horizontal="center" vertical="center" wrapText="1"/>
    </xf>
    <xf numFmtId="195" fontId="11" fillId="0" borderId="11" xfId="58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11" fillId="33" borderId="11" xfId="0" applyNumberFormat="1" applyFont="1" applyFill="1" applyBorder="1" applyAlignment="1">
      <alignment horizontal="center" vertical="center" wrapText="1"/>
    </xf>
    <xf numFmtId="189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188" fontId="11" fillId="34" borderId="10" xfId="0" applyNumberFormat="1" applyFont="1" applyFill="1" applyBorder="1" applyAlignment="1">
      <alignment horizontal="center" vertical="center" wrapText="1"/>
    </xf>
    <xf numFmtId="188" fontId="11" fillId="34" borderId="11" xfId="0" applyNumberFormat="1" applyFont="1" applyFill="1" applyBorder="1" applyAlignment="1">
      <alignment horizontal="center" vertical="center" wrapText="1"/>
    </xf>
    <xf numFmtId="189" fontId="11" fillId="34" borderId="11" xfId="0" applyNumberFormat="1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188" fontId="11" fillId="0" borderId="12" xfId="0" applyNumberFormat="1" applyFont="1" applyFill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188" fontId="11" fillId="0" borderId="14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/>
    </xf>
    <xf numFmtId="188" fontId="11" fillId="33" borderId="15" xfId="0" applyNumberFormat="1" applyFont="1" applyFill="1" applyBorder="1" applyAlignment="1">
      <alignment horizontal="center" vertical="center" wrapText="1"/>
    </xf>
    <xf numFmtId="188" fontId="11" fillId="0" borderId="16" xfId="0" applyNumberFormat="1" applyFont="1" applyFill="1" applyBorder="1" applyAlignment="1">
      <alignment horizontal="center" vertical="center" wrapText="1"/>
    </xf>
    <xf numFmtId="188" fontId="11" fillId="33" borderId="12" xfId="0" applyNumberFormat="1" applyFont="1" applyFill="1" applyBorder="1" applyAlignment="1">
      <alignment horizontal="center" vertical="center" wrapText="1"/>
    </xf>
    <xf numFmtId="188" fontId="11" fillId="0" borderId="15" xfId="0" applyNumberFormat="1" applyFont="1" applyFill="1" applyBorder="1" applyAlignment="1">
      <alignment horizontal="center" vertical="center" wrapText="1"/>
    </xf>
    <xf numFmtId="188" fontId="11" fillId="34" borderId="13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 wrapText="1"/>
    </xf>
    <xf numFmtId="1" fontId="11" fillId="33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8" fontId="9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88" fontId="9" fillId="0" borderId="10" xfId="0" applyNumberFormat="1" applyFont="1" applyFill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419100</xdr:colOff>
      <xdr:row>691</xdr:row>
      <xdr:rowOff>133350</xdr:rowOff>
    </xdr:from>
    <xdr:to>
      <xdr:col>22</xdr:col>
      <xdr:colOff>228600</xdr:colOff>
      <xdr:row>691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23231475" y="13020675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419100</xdr:colOff>
      <xdr:row>693</xdr:row>
      <xdr:rowOff>142875</xdr:rowOff>
    </xdr:from>
    <xdr:to>
      <xdr:col>22</xdr:col>
      <xdr:colOff>228600</xdr:colOff>
      <xdr:row>693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23231475" y="1305401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400050</xdr:colOff>
      <xdr:row>695</xdr:row>
      <xdr:rowOff>95250</xdr:rowOff>
    </xdr:from>
    <xdr:to>
      <xdr:col>22</xdr:col>
      <xdr:colOff>209550</xdr:colOff>
      <xdr:row>695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23212425" y="13081635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400050</xdr:colOff>
      <xdr:row>695</xdr:row>
      <xdr:rowOff>95250</xdr:rowOff>
    </xdr:from>
    <xdr:to>
      <xdr:col>22</xdr:col>
      <xdr:colOff>209550</xdr:colOff>
      <xdr:row>695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23212425" y="13081635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419100</xdr:colOff>
      <xdr:row>691</xdr:row>
      <xdr:rowOff>133350</xdr:rowOff>
    </xdr:from>
    <xdr:to>
      <xdr:col>22</xdr:col>
      <xdr:colOff>228600</xdr:colOff>
      <xdr:row>691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23231475" y="13020675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123825</xdr:colOff>
      <xdr:row>625</xdr:row>
      <xdr:rowOff>142875</xdr:rowOff>
    </xdr:from>
    <xdr:to>
      <xdr:col>21</xdr:col>
      <xdr:colOff>619125</xdr:colOff>
      <xdr:row>625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22936200" y="11952922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619125</xdr:colOff>
      <xdr:row>528</xdr:row>
      <xdr:rowOff>9525</xdr:rowOff>
    </xdr:from>
    <xdr:to>
      <xdr:col>22</xdr:col>
      <xdr:colOff>419100</xdr:colOff>
      <xdr:row>528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23431500" y="1036891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565</xdr:row>
      <xdr:rowOff>9525</xdr:rowOff>
    </xdr:from>
    <xdr:to>
      <xdr:col>21</xdr:col>
      <xdr:colOff>276225</xdr:colOff>
      <xdr:row>565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22583775" y="1096803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421</xdr:row>
      <xdr:rowOff>0</xdr:rowOff>
    </xdr:from>
    <xdr:to>
      <xdr:col>21</xdr:col>
      <xdr:colOff>276225</xdr:colOff>
      <xdr:row>421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22583775" y="863536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421</xdr:row>
      <xdr:rowOff>0</xdr:rowOff>
    </xdr:from>
    <xdr:to>
      <xdr:col>21</xdr:col>
      <xdr:colOff>276225</xdr:colOff>
      <xdr:row>421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22583775" y="863536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421</xdr:row>
      <xdr:rowOff>0</xdr:rowOff>
    </xdr:from>
    <xdr:to>
      <xdr:col>21</xdr:col>
      <xdr:colOff>276225</xdr:colOff>
      <xdr:row>421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22583775" y="863536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421</xdr:row>
      <xdr:rowOff>0</xdr:rowOff>
    </xdr:from>
    <xdr:to>
      <xdr:col>21</xdr:col>
      <xdr:colOff>276225</xdr:colOff>
      <xdr:row>421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22583775" y="863536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421</xdr:row>
      <xdr:rowOff>0</xdr:rowOff>
    </xdr:from>
    <xdr:to>
      <xdr:col>21</xdr:col>
      <xdr:colOff>276225</xdr:colOff>
      <xdr:row>421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22583775" y="863536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598</xdr:row>
      <xdr:rowOff>66675</xdr:rowOff>
    </xdr:from>
    <xdr:to>
      <xdr:col>21</xdr:col>
      <xdr:colOff>276225</xdr:colOff>
      <xdr:row>598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22583775" y="1150810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627</xdr:row>
      <xdr:rowOff>95250</xdr:rowOff>
    </xdr:from>
    <xdr:to>
      <xdr:col>21</xdr:col>
      <xdr:colOff>276225</xdr:colOff>
      <xdr:row>627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22583775" y="1198054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627</xdr:row>
      <xdr:rowOff>95250</xdr:rowOff>
    </xdr:from>
    <xdr:to>
      <xdr:col>21</xdr:col>
      <xdr:colOff>276225</xdr:colOff>
      <xdr:row>627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22583775" y="1198054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672</xdr:row>
      <xdr:rowOff>104775</xdr:rowOff>
    </xdr:from>
    <xdr:to>
      <xdr:col>21</xdr:col>
      <xdr:colOff>276225</xdr:colOff>
      <xdr:row>672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22583775" y="1271016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view="pageLayout" zoomScale="75" zoomScaleSheetLayoutView="100" zoomScalePageLayoutView="75" workbookViewId="0" topLeftCell="A124">
      <selection activeCell="G122" sqref="G122:G123"/>
    </sheetView>
  </sheetViews>
  <sheetFormatPr defaultColWidth="9.00390625" defaultRowHeight="12.75"/>
  <cols>
    <col min="1" max="1" width="4.125" style="4" customWidth="1"/>
    <col min="2" max="2" width="103.625" style="5" customWidth="1"/>
    <col min="3" max="3" width="14.75390625" style="6" customWidth="1"/>
    <col min="4" max="4" width="11.375" style="7" customWidth="1"/>
    <col min="5" max="5" width="12.00390625" style="7" customWidth="1"/>
    <col min="6" max="6" width="16.625" style="6" customWidth="1"/>
    <col min="7" max="16384" width="9.125" style="2" customWidth="1"/>
  </cols>
  <sheetData>
    <row r="1" spans="5:6" ht="18.75">
      <c r="E1" s="92" t="s">
        <v>215</v>
      </c>
      <c r="F1" s="92"/>
    </row>
    <row r="2" spans="1:6" ht="22.5" customHeight="1">
      <c r="A2" s="88" t="s">
        <v>226</v>
      </c>
      <c r="B2" s="88"/>
      <c r="C2" s="88"/>
      <c r="D2" s="88"/>
      <c r="E2" s="88"/>
      <c r="F2" s="88"/>
    </row>
    <row r="3" spans="1:7" ht="16.5" customHeight="1">
      <c r="A3" s="89" t="s">
        <v>194</v>
      </c>
      <c r="B3" s="89"/>
      <c r="C3" s="89" t="s">
        <v>32</v>
      </c>
      <c r="D3" s="93" t="s">
        <v>228</v>
      </c>
      <c r="E3" s="90" t="s">
        <v>227</v>
      </c>
      <c r="F3" s="89" t="s">
        <v>230</v>
      </c>
      <c r="G3" s="91"/>
    </row>
    <row r="4" spans="1:7" ht="36.75" customHeight="1">
      <c r="A4" s="89"/>
      <c r="B4" s="89"/>
      <c r="C4" s="89"/>
      <c r="D4" s="93"/>
      <c r="E4" s="90"/>
      <c r="F4" s="89"/>
      <c r="G4" s="91"/>
    </row>
    <row r="5" spans="1:6" s="8" customFormat="1" ht="13.5">
      <c r="A5" s="3">
        <v>1</v>
      </c>
      <c r="B5" s="3">
        <v>2</v>
      </c>
      <c r="C5" s="23">
        <v>3</v>
      </c>
      <c r="D5" s="23">
        <v>4</v>
      </c>
      <c r="E5" s="68">
        <v>5</v>
      </c>
      <c r="F5" s="23">
        <v>6</v>
      </c>
    </row>
    <row r="6" spans="1:6" ht="30" customHeight="1">
      <c r="A6" s="71" t="s">
        <v>20</v>
      </c>
      <c r="B6" s="72" t="s">
        <v>33</v>
      </c>
      <c r="C6" s="36"/>
      <c r="D6" s="37"/>
      <c r="E6" s="38"/>
      <c r="F6" s="37"/>
    </row>
    <row r="7" spans="1:6" ht="18.75">
      <c r="A7" s="76" t="s">
        <v>12</v>
      </c>
      <c r="B7" s="77" t="s">
        <v>34</v>
      </c>
      <c r="C7" s="36" t="s">
        <v>23</v>
      </c>
      <c r="D7" s="25">
        <f>D8-D9+D10</f>
        <v>876.8</v>
      </c>
      <c r="E7" s="37">
        <f>E8-E9+E10</f>
        <v>889.6999999999999</v>
      </c>
      <c r="F7" s="25">
        <f>(E7/D7)*100</f>
        <v>101.47125912408758</v>
      </c>
    </row>
    <row r="8" spans="1:6" ht="18.75">
      <c r="A8" s="78"/>
      <c r="B8" s="79" t="s">
        <v>221</v>
      </c>
      <c r="C8" s="36" t="s">
        <v>23</v>
      </c>
      <c r="D8" s="38">
        <v>497.6</v>
      </c>
      <c r="E8" s="38">
        <v>528.3</v>
      </c>
      <c r="F8" s="37">
        <f>(E8/D8)*100</f>
        <v>106.16961414790995</v>
      </c>
    </row>
    <row r="9" spans="1:6" ht="18.75">
      <c r="A9" s="78"/>
      <c r="B9" s="80" t="s">
        <v>222</v>
      </c>
      <c r="C9" s="36" t="s">
        <v>23</v>
      </c>
      <c r="D9" s="67">
        <v>311.1</v>
      </c>
      <c r="E9" s="37">
        <v>338</v>
      </c>
      <c r="F9" s="25">
        <f>(E9/D9)*100</f>
        <v>108.64673738347797</v>
      </c>
    </row>
    <row r="10" spans="1:6" ht="18.75">
      <c r="A10" s="78"/>
      <c r="B10" s="79" t="s">
        <v>223</v>
      </c>
      <c r="C10" s="36" t="s">
        <v>23</v>
      </c>
      <c r="D10" s="26">
        <v>690.3</v>
      </c>
      <c r="E10" s="38">
        <v>699.4</v>
      </c>
      <c r="F10" s="25">
        <f>(E10/D10)*100</f>
        <v>101.31826741996235</v>
      </c>
    </row>
    <row r="11" spans="1:6" ht="18.75">
      <c r="A11" s="76" t="s">
        <v>31</v>
      </c>
      <c r="B11" s="72" t="s">
        <v>35</v>
      </c>
      <c r="C11" s="36"/>
      <c r="D11" s="26"/>
      <c r="E11" s="26"/>
      <c r="F11" s="25"/>
    </row>
    <row r="12" spans="1:7" ht="18.75">
      <c r="A12" s="78"/>
      <c r="B12" s="72" t="s">
        <v>36</v>
      </c>
      <c r="C12" s="36" t="s">
        <v>23</v>
      </c>
      <c r="D12" s="33">
        <f>D14+D15</f>
        <v>756.27</v>
      </c>
      <c r="E12" s="33">
        <f>E14+E15</f>
        <v>661.365</v>
      </c>
      <c r="F12" s="25">
        <f>(E12/D12)*100</f>
        <v>87.45091038914674</v>
      </c>
      <c r="G12" s="9"/>
    </row>
    <row r="13" spans="1:6" ht="15.75" customHeight="1">
      <c r="A13" s="78"/>
      <c r="B13" s="79" t="s">
        <v>37</v>
      </c>
      <c r="C13" s="36"/>
      <c r="D13" s="33"/>
      <c r="E13" s="33"/>
      <c r="F13" s="25"/>
    </row>
    <row r="14" spans="1:7" ht="18.75">
      <c r="A14" s="78"/>
      <c r="B14" s="79" t="s">
        <v>38</v>
      </c>
      <c r="C14" s="36" t="s">
        <v>23</v>
      </c>
      <c r="D14" s="33">
        <v>635.108</v>
      </c>
      <c r="E14" s="33">
        <v>560.495</v>
      </c>
      <c r="F14" s="25">
        <f>(E14/D14)*100</f>
        <v>88.25191935859729</v>
      </c>
      <c r="G14" s="9"/>
    </row>
    <row r="15" spans="1:7" ht="18.75">
      <c r="A15" s="78"/>
      <c r="B15" s="79" t="s">
        <v>39</v>
      </c>
      <c r="C15" s="36" t="s">
        <v>23</v>
      </c>
      <c r="D15" s="33">
        <v>121.162</v>
      </c>
      <c r="E15" s="33">
        <v>100.87</v>
      </c>
      <c r="F15" s="25">
        <f>(E15/D15)*100</f>
        <v>83.25217477426916</v>
      </c>
      <c r="G15" s="9"/>
    </row>
    <row r="16" spans="1:6" ht="18.75">
      <c r="A16" s="76" t="s">
        <v>13</v>
      </c>
      <c r="B16" s="72" t="s">
        <v>40</v>
      </c>
      <c r="C16" s="36"/>
      <c r="D16" s="38"/>
      <c r="E16" s="48"/>
      <c r="F16" s="37"/>
    </row>
    <row r="17" spans="1:6" ht="18.75">
      <c r="A17" s="78"/>
      <c r="B17" s="79" t="s">
        <v>117</v>
      </c>
      <c r="C17" s="36" t="s">
        <v>23</v>
      </c>
      <c r="D17" s="37">
        <v>160</v>
      </c>
      <c r="E17" s="50">
        <v>254</v>
      </c>
      <c r="F17" s="25">
        <f>(E17/D17)*100</f>
        <v>158.75</v>
      </c>
    </row>
    <row r="18" spans="1:6" ht="17.25" customHeight="1">
      <c r="A18" s="78"/>
      <c r="B18" s="79" t="s">
        <v>118</v>
      </c>
      <c r="C18" s="36" t="s">
        <v>4</v>
      </c>
      <c r="D18" s="37">
        <v>55</v>
      </c>
      <c r="E18" s="50">
        <v>43</v>
      </c>
      <c r="F18" s="25" t="s">
        <v>210</v>
      </c>
    </row>
    <row r="19" spans="1:6" ht="18.75">
      <c r="A19" s="78"/>
      <c r="B19" s="79" t="s">
        <v>119</v>
      </c>
      <c r="C19" s="36" t="s">
        <v>23</v>
      </c>
      <c r="D19" s="37">
        <v>2508.9</v>
      </c>
      <c r="E19" s="51">
        <v>9514.8</v>
      </c>
      <c r="F19" s="25">
        <f>(E19/D19)*100</f>
        <v>379.2418988401291</v>
      </c>
    </row>
    <row r="20" spans="1:6" ht="16.5" customHeight="1">
      <c r="A20" s="78"/>
      <c r="B20" s="79" t="s">
        <v>120</v>
      </c>
      <c r="C20" s="36" t="s">
        <v>4</v>
      </c>
      <c r="D20" s="37">
        <v>45</v>
      </c>
      <c r="E20" s="50">
        <v>57</v>
      </c>
      <c r="F20" s="25" t="s">
        <v>210</v>
      </c>
    </row>
    <row r="21" spans="1:6" ht="18.75">
      <c r="A21" s="78"/>
      <c r="B21" s="79" t="s">
        <v>121</v>
      </c>
      <c r="C21" s="36" t="s">
        <v>23</v>
      </c>
      <c r="D21" s="37">
        <f>D17-D19</f>
        <v>-2348.9</v>
      </c>
      <c r="E21" s="51">
        <v>-9260.8</v>
      </c>
      <c r="F21" s="25">
        <f>(E21/D21)*100</f>
        <v>394.2611435139852</v>
      </c>
    </row>
    <row r="22" spans="1:6" ht="30.75" customHeight="1">
      <c r="A22" s="73" t="s">
        <v>14</v>
      </c>
      <c r="B22" s="35" t="s">
        <v>122</v>
      </c>
      <c r="C22" s="24"/>
      <c r="D22" s="26"/>
      <c r="E22" s="49"/>
      <c r="F22" s="25"/>
    </row>
    <row r="23" spans="1:6" ht="18.75">
      <c r="A23" s="74" t="s">
        <v>21</v>
      </c>
      <c r="B23" s="35" t="s">
        <v>195</v>
      </c>
      <c r="C23" s="24"/>
      <c r="D23" s="27"/>
      <c r="E23" s="52"/>
      <c r="F23" s="25"/>
    </row>
    <row r="24" spans="1:6" ht="18.75">
      <c r="A24" s="75"/>
      <c r="B24" s="35" t="s">
        <v>123</v>
      </c>
      <c r="C24" s="24" t="s">
        <v>92</v>
      </c>
      <c r="D24" s="29">
        <v>795</v>
      </c>
      <c r="E24" s="53">
        <v>836</v>
      </c>
      <c r="F24" s="25">
        <f aca="true" t="shared" si="0" ref="F24:F30">(E24/D24)*100</f>
        <v>105.15723270440252</v>
      </c>
    </row>
    <row r="25" spans="1:6" ht="18.75">
      <c r="A25" s="75"/>
      <c r="B25" s="19" t="s">
        <v>124</v>
      </c>
      <c r="C25" s="24" t="s">
        <v>92</v>
      </c>
      <c r="D25" s="29">
        <v>67</v>
      </c>
      <c r="E25" s="53">
        <v>71</v>
      </c>
      <c r="F25" s="25">
        <f t="shared" si="0"/>
        <v>105.97014925373134</v>
      </c>
    </row>
    <row r="26" spans="1:6" ht="18.75">
      <c r="A26" s="75"/>
      <c r="B26" s="19" t="s">
        <v>170</v>
      </c>
      <c r="C26" s="24" t="s">
        <v>58</v>
      </c>
      <c r="D26" s="29">
        <v>5000</v>
      </c>
      <c r="E26" s="53">
        <v>4180</v>
      </c>
      <c r="F26" s="25">
        <f t="shared" si="0"/>
        <v>83.6</v>
      </c>
    </row>
    <row r="27" spans="1:6" ht="32.25" customHeight="1">
      <c r="A27" s="75"/>
      <c r="B27" s="19" t="s">
        <v>165</v>
      </c>
      <c r="C27" s="24" t="s">
        <v>4</v>
      </c>
      <c r="D27" s="34">
        <v>47.9</v>
      </c>
      <c r="E27" s="54">
        <v>28.6</v>
      </c>
      <c r="F27" s="25" t="s">
        <v>210</v>
      </c>
    </row>
    <row r="28" spans="1:6" ht="18.75">
      <c r="A28" s="75"/>
      <c r="B28" s="35" t="s">
        <v>125</v>
      </c>
      <c r="C28" s="24" t="s">
        <v>63</v>
      </c>
      <c r="D28" s="29">
        <v>58</v>
      </c>
      <c r="E28" s="53">
        <v>57</v>
      </c>
      <c r="F28" s="25">
        <f t="shared" si="0"/>
        <v>98.27586206896551</v>
      </c>
    </row>
    <row r="29" spans="1:6" ht="18.75">
      <c r="A29" s="75"/>
      <c r="B29" s="19" t="s">
        <v>126</v>
      </c>
      <c r="C29" s="30" t="s">
        <v>63</v>
      </c>
      <c r="D29" s="29">
        <v>5</v>
      </c>
      <c r="E29" s="53">
        <v>5</v>
      </c>
      <c r="F29" s="25">
        <f t="shared" si="0"/>
        <v>100</v>
      </c>
    </row>
    <row r="30" spans="1:6" ht="18.75">
      <c r="A30" s="75"/>
      <c r="B30" s="19" t="s">
        <v>171</v>
      </c>
      <c r="C30" s="30" t="s">
        <v>58</v>
      </c>
      <c r="D30" s="29">
        <v>9142</v>
      </c>
      <c r="E30" s="53">
        <v>9235</v>
      </c>
      <c r="F30" s="25">
        <f t="shared" si="0"/>
        <v>101.0172828702691</v>
      </c>
    </row>
    <row r="31" spans="1:6" ht="31.5" customHeight="1">
      <c r="A31" s="75"/>
      <c r="B31" s="19" t="s">
        <v>166</v>
      </c>
      <c r="C31" s="24" t="s">
        <v>4</v>
      </c>
      <c r="D31" s="25">
        <v>39.9</v>
      </c>
      <c r="E31" s="54">
        <v>49.4</v>
      </c>
      <c r="F31" s="25" t="s">
        <v>210</v>
      </c>
    </row>
    <row r="32" spans="1:6" ht="18.75">
      <c r="A32" s="75"/>
      <c r="B32" s="35" t="s">
        <v>196</v>
      </c>
      <c r="C32" s="24" t="s">
        <v>58</v>
      </c>
      <c r="D32" s="28">
        <v>6300</v>
      </c>
      <c r="E32" s="53">
        <v>10299</v>
      </c>
      <c r="F32" s="25">
        <f>(E32/D32)*100</f>
        <v>163.47619047619048</v>
      </c>
    </row>
    <row r="33" spans="1:6" ht="18" customHeight="1">
      <c r="A33" s="75"/>
      <c r="B33" s="19" t="s">
        <v>183</v>
      </c>
      <c r="C33" s="24" t="s">
        <v>58</v>
      </c>
      <c r="D33" s="28">
        <v>5850</v>
      </c>
      <c r="E33" s="53">
        <v>5378</v>
      </c>
      <c r="F33" s="25">
        <f>(E33/D33)*100</f>
        <v>91.93162393162393</v>
      </c>
    </row>
    <row r="34" spans="1:6" ht="18" customHeight="1">
      <c r="A34" s="75"/>
      <c r="B34" s="19" t="s">
        <v>185</v>
      </c>
      <c r="C34" s="24" t="s">
        <v>58</v>
      </c>
      <c r="D34" s="28">
        <v>2250</v>
      </c>
      <c r="E34" s="53">
        <v>4921</v>
      </c>
      <c r="F34" s="25">
        <f>(E34/D34)*100</f>
        <v>218.7111111111111</v>
      </c>
    </row>
    <row r="35" spans="1:6" ht="17.25" customHeight="1">
      <c r="A35" s="75"/>
      <c r="B35" s="19" t="s">
        <v>184</v>
      </c>
      <c r="C35" s="24" t="s">
        <v>4</v>
      </c>
      <c r="D35" s="25">
        <v>92.9</v>
      </c>
      <c r="E35" s="56">
        <v>93</v>
      </c>
      <c r="F35" s="25" t="s">
        <v>210</v>
      </c>
    </row>
    <row r="36" spans="1:6" ht="18.75">
      <c r="A36" s="74" t="s">
        <v>15</v>
      </c>
      <c r="B36" s="35" t="s">
        <v>127</v>
      </c>
      <c r="C36" s="24"/>
      <c r="D36" s="25"/>
      <c r="E36" s="25"/>
      <c r="F36" s="25"/>
    </row>
    <row r="37" spans="1:6" ht="18.75">
      <c r="A37" s="75"/>
      <c r="B37" s="19" t="s">
        <v>128</v>
      </c>
      <c r="C37" s="24" t="s">
        <v>23</v>
      </c>
      <c r="D37" s="25">
        <v>221.4</v>
      </c>
      <c r="E37" s="51">
        <v>257.8</v>
      </c>
      <c r="F37" s="25">
        <f>(E37/D37)*100</f>
        <v>116.44083107497742</v>
      </c>
    </row>
    <row r="38" spans="1:6" ht="18.75">
      <c r="A38" s="75"/>
      <c r="B38" s="19" t="s">
        <v>67</v>
      </c>
      <c r="C38" s="24"/>
      <c r="D38" s="25"/>
      <c r="E38" s="51"/>
      <c r="F38" s="25"/>
    </row>
    <row r="39" spans="1:6" ht="18.75">
      <c r="A39" s="75"/>
      <c r="B39" s="19" t="s">
        <v>191</v>
      </c>
      <c r="C39" s="24" t="s">
        <v>23</v>
      </c>
      <c r="D39" s="25">
        <v>150</v>
      </c>
      <c r="E39" s="51">
        <v>93.5</v>
      </c>
      <c r="F39" s="25">
        <f>(E39/D39)*100</f>
        <v>62.33333333333333</v>
      </c>
    </row>
    <row r="40" spans="1:6" ht="18.75">
      <c r="A40" s="75"/>
      <c r="B40" s="19" t="s">
        <v>129</v>
      </c>
      <c r="C40" s="24" t="s">
        <v>23</v>
      </c>
      <c r="D40" s="25">
        <v>9.9</v>
      </c>
      <c r="E40" s="25">
        <v>12.2</v>
      </c>
      <c r="F40" s="25">
        <f>(E40/D40)*100</f>
        <v>123.23232323232322</v>
      </c>
    </row>
    <row r="41" spans="1:6" ht="18.75">
      <c r="A41" s="74" t="s">
        <v>27</v>
      </c>
      <c r="B41" s="35" t="s">
        <v>130</v>
      </c>
      <c r="C41" s="24"/>
      <c r="D41" s="25"/>
      <c r="E41" s="25"/>
      <c r="F41" s="25"/>
    </row>
    <row r="42" spans="1:6" ht="31.5">
      <c r="A42" s="74"/>
      <c r="B42" s="19" t="s">
        <v>131</v>
      </c>
      <c r="C42" s="24" t="s">
        <v>30</v>
      </c>
      <c r="D42" s="25">
        <v>0.1</v>
      </c>
      <c r="E42" s="57" t="s">
        <v>224</v>
      </c>
      <c r="F42" s="25" t="s">
        <v>210</v>
      </c>
    </row>
    <row r="43" spans="1:6" ht="31.5">
      <c r="A43" s="74"/>
      <c r="B43" s="19" t="s">
        <v>188</v>
      </c>
      <c r="C43" s="24" t="s">
        <v>30</v>
      </c>
      <c r="D43" s="25">
        <v>176.2</v>
      </c>
      <c r="E43" s="57" t="s">
        <v>224</v>
      </c>
      <c r="F43" s="25" t="s">
        <v>210</v>
      </c>
    </row>
    <row r="44" spans="1:6" ht="30.75" customHeight="1">
      <c r="A44" s="74" t="s">
        <v>0</v>
      </c>
      <c r="B44" s="35" t="s">
        <v>132</v>
      </c>
      <c r="C44" s="24"/>
      <c r="D44" s="25"/>
      <c r="E44" s="25"/>
      <c r="F44" s="25"/>
    </row>
    <row r="45" spans="1:6" ht="18.75">
      <c r="A45" s="74" t="s">
        <v>1</v>
      </c>
      <c r="B45" s="35" t="s">
        <v>133</v>
      </c>
      <c r="C45" s="24"/>
      <c r="D45" s="25"/>
      <c r="E45" s="25"/>
      <c r="F45" s="25"/>
    </row>
    <row r="46" spans="1:6" ht="18.75">
      <c r="A46" s="75"/>
      <c r="B46" s="35" t="s">
        <v>164</v>
      </c>
      <c r="C46" s="24" t="s">
        <v>23</v>
      </c>
      <c r="D46" s="25">
        <v>3950</v>
      </c>
      <c r="E46" s="51">
        <v>2446.5</v>
      </c>
      <c r="F46" s="25">
        <f>(E46/D46)*100</f>
        <v>61.936708860759495</v>
      </c>
    </row>
    <row r="47" spans="1:6" ht="18.75">
      <c r="A47" s="75"/>
      <c r="B47" s="35" t="s">
        <v>134</v>
      </c>
      <c r="C47" s="24" t="s">
        <v>4</v>
      </c>
      <c r="D47" s="25">
        <v>119.7</v>
      </c>
      <c r="E47" s="51">
        <v>71.9</v>
      </c>
      <c r="F47" s="25" t="s">
        <v>210</v>
      </c>
    </row>
    <row r="48" spans="1:6" ht="18.75">
      <c r="A48" s="74" t="s">
        <v>2</v>
      </c>
      <c r="B48" s="35" t="s">
        <v>135</v>
      </c>
      <c r="C48" s="24"/>
      <c r="D48" s="25"/>
      <c r="E48" s="37"/>
      <c r="F48" s="25"/>
    </row>
    <row r="49" spans="1:6" ht="18.75">
      <c r="A49" s="74"/>
      <c r="B49" s="19" t="s">
        <v>136</v>
      </c>
      <c r="C49" s="24" t="s">
        <v>25</v>
      </c>
      <c r="D49" s="31">
        <f>D51</f>
        <v>0.28</v>
      </c>
      <c r="E49" s="39">
        <v>0.059</v>
      </c>
      <c r="F49" s="25">
        <f>(E49/D49)*100</f>
        <v>21.07142857142857</v>
      </c>
    </row>
    <row r="50" spans="1:6" ht="18.75">
      <c r="A50" s="74"/>
      <c r="B50" s="19" t="s">
        <v>137</v>
      </c>
      <c r="C50" s="24" t="s">
        <v>25</v>
      </c>
      <c r="D50" s="26">
        <v>0</v>
      </c>
      <c r="E50" s="38">
        <v>0</v>
      </c>
      <c r="F50" s="25">
        <v>0</v>
      </c>
    </row>
    <row r="51" spans="1:6" ht="18.75">
      <c r="A51" s="74"/>
      <c r="B51" s="19" t="s">
        <v>138</v>
      </c>
      <c r="C51" s="24" t="s">
        <v>25</v>
      </c>
      <c r="D51" s="31">
        <v>0.28</v>
      </c>
      <c r="E51" s="39">
        <v>0.059</v>
      </c>
      <c r="F51" s="25">
        <f>(E51/D51)*100</f>
        <v>21.07142857142857</v>
      </c>
    </row>
    <row r="52" spans="1:6" ht="18.75">
      <c r="A52" s="74"/>
      <c r="B52" s="19" t="s">
        <v>139</v>
      </c>
      <c r="C52" s="24" t="s">
        <v>26</v>
      </c>
      <c r="D52" s="25">
        <f>SUM(D53:D55)</f>
        <v>30.1</v>
      </c>
      <c r="E52" s="58">
        <f>SUM(E53:E55)</f>
        <v>25.067</v>
      </c>
      <c r="F52" s="25">
        <f>(E52/D52)*100</f>
        <v>83.27906976744185</v>
      </c>
    </row>
    <row r="53" spans="1:6" ht="18.75" customHeight="1">
      <c r="A53" s="74"/>
      <c r="B53" s="19" t="s">
        <v>137</v>
      </c>
      <c r="C53" s="24" t="s">
        <v>26</v>
      </c>
      <c r="D53" s="26">
        <v>0</v>
      </c>
      <c r="E53" s="38">
        <v>0</v>
      </c>
      <c r="F53" s="25">
        <v>0</v>
      </c>
    </row>
    <row r="54" spans="1:6" ht="18.75">
      <c r="A54" s="74"/>
      <c r="B54" s="19" t="s">
        <v>138</v>
      </c>
      <c r="C54" s="24" t="s">
        <v>26</v>
      </c>
      <c r="D54" s="26">
        <v>2.1</v>
      </c>
      <c r="E54" s="39">
        <v>1.667</v>
      </c>
      <c r="F54" s="25">
        <f>(E54/D54)*100</f>
        <v>79.38095238095238</v>
      </c>
    </row>
    <row r="55" spans="1:6" ht="18.75">
      <c r="A55" s="74"/>
      <c r="B55" s="19" t="s">
        <v>213</v>
      </c>
      <c r="C55" s="24" t="s">
        <v>26</v>
      </c>
      <c r="D55" s="26">
        <v>28</v>
      </c>
      <c r="E55" s="38">
        <v>23.4</v>
      </c>
      <c r="F55" s="25">
        <f>(E55/D55)*100</f>
        <v>83.57142857142857</v>
      </c>
    </row>
    <row r="56" spans="1:6" ht="18.75">
      <c r="A56" s="74" t="s">
        <v>3</v>
      </c>
      <c r="B56" s="35" t="s">
        <v>181</v>
      </c>
      <c r="C56" s="24"/>
      <c r="D56" s="26"/>
      <c r="E56" s="26"/>
      <c r="F56" s="25"/>
    </row>
    <row r="57" spans="1:7" ht="18.75">
      <c r="A57" s="74"/>
      <c r="B57" s="19" t="s">
        <v>219</v>
      </c>
      <c r="C57" s="24" t="s">
        <v>159</v>
      </c>
      <c r="D57" s="33">
        <v>4.079</v>
      </c>
      <c r="E57" s="33">
        <v>5.447</v>
      </c>
      <c r="F57" s="25">
        <f>(E57/D57)*100</f>
        <v>133.53763177249328</v>
      </c>
      <c r="G57" s="9"/>
    </row>
    <row r="58" spans="1:6" ht="18.75">
      <c r="A58" s="74"/>
      <c r="B58" s="19" t="s">
        <v>209</v>
      </c>
      <c r="C58" s="24" t="s">
        <v>23</v>
      </c>
      <c r="D58" s="25">
        <v>152.5</v>
      </c>
      <c r="E58" s="25">
        <v>155.5</v>
      </c>
      <c r="F58" s="25">
        <f>(E58/D58)*100</f>
        <v>101.9672131147541</v>
      </c>
    </row>
    <row r="59" spans="1:6" ht="18.75">
      <c r="A59" s="74"/>
      <c r="B59" s="19" t="s">
        <v>182</v>
      </c>
      <c r="C59" s="24" t="s">
        <v>4</v>
      </c>
      <c r="D59" s="26">
        <v>105</v>
      </c>
      <c r="E59" s="26">
        <v>116.5</v>
      </c>
      <c r="F59" s="25" t="s">
        <v>210</v>
      </c>
    </row>
    <row r="60" spans="1:6" ht="18.75">
      <c r="A60" s="74" t="s">
        <v>180</v>
      </c>
      <c r="B60" s="35" t="s">
        <v>140</v>
      </c>
      <c r="C60" s="24"/>
      <c r="D60" s="25"/>
      <c r="E60" s="25"/>
      <c r="F60" s="25"/>
    </row>
    <row r="61" spans="1:6" ht="34.5" customHeight="1">
      <c r="A61" s="74"/>
      <c r="B61" s="19" t="s">
        <v>229</v>
      </c>
      <c r="C61" s="24" t="s">
        <v>23</v>
      </c>
      <c r="D61" s="25">
        <v>642.4</v>
      </c>
      <c r="E61" s="86">
        <v>1111.9</v>
      </c>
      <c r="F61" s="25">
        <f>(E61/D61)*100</f>
        <v>173.08530510585308</v>
      </c>
    </row>
    <row r="62" spans="1:6" ht="30.75" customHeight="1">
      <c r="A62" s="74"/>
      <c r="B62" s="19" t="s">
        <v>231</v>
      </c>
      <c r="C62" s="24" t="s">
        <v>4</v>
      </c>
      <c r="D62" s="25">
        <v>110</v>
      </c>
      <c r="E62" s="57">
        <v>126.7</v>
      </c>
      <c r="F62" s="25" t="s">
        <v>210</v>
      </c>
    </row>
    <row r="63" spans="1:6" ht="18.75">
      <c r="A63" s="74"/>
      <c r="B63" s="19" t="s">
        <v>216</v>
      </c>
      <c r="C63" s="24" t="s">
        <v>23</v>
      </c>
      <c r="D63" s="25">
        <v>460.2</v>
      </c>
      <c r="E63" s="57">
        <v>479.9</v>
      </c>
      <c r="F63" s="25">
        <f>(E63/D63)*100</f>
        <v>104.2807475010865</v>
      </c>
    </row>
    <row r="64" spans="1:6" ht="18.75">
      <c r="A64" s="74"/>
      <c r="B64" s="19" t="s">
        <v>217</v>
      </c>
      <c r="C64" s="24" t="s">
        <v>4</v>
      </c>
      <c r="D64" s="25">
        <v>110</v>
      </c>
      <c r="E64" s="59">
        <v>142</v>
      </c>
      <c r="F64" s="25" t="s">
        <v>210</v>
      </c>
    </row>
    <row r="65" spans="1:6" ht="31.5" customHeight="1">
      <c r="A65" s="74" t="s">
        <v>5</v>
      </c>
      <c r="B65" s="35" t="s">
        <v>141</v>
      </c>
      <c r="C65" s="24"/>
      <c r="D65" s="25"/>
      <c r="E65" s="25"/>
      <c r="F65" s="25"/>
    </row>
    <row r="66" spans="1:6" ht="31.5">
      <c r="A66" s="74"/>
      <c r="B66" s="19" t="s">
        <v>199</v>
      </c>
      <c r="C66" s="24" t="s">
        <v>30</v>
      </c>
      <c r="D66" s="25">
        <f>D68+D70</f>
        <v>1138.3999999999999</v>
      </c>
      <c r="E66" s="25" t="s">
        <v>224</v>
      </c>
      <c r="F66" s="25" t="s">
        <v>210</v>
      </c>
    </row>
    <row r="67" spans="1:6" ht="18.75">
      <c r="A67" s="74"/>
      <c r="B67" s="19" t="s">
        <v>142</v>
      </c>
      <c r="C67" s="24" t="s">
        <v>4</v>
      </c>
      <c r="D67" s="25">
        <v>100</v>
      </c>
      <c r="E67" s="25" t="s">
        <v>224</v>
      </c>
      <c r="F67" s="25" t="s">
        <v>210</v>
      </c>
    </row>
    <row r="68" spans="1:6" ht="31.5">
      <c r="A68" s="74"/>
      <c r="B68" s="19" t="s">
        <v>189</v>
      </c>
      <c r="C68" s="24" t="s">
        <v>30</v>
      </c>
      <c r="D68" s="25">
        <v>198.1</v>
      </c>
      <c r="E68" s="25" t="s">
        <v>224</v>
      </c>
      <c r="F68" s="25" t="s">
        <v>210</v>
      </c>
    </row>
    <row r="69" spans="1:6" ht="18.75">
      <c r="A69" s="74"/>
      <c r="B69" s="19" t="s">
        <v>143</v>
      </c>
      <c r="C69" s="24" t="s">
        <v>4</v>
      </c>
      <c r="D69" s="25">
        <v>100</v>
      </c>
      <c r="E69" s="25" t="s">
        <v>224</v>
      </c>
      <c r="F69" s="25" t="s">
        <v>210</v>
      </c>
    </row>
    <row r="70" spans="1:6" ht="31.5">
      <c r="A70" s="74"/>
      <c r="B70" s="19" t="s">
        <v>190</v>
      </c>
      <c r="C70" s="24" t="s">
        <v>30</v>
      </c>
      <c r="D70" s="25">
        <v>940.3</v>
      </c>
      <c r="E70" s="25" t="s">
        <v>224</v>
      </c>
      <c r="F70" s="25" t="s">
        <v>210</v>
      </c>
    </row>
    <row r="71" spans="1:6" ht="18.75">
      <c r="A71" s="74"/>
      <c r="B71" s="19" t="s">
        <v>144</v>
      </c>
      <c r="C71" s="24" t="s">
        <v>4</v>
      </c>
      <c r="D71" s="25">
        <v>100</v>
      </c>
      <c r="E71" s="25" t="s">
        <v>224</v>
      </c>
      <c r="F71" s="25" t="s">
        <v>210</v>
      </c>
    </row>
    <row r="72" spans="1:6" ht="31.5">
      <c r="A72" s="74"/>
      <c r="B72" s="19" t="s">
        <v>145</v>
      </c>
      <c r="C72" s="24" t="s">
        <v>30</v>
      </c>
      <c r="D72" s="25">
        <f>D68-D70</f>
        <v>-742.1999999999999</v>
      </c>
      <c r="E72" s="25" t="s">
        <v>224</v>
      </c>
      <c r="F72" s="25" t="s">
        <v>210</v>
      </c>
    </row>
    <row r="73" spans="1:6" ht="31.5" customHeight="1">
      <c r="A73" s="74" t="s">
        <v>16</v>
      </c>
      <c r="B73" s="35" t="s">
        <v>146</v>
      </c>
      <c r="C73" s="24"/>
      <c r="D73" s="69"/>
      <c r="E73" s="54"/>
      <c r="F73" s="25"/>
    </row>
    <row r="74" spans="1:6" ht="18.75">
      <c r="A74" s="74" t="s">
        <v>17</v>
      </c>
      <c r="B74" s="35" t="s">
        <v>147</v>
      </c>
      <c r="C74" s="24"/>
      <c r="D74" s="69"/>
      <c r="E74" s="54"/>
      <c r="F74" s="25"/>
    </row>
    <row r="75" spans="1:6" ht="18.75">
      <c r="A75" s="74"/>
      <c r="B75" s="19" t="s">
        <v>148</v>
      </c>
      <c r="C75" s="24" t="s">
        <v>114</v>
      </c>
      <c r="D75" s="25">
        <v>118</v>
      </c>
      <c r="E75" s="37">
        <v>117.505</v>
      </c>
      <c r="F75" s="25">
        <f aca="true" t="shared" si="1" ref="F75:F81">(E75/D75)*100</f>
        <v>99.58050847457626</v>
      </c>
    </row>
    <row r="76" spans="1:6" ht="18.75">
      <c r="A76" s="74"/>
      <c r="B76" s="19" t="s">
        <v>149</v>
      </c>
      <c r="C76" s="24" t="s">
        <v>58</v>
      </c>
      <c r="D76" s="69">
        <v>1120</v>
      </c>
      <c r="E76" s="54">
        <v>703</v>
      </c>
      <c r="F76" s="25">
        <f t="shared" si="1"/>
        <v>62.76785714285714</v>
      </c>
    </row>
    <row r="77" spans="1:6" ht="18.75">
      <c r="A77" s="74"/>
      <c r="B77" s="19" t="s">
        <v>150</v>
      </c>
      <c r="C77" s="24" t="s">
        <v>58</v>
      </c>
      <c r="D77" s="29">
        <v>1820</v>
      </c>
      <c r="E77" s="51">
        <v>1782</v>
      </c>
      <c r="F77" s="55">
        <f t="shared" si="1"/>
        <v>97.91208791208791</v>
      </c>
    </row>
    <row r="78" spans="1:6" ht="18.75">
      <c r="A78" s="74"/>
      <c r="B78" s="19" t="s">
        <v>151</v>
      </c>
      <c r="C78" s="24" t="s">
        <v>58</v>
      </c>
      <c r="D78" s="29">
        <f>D76-D77</f>
        <v>-700</v>
      </c>
      <c r="E78" s="51">
        <f>E76-E77</f>
        <v>-1079</v>
      </c>
      <c r="F78" s="55">
        <f t="shared" si="1"/>
        <v>154.14285714285714</v>
      </c>
    </row>
    <row r="79" spans="1:6" ht="18.75">
      <c r="A79" s="74"/>
      <c r="B79" s="19" t="s">
        <v>152</v>
      </c>
      <c r="C79" s="24" t="s">
        <v>58</v>
      </c>
      <c r="D79" s="29">
        <v>1010</v>
      </c>
      <c r="E79" s="51">
        <v>1199</v>
      </c>
      <c r="F79" s="55">
        <f t="shared" si="1"/>
        <v>118.7128712871287</v>
      </c>
    </row>
    <row r="80" spans="1:6" ht="18.75">
      <c r="A80" s="74"/>
      <c r="B80" s="19" t="s">
        <v>197</v>
      </c>
      <c r="C80" s="24" t="s">
        <v>58</v>
      </c>
      <c r="D80" s="29">
        <v>950</v>
      </c>
      <c r="E80" s="51">
        <v>1110</v>
      </c>
      <c r="F80" s="55">
        <f t="shared" si="1"/>
        <v>116.8421052631579</v>
      </c>
    </row>
    <row r="81" spans="1:6" ht="18.75">
      <c r="A81" s="74"/>
      <c r="B81" s="19" t="s">
        <v>218</v>
      </c>
      <c r="C81" s="24" t="s">
        <v>58</v>
      </c>
      <c r="D81" s="29">
        <f>D79-D80</f>
        <v>60</v>
      </c>
      <c r="E81" s="51">
        <f>E79-E80</f>
        <v>89</v>
      </c>
      <c r="F81" s="55">
        <f t="shared" si="1"/>
        <v>148.33333333333334</v>
      </c>
    </row>
    <row r="82" spans="1:6" ht="18.75">
      <c r="A82" s="74" t="s">
        <v>6</v>
      </c>
      <c r="B82" s="35" t="s">
        <v>153</v>
      </c>
      <c r="C82" s="24"/>
      <c r="D82" s="26"/>
      <c r="E82" s="60"/>
      <c r="F82" s="25"/>
    </row>
    <row r="83" spans="1:6" ht="18.75">
      <c r="A83" s="74"/>
      <c r="B83" s="19" t="s">
        <v>198</v>
      </c>
      <c r="C83" s="24" t="s">
        <v>114</v>
      </c>
      <c r="D83" s="26">
        <v>44.7</v>
      </c>
      <c r="E83" s="57">
        <v>48.8</v>
      </c>
      <c r="F83" s="55">
        <f>(E83/D83)*100</f>
        <v>109.17225950782996</v>
      </c>
    </row>
    <row r="84" spans="1:6" ht="18.75">
      <c r="A84" s="74"/>
      <c r="B84" s="19" t="s">
        <v>167</v>
      </c>
      <c r="C84" s="24" t="s">
        <v>114</v>
      </c>
      <c r="D84" s="26">
        <v>25.7</v>
      </c>
      <c r="E84" s="59">
        <v>28.004</v>
      </c>
      <c r="F84" s="55">
        <f>(E84/D84)*100</f>
        <v>108.96498054474708</v>
      </c>
    </row>
    <row r="85" spans="1:6" ht="18.75">
      <c r="A85" s="74"/>
      <c r="B85" s="19" t="s">
        <v>232</v>
      </c>
      <c r="C85" s="24" t="s">
        <v>114</v>
      </c>
      <c r="D85" s="26">
        <v>1.8</v>
      </c>
      <c r="E85" s="57">
        <v>1.331</v>
      </c>
      <c r="F85" s="55">
        <f aca="true" t="shared" si="2" ref="F85:F95">(E85/D85)*100</f>
        <v>73.94444444444444</v>
      </c>
    </row>
    <row r="86" spans="1:6" ht="18.75">
      <c r="A86" s="74"/>
      <c r="B86" s="19" t="s">
        <v>168</v>
      </c>
      <c r="C86" s="24" t="s">
        <v>63</v>
      </c>
      <c r="D86" s="29">
        <v>2175</v>
      </c>
      <c r="E86" s="57">
        <v>1126</v>
      </c>
      <c r="F86" s="55">
        <f t="shared" si="2"/>
        <v>51.770114942528735</v>
      </c>
    </row>
    <row r="87" spans="1:6" ht="18.75">
      <c r="A87" s="74"/>
      <c r="B87" s="19" t="s">
        <v>169</v>
      </c>
      <c r="C87" s="24" t="s">
        <v>63</v>
      </c>
      <c r="D87" s="29">
        <v>1650</v>
      </c>
      <c r="E87" s="57">
        <v>450</v>
      </c>
      <c r="F87" s="55">
        <f t="shared" si="2"/>
        <v>27.27272727272727</v>
      </c>
    </row>
    <row r="88" spans="1:6" ht="18.75">
      <c r="A88" s="74" t="s">
        <v>7</v>
      </c>
      <c r="B88" s="35" t="s">
        <v>154</v>
      </c>
      <c r="C88" s="24"/>
      <c r="D88" s="26"/>
      <c r="E88" s="60"/>
      <c r="F88" s="25"/>
    </row>
    <row r="89" spans="1:6" ht="18.75">
      <c r="A89" s="74"/>
      <c r="B89" s="19" t="s">
        <v>172</v>
      </c>
      <c r="C89" s="24" t="s">
        <v>23</v>
      </c>
      <c r="D89" s="38">
        <v>2107.5</v>
      </c>
      <c r="E89" s="57">
        <v>3609</v>
      </c>
      <c r="F89" s="55">
        <f t="shared" si="2"/>
        <v>171.2455516014235</v>
      </c>
    </row>
    <row r="90" spans="1:6" ht="18.75">
      <c r="A90" s="74"/>
      <c r="B90" s="19" t="s">
        <v>208</v>
      </c>
      <c r="C90" s="24" t="s">
        <v>23</v>
      </c>
      <c r="D90" s="38">
        <v>1204</v>
      </c>
      <c r="E90" s="57">
        <v>1470.8</v>
      </c>
      <c r="F90" s="55">
        <f t="shared" si="2"/>
        <v>122.1594684385382</v>
      </c>
    </row>
    <row r="91" spans="1:6" ht="18.75">
      <c r="A91" s="74"/>
      <c r="B91" s="19" t="s">
        <v>173</v>
      </c>
      <c r="C91" s="24" t="s">
        <v>4</v>
      </c>
      <c r="D91" s="38">
        <f>D90/D89*100</f>
        <v>57.12930011862396</v>
      </c>
      <c r="E91" s="38">
        <f>E90/E89*100</f>
        <v>40.753671377112774</v>
      </c>
      <c r="F91" s="55" t="s">
        <v>210</v>
      </c>
    </row>
    <row r="92" spans="1:6" ht="18.75">
      <c r="A92" s="74"/>
      <c r="B92" s="19" t="s">
        <v>155</v>
      </c>
      <c r="C92" s="24" t="s">
        <v>23</v>
      </c>
      <c r="D92" s="38">
        <f>D84*D93*12/1000</f>
        <v>1062.438</v>
      </c>
      <c r="E92" s="59">
        <v>1407.4</v>
      </c>
      <c r="F92" s="55">
        <f t="shared" si="2"/>
        <v>132.46890642089232</v>
      </c>
    </row>
    <row r="93" spans="1:6" ht="18.75">
      <c r="A93" s="74"/>
      <c r="B93" s="19" t="s">
        <v>156</v>
      </c>
      <c r="C93" s="24" t="s">
        <v>24</v>
      </c>
      <c r="D93" s="38">
        <v>3445</v>
      </c>
      <c r="E93" s="59">
        <v>4188</v>
      </c>
      <c r="F93" s="55">
        <f t="shared" si="2"/>
        <v>121.56748911465894</v>
      </c>
    </row>
    <row r="94" spans="1:6" ht="18.75">
      <c r="A94" s="74"/>
      <c r="B94" s="19" t="s">
        <v>220</v>
      </c>
      <c r="C94" s="24" t="s">
        <v>4</v>
      </c>
      <c r="D94" s="37">
        <v>106</v>
      </c>
      <c r="E94" s="61">
        <v>129</v>
      </c>
      <c r="F94" s="25" t="s">
        <v>210</v>
      </c>
    </row>
    <row r="95" spans="1:6" ht="18.75">
      <c r="A95" s="74"/>
      <c r="B95" s="19" t="s">
        <v>157</v>
      </c>
      <c r="C95" s="24" t="s">
        <v>24</v>
      </c>
      <c r="D95" s="37">
        <v>1703.75</v>
      </c>
      <c r="E95" s="25">
        <v>1888.14</v>
      </c>
      <c r="F95" s="25">
        <f t="shared" si="2"/>
        <v>110.82259721203229</v>
      </c>
    </row>
    <row r="96" spans="1:6" ht="18.75">
      <c r="A96" s="74" t="s">
        <v>192</v>
      </c>
      <c r="B96" s="35" t="s">
        <v>158</v>
      </c>
      <c r="C96" s="24"/>
      <c r="D96" s="31"/>
      <c r="E96" s="43"/>
      <c r="F96" s="25"/>
    </row>
    <row r="97" spans="1:6" ht="18.75">
      <c r="A97" s="74"/>
      <c r="B97" s="19" t="s">
        <v>160</v>
      </c>
      <c r="C97" s="24" t="s">
        <v>4</v>
      </c>
      <c r="D97" s="26">
        <v>91.8</v>
      </c>
      <c r="E97" s="26">
        <v>89.6</v>
      </c>
      <c r="F97" s="25" t="s">
        <v>210</v>
      </c>
    </row>
    <row r="98" spans="1:6" ht="18.75">
      <c r="A98" s="74"/>
      <c r="B98" s="19" t="s">
        <v>161</v>
      </c>
      <c r="C98" s="24" t="s">
        <v>4</v>
      </c>
      <c r="D98" s="26">
        <v>98.5</v>
      </c>
      <c r="E98" s="38">
        <v>62.4</v>
      </c>
      <c r="F98" s="25" t="s">
        <v>210</v>
      </c>
    </row>
    <row r="99" spans="1:6" ht="18.75">
      <c r="A99" s="74"/>
      <c r="B99" s="19" t="s">
        <v>162</v>
      </c>
      <c r="C99" s="24" t="s">
        <v>4</v>
      </c>
      <c r="D99" s="26">
        <v>84.7</v>
      </c>
      <c r="E99" s="38">
        <v>82</v>
      </c>
      <c r="F99" s="25" t="s">
        <v>210</v>
      </c>
    </row>
    <row r="100" spans="1:6" ht="18.75">
      <c r="A100" s="74"/>
      <c r="B100" s="19" t="s">
        <v>163</v>
      </c>
      <c r="C100" s="24" t="s">
        <v>4</v>
      </c>
      <c r="D100" s="26">
        <v>92.3</v>
      </c>
      <c r="E100" s="38">
        <v>99.6</v>
      </c>
      <c r="F100" s="25" t="s">
        <v>210</v>
      </c>
    </row>
    <row r="101" spans="1:6" ht="18.75">
      <c r="A101" s="74"/>
      <c r="B101" s="19" t="s">
        <v>214</v>
      </c>
      <c r="C101" s="24" t="s">
        <v>63</v>
      </c>
      <c r="D101" s="26">
        <v>20</v>
      </c>
      <c r="E101" s="38">
        <v>1</v>
      </c>
      <c r="F101" s="25" t="s">
        <v>210</v>
      </c>
    </row>
    <row r="102" spans="1:6" ht="18.75">
      <c r="A102" s="74"/>
      <c r="B102" s="19" t="s">
        <v>174</v>
      </c>
      <c r="C102" s="24" t="s">
        <v>4</v>
      </c>
      <c r="D102" s="26">
        <v>27.3</v>
      </c>
      <c r="E102" s="45">
        <v>0</v>
      </c>
      <c r="F102" s="25" t="s">
        <v>210</v>
      </c>
    </row>
    <row r="103" spans="1:6" ht="18.75">
      <c r="A103" s="74"/>
      <c r="B103" s="19" t="s">
        <v>175</v>
      </c>
      <c r="C103" s="24" t="s">
        <v>4</v>
      </c>
      <c r="D103" s="26">
        <v>5.4</v>
      </c>
      <c r="E103" s="45">
        <v>5.3</v>
      </c>
      <c r="F103" s="25" t="s">
        <v>210</v>
      </c>
    </row>
    <row r="104" spans="1:8" ht="18.75">
      <c r="A104" s="74"/>
      <c r="B104" s="19" t="s">
        <v>176</v>
      </c>
      <c r="C104" s="24" t="s">
        <v>4</v>
      </c>
      <c r="D104" s="26">
        <v>9.7</v>
      </c>
      <c r="E104" s="45">
        <v>9.6</v>
      </c>
      <c r="F104" s="25" t="s">
        <v>210</v>
      </c>
      <c r="H104" s="18"/>
    </row>
    <row r="105" spans="1:13" ht="32.25" customHeight="1">
      <c r="A105" s="81" t="s">
        <v>8</v>
      </c>
      <c r="B105" s="35" t="s">
        <v>200</v>
      </c>
      <c r="C105" s="24"/>
      <c r="D105" s="26"/>
      <c r="E105" s="45"/>
      <c r="F105" s="25"/>
      <c r="K105" s="20"/>
      <c r="L105" s="20"/>
      <c r="M105" s="20"/>
    </row>
    <row r="106" spans="1:13" ht="18.75">
      <c r="A106" s="74" t="s">
        <v>18</v>
      </c>
      <c r="B106" s="35" t="s">
        <v>41</v>
      </c>
      <c r="C106" s="24"/>
      <c r="D106" s="26"/>
      <c r="E106" s="45"/>
      <c r="F106" s="25"/>
      <c r="K106" s="20"/>
      <c r="L106" s="20"/>
      <c r="M106" s="20"/>
    </row>
    <row r="107" spans="1:13" ht="18.75">
      <c r="A107" s="74"/>
      <c r="B107" s="35" t="s">
        <v>201</v>
      </c>
      <c r="C107" s="24" t="s">
        <v>23</v>
      </c>
      <c r="D107" s="33">
        <v>121.863</v>
      </c>
      <c r="E107" s="46">
        <v>116.195</v>
      </c>
      <c r="F107" s="25">
        <f aca="true" t="shared" si="3" ref="F107:F113">(E107/D107)*100</f>
        <v>95.34887537644732</v>
      </c>
      <c r="H107" s="18"/>
      <c r="K107" s="20"/>
      <c r="L107" s="20"/>
      <c r="M107" s="20"/>
    </row>
    <row r="108" spans="1:13" ht="31.5" customHeight="1">
      <c r="A108" s="74"/>
      <c r="B108" s="19" t="s">
        <v>42</v>
      </c>
      <c r="C108" s="95" t="s">
        <v>112</v>
      </c>
      <c r="D108" s="26">
        <v>6.4</v>
      </c>
      <c r="E108" s="45">
        <v>7.1</v>
      </c>
      <c r="F108" s="25">
        <f t="shared" si="3"/>
        <v>110.93749999999997</v>
      </c>
      <c r="K108" s="20"/>
      <c r="L108" s="20"/>
      <c r="M108" s="20"/>
    </row>
    <row r="109" spans="1:13" ht="25.5">
      <c r="A109" s="74"/>
      <c r="B109" s="70" t="s">
        <v>43</v>
      </c>
      <c r="C109" s="95" t="s">
        <v>44</v>
      </c>
      <c r="D109" s="33">
        <v>3.04</v>
      </c>
      <c r="E109" s="46">
        <v>3.04</v>
      </c>
      <c r="F109" s="25">
        <f t="shared" si="3"/>
        <v>100</v>
      </c>
      <c r="K109" s="20"/>
      <c r="L109" s="20"/>
      <c r="M109" s="20"/>
    </row>
    <row r="110" spans="1:13" ht="18.75">
      <c r="A110" s="74"/>
      <c r="B110" s="19" t="s">
        <v>45</v>
      </c>
      <c r="C110" s="24" t="s">
        <v>92</v>
      </c>
      <c r="D110" s="26">
        <v>2</v>
      </c>
      <c r="E110" s="45">
        <v>2</v>
      </c>
      <c r="F110" s="25">
        <f t="shared" si="3"/>
        <v>100</v>
      </c>
      <c r="K110" s="20"/>
      <c r="L110" s="20"/>
      <c r="M110" s="20"/>
    </row>
    <row r="111" spans="1:8" ht="18.75">
      <c r="A111" s="74"/>
      <c r="B111" s="19" t="s">
        <v>46</v>
      </c>
      <c r="C111" s="24" t="s">
        <v>113</v>
      </c>
      <c r="D111" s="33">
        <v>0.64</v>
      </c>
      <c r="E111" s="46">
        <v>0.64</v>
      </c>
      <c r="F111" s="25">
        <f t="shared" si="3"/>
        <v>100</v>
      </c>
      <c r="H111" s="18"/>
    </row>
    <row r="112" spans="1:8" ht="18.75">
      <c r="A112" s="74"/>
      <c r="B112" s="19" t="s">
        <v>47</v>
      </c>
      <c r="C112" s="24" t="s">
        <v>114</v>
      </c>
      <c r="D112" s="33">
        <v>0.44</v>
      </c>
      <c r="E112" s="46">
        <v>0.44</v>
      </c>
      <c r="F112" s="25">
        <f t="shared" si="3"/>
        <v>100</v>
      </c>
      <c r="G112" s="9"/>
      <c r="H112" s="10"/>
    </row>
    <row r="113" spans="1:8" ht="18.75">
      <c r="A113" s="74"/>
      <c r="B113" s="19" t="s">
        <v>48</v>
      </c>
      <c r="C113" s="24" t="s">
        <v>114</v>
      </c>
      <c r="D113" s="33">
        <v>0.845</v>
      </c>
      <c r="E113" s="46">
        <v>0.845</v>
      </c>
      <c r="F113" s="25">
        <f t="shared" si="3"/>
        <v>100</v>
      </c>
      <c r="G113" s="10"/>
      <c r="H113" s="10"/>
    </row>
    <row r="114" spans="1:8" ht="18.75">
      <c r="A114" s="74"/>
      <c r="B114" s="35" t="s">
        <v>49</v>
      </c>
      <c r="C114" s="24"/>
      <c r="D114" s="26"/>
      <c r="E114" s="44"/>
      <c r="F114" s="25"/>
      <c r="H114" s="10"/>
    </row>
    <row r="115" spans="1:8" ht="25.5">
      <c r="A115" s="74"/>
      <c r="B115" s="19" t="s">
        <v>50</v>
      </c>
      <c r="C115" s="95" t="s">
        <v>115</v>
      </c>
      <c r="D115" s="26">
        <v>38000</v>
      </c>
      <c r="E115" s="44">
        <v>38000</v>
      </c>
      <c r="F115" s="25">
        <f aca="true" t="shared" si="4" ref="F115:F123">(E115/D115)*100</f>
        <v>100</v>
      </c>
      <c r="H115" s="10"/>
    </row>
    <row r="116" spans="1:6" ht="25.5">
      <c r="A116" s="74"/>
      <c r="B116" s="19" t="s">
        <v>51</v>
      </c>
      <c r="C116" s="95" t="s">
        <v>115</v>
      </c>
      <c r="D116" s="26">
        <v>2580</v>
      </c>
      <c r="E116" s="44">
        <v>2580</v>
      </c>
      <c r="F116" s="25">
        <f t="shared" si="4"/>
        <v>100</v>
      </c>
    </row>
    <row r="117" spans="1:12" ht="25.5">
      <c r="A117" s="74"/>
      <c r="B117" s="19" t="s">
        <v>52</v>
      </c>
      <c r="C117" s="95" t="s">
        <v>115</v>
      </c>
      <c r="D117" s="26">
        <v>360</v>
      </c>
      <c r="E117" s="44">
        <v>360</v>
      </c>
      <c r="F117" s="25">
        <f t="shared" si="4"/>
        <v>100</v>
      </c>
      <c r="I117" s="21"/>
      <c r="J117" s="21"/>
      <c r="L117" s="21"/>
    </row>
    <row r="118" spans="1:12" ht="25.5">
      <c r="A118" s="74"/>
      <c r="B118" s="19" t="s">
        <v>53</v>
      </c>
      <c r="C118" s="95" t="s">
        <v>115</v>
      </c>
      <c r="D118" s="26">
        <v>50</v>
      </c>
      <c r="E118" s="44">
        <v>50</v>
      </c>
      <c r="F118" s="25">
        <f t="shared" si="4"/>
        <v>100</v>
      </c>
      <c r="I118" s="21"/>
      <c r="J118" s="21"/>
      <c r="L118" s="21"/>
    </row>
    <row r="119" spans="1:12" ht="25.5">
      <c r="A119" s="74"/>
      <c r="B119" s="19" t="s">
        <v>54</v>
      </c>
      <c r="C119" s="95" t="s">
        <v>115</v>
      </c>
      <c r="D119" s="26">
        <v>19500</v>
      </c>
      <c r="E119" s="44">
        <v>19500</v>
      </c>
      <c r="F119" s="25">
        <f t="shared" si="4"/>
        <v>100</v>
      </c>
      <c r="I119" s="20"/>
      <c r="J119" s="20"/>
      <c r="L119" s="20"/>
    </row>
    <row r="120" spans="1:12" ht="25.5">
      <c r="A120" s="74"/>
      <c r="B120" s="19" t="s">
        <v>55</v>
      </c>
      <c r="C120" s="95" t="s">
        <v>115</v>
      </c>
      <c r="D120" s="26">
        <v>720</v>
      </c>
      <c r="E120" s="37">
        <v>720</v>
      </c>
      <c r="F120" s="25">
        <f t="shared" si="4"/>
        <v>100</v>
      </c>
      <c r="I120" s="20"/>
      <c r="J120" s="20"/>
      <c r="L120" s="20"/>
    </row>
    <row r="121" spans="1:12" ht="18.75">
      <c r="A121" s="74"/>
      <c r="B121" s="19" t="s">
        <v>56</v>
      </c>
      <c r="C121" s="24" t="s">
        <v>58</v>
      </c>
      <c r="D121" s="26">
        <v>430</v>
      </c>
      <c r="E121" s="37">
        <v>430</v>
      </c>
      <c r="F121" s="25">
        <f t="shared" si="4"/>
        <v>100</v>
      </c>
      <c r="I121" s="20"/>
      <c r="J121" s="20"/>
      <c r="L121" s="20"/>
    </row>
    <row r="122" spans="1:11" ht="17.25" customHeight="1">
      <c r="A122" s="74"/>
      <c r="B122" s="19" t="s">
        <v>57</v>
      </c>
      <c r="C122" s="24" t="s">
        <v>58</v>
      </c>
      <c r="D122" s="26">
        <v>85</v>
      </c>
      <c r="E122" s="37">
        <v>85</v>
      </c>
      <c r="F122" s="25">
        <f t="shared" si="4"/>
        <v>100</v>
      </c>
      <c r="K122" s="22"/>
    </row>
    <row r="123" spans="1:11" ht="25.5" customHeight="1">
      <c r="A123" s="74"/>
      <c r="B123" s="19" t="s">
        <v>187</v>
      </c>
      <c r="C123" s="95" t="s">
        <v>115</v>
      </c>
      <c r="D123" s="26">
        <v>6400</v>
      </c>
      <c r="E123" s="37">
        <v>6400</v>
      </c>
      <c r="F123" s="25">
        <f t="shared" si="4"/>
        <v>100</v>
      </c>
      <c r="K123" s="11"/>
    </row>
    <row r="124" spans="1:6" ht="17.25" customHeight="1">
      <c r="A124" s="74" t="s">
        <v>19</v>
      </c>
      <c r="B124" s="35" t="s">
        <v>59</v>
      </c>
      <c r="C124" s="95"/>
      <c r="D124" s="26"/>
      <c r="E124" s="37"/>
      <c r="F124" s="25"/>
    </row>
    <row r="125" spans="1:6" ht="18.75">
      <c r="A125" s="74"/>
      <c r="B125" s="35" t="s">
        <v>60</v>
      </c>
      <c r="C125" s="24" t="s">
        <v>23</v>
      </c>
      <c r="D125" s="33">
        <v>163.055</v>
      </c>
      <c r="E125" s="94">
        <v>140.7</v>
      </c>
      <c r="F125" s="25">
        <f>(E125/D125)*100</f>
        <v>86.28990218024592</v>
      </c>
    </row>
    <row r="126" spans="1:6" ht="18.75">
      <c r="A126" s="74" t="s">
        <v>28</v>
      </c>
      <c r="B126" s="35" t="s">
        <v>61</v>
      </c>
      <c r="C126" s="24"/>
      <c r="D126" s="26"/>
      <c r="E126" s="37"/>
      <c r="F126" s="25"/>
    </row>
    <row r="127" spans="1:7" ht="18.75">
      <c r="A127" s="74"/>
      <c r="B127" s="19" t="s">
        <v>177</v>
      </c>
      <c r="C127" s="24" t="s">
        <v>114</v>
      </c>
      <c r="D127" s="33">
        <v>4</v>
      </c>
      <c r="E127" s="39">
        <v>4.369</v>
      </c>
      <c r="F127" s="25">
        <f aca="true" t="shared" si="5" ref="F127:F133">(E127/D127)*100</f>
        <v>109.225</v>
      </c>
      <c r="G127" s="9"/>
    </row>
    <row r="128" spans="1:6" ht="18.75">
      <c r="A128" s="74"/>
      <c r="B128" s="19" t="s">
        <v>62</v>
      </c>
      <c r="C128" s="24" t="s">
        <v>63</v>
      </c>
      <c r="D128" s="27">
        <v>14</v>
      </c>
      <c r="E128" s="40">
        <v>15</v>
      </c>
      <c r="F128" s="25">
        <f t="shared" si="5"/>
        <v>107.14285714285714</v>
      </c>
    </row>
    <row r="129" spans="1:6" ht="18.75">
      <c r="A129" s="74"/>
      <c r="B129" s="19" t="s">
        <v>178</v>
      </c>
      <c r="C129" s="24" t="s">
        <v>58</v>
      </c>
      <c r="D129" s="33">
        <v>3.5</v>
      </c>
      <c r="E129" s="39">
        <v>3.46</v>
      </c>
      <c r="F129" s="25">
        <f t="shared" si="5"/>
        <v>98.85714285714286</v>
      </c>
    </row>
    <row r="130" spans="1:6" ht="18.75">
      <c r="A130" s="74"/>
      <c r="B130" s="19" t="s">
        <v>179</v>
      </c>
      <c r="C130" s="24" t="s">
        <v>63</v>
      </c>
      <c r="D130" s="27">
        <v>2.612</v>
      </c>
      <c r="E130" s="40">
        <v>2.752</v>
      </c>
      <c r="F130" s="25">
        <f t="shared" si="5"/>
        <v>105.35987748851454</v>
      </c>
    </row>
    <row r="131" spans="1:6" ht="18.75">
      <c r="A131" s="74"/>
      <c r="B131" s="19" t="s">
        <v>64</v>
      </c>
      <c r="C131" s="24" t="s">
        <v>63</v>
      </c>
      <c r="D131" s="27">
        <v>1</v>
      </c>
      <c r="E131" s="40">
        <v>1</v>
      </c>
      <c r="F131" s="25">
        <f t="shared" si="5"/>
        <v>100</v>
      </c>
    </row>
    <row r="132" spans="1:6" ht="18.75">
      <c r="A132" s="74"/>
      <c r="B132" s="19" t="s">
        <v>65</v>
      </c>
      <c r="C132" s="24" t="s">
        <v>114</v>
      </c>
      <c r="D132" s="33">
        <v>0.378</v>
      </c>
      <c r="E132" s="39">
        <v>0.363</v>
      </c>
      <c r="F132" s="25">
        <f t="shared" si="5"/>
        <v>96.03174603174602</v>
      </c>
    </row>
    <row r="133" spans="1:6" ht="18.75">
      <c r="A133" s="74"/>
      <c r="B133" s="35" t="s">
        <v>66</v>
      </c>
      <c r="C133" s="24" t="s">
        <v>63</v>
      </c>
      <c r="D133" s="29">
        <v>21</v>
      </c>
      <c r="E133" s="41">
        <v>21</v>
      </c>
      <c r="F133" s="25">
        <f t="shared" si="5"/>
        <v>100</v>
      </c>
    </row>
    <row r="134" spans="1:6" ht="18.75">
      <c r="A134" s="75"/>
      <c r="B134" s="82" t="s">
        <v>67</v>
      </c>
      <c r="C134" s="24"/>
      <c r="D134" s="29"/>
      <c r="E134" s="41"/>
      <c r="F134" s="25"/>
    </row>
    <row r="135" spans="1:6" ht="18.75">
      <c r="A135" s="74"/>
      <c r="B135" s="82" t="s">
        <v>68</v>
      </c>
      <c r="C135" s="24" t="s">
        <v>63</v>
      </c>
      <c r="D135" s="29">
        <v>21</v>
      </c>
      <c r="E135" s="41">
        <v>21</v>
      </c>
      <c r="F135" s="25">
        <f>(E135/D135)*100</f>
        <v>100</v>
      </c>
    </row>
    <row r="136" spans="1:6" ht="18.75">
      <c r="A136" s="74"/>
      <c r="B136" s="83" t="s">
        <v>69</v>
      </c>
      <c r="C136" s="24" t="s">
        <v>63</v>
      </c>
      <c r="D136" s="29" t="s">
        <v>211</v>
      </c>
      <c r="E136" s="41" t="s">
        <v>211</v>
      </c>
      <c r="F136" s="25" t="s">
        <v>212</v>
      </c>
    </row>
    <row r="137" spans="1:6" ht="18.75">
      <c r="A137" s="75"/>
      <c r="B137" s="19" t="s">
        <v>70</v>
      </c>
      <c r="C137" s="24" t="s">
        <v>114</v>
      </c>
      <c r="D137" s="33">
        <v>9.162</v>
      </c>
      <c r="E137" s="39">
        <v>9.11</v>
      </c>
      <c r="F137" s="25">
        <f>(E137/D137)*100</f>
        <v>99.43243833224186</v>
      </c>
    </row>
    <row r="138" spans="1:6" ht="18.75">
      <c r="A138" s="75"/>
      <c r="B138" s="19" t="s">
        <v>67</v>
      </c>
      <c r="C138" s="24"/>
      <c r="D138" s="33"/>
      <c r="E138" s="39"/>
      <c r="F138" s="25"/>
    </row>
    <row r="139" spans="1:6" ht="18.75">
      <c r="A139" s="75"/>
      <c r="B139" s="83" t="s">
        <v>71</v>
      </c>
      <c r="C139" s="24" t="s">
        <v>114</v>
      </c>
      <c r="D139" s="33">
        <v>9.059</v>
      </c>
      <c r="E139" s="39">
        <v>9.031</v>
      </c>
      <c r="F139" s="25">
        <f>(E139/D139)*100</f>
        <v>99.69091511204329</v>
      </c>
    </row>
    <row r="140" spans="1:6" ht="18.75">
      <c r="A140" s="75"/>
      <c r="B140" s="83" t="s">
        <v>72</v>
      </c>
      <c r="C140" s="24" t="s">
        <v>114</v>
      </c>
      <c r="D140" s="33">
        <v>0.103</v>
      </c>
      <c r="E140" s="39">
        <v>0.079</v>
      </c>
      <c r="F140" s="25">
        <f>(E140/D140)*100</f>
        <v>76.6990291262136</v>
      </c>
    </row>
    <row r="141" spans="1:6" ht="18.75">
      <c r="A141" s="75"/>
      <c r="B141" s="19" t="s">
        <v>65</v>
      </c>
      <c r="C141" s="24" t="s">
        <v>114</v>
      </c>
      <c r="D141" s="33">
        <v>0.827</v>
      </c>
      <c r="E141" s="39">
        <v>0.814</v>
      </c>
      <c r="F141" s="25">
        <f>(E141/D141)*100</f>
        <v>98.42805320435308</v>
      </c>
    </row>
    <row r="142" spans="1:6" ht="18.75">
      <c r="A142" s="75"/>
      <c r="B142" s="19" t="s">
        <v>73</v>
      </c>
      <c r="C142" s="24" t="s">
        <v>58</v>
      </c>
      <c r="D142" s="29">
        <v>24</v>
      </c>
      <c r="E142" s="41">
        <v>24</v>
      </c>
      <c r="F142" s="25">
        <f>(E142/D142)*100</f>
        <v>100</v>
      </c>
    </row>
    <row r="143" spans="1:6" ht="18.75">
      <c r="A143" s="75"/>
      <c r="B143" s="84" t="s">
        <v>202</v>
      </c>
      <c r="C143" s="24" t="s">
        <v>114</v>
      </c>
      <c r="D143" s="33">
        <v>1.363</v>
      </c>
      <c r="E143" s="39">
        <v>1.354</v>
      </c>
      <c r="F143" s="25">
        <f>(E143/D143)*100</f>
        <v>99.33969185619956</v>
      </c>
    </row>
    <row r="144" spans="1:6" ht="18.75">
      <c r="A144" s="75"/>
      <c r="B144" s="19" t="s">
        <v>74</v>
      </c>
      <c r="C144" s="24" t="s">
        <v>4</v>
      </c>
      <c r="D144" s="26">
        <v>59</v>
      </c>
      <c r="E144" s="38">
        <v>58</v>
      </c>
      <c r="F144" s="25" t="s">
        <v>212</v>
      </c>
    </row>
    <row r="145" spans="1:6" ht="18.75">
      <c r="A145" s="75"/>
      <c r="B145" s="19" t="s">
        <v>75</v>
      </c>
      <c r="C145" s="24"/>
      <c r="D145" s="26"/>
      <c r="E145" s="38"/>
      <c r="F145" s="25"/>
    </row>
    <row r="146" spans="1:6" ht="18.75">
      <c r="A146" s="75"/>
      <c r="B146" s="19" t="s">
        <v>186</v>
      </c>
      <c r="C146" s="24" t="s">
        <v>114</v>
      </c>
      <c r="D146" s="33">
        <v>0.52</v>
      </c>
      <c r="E146" s="39">
        <v>0.571</v>
      </c>
      <c r="F146" s="25">
        <f>(E146/D146)*100</f>
        <v>109.80769230769229</v>
      </c>
    </row>
    <row r="147" spans="1:6" ht="18.75">
      <c r="A147" s="74" t="s">
        <v>193</v>
      </c>
      <c r="B147" s="35" t="s">
        <v>76</v>
      </c>
      <c r="C147" s="32"/>
      <c r="D147" s="26"/>
      <c r="E147" s="62"/>
      <c r="F147" s="25"/>
    </row>
    <row r="148" spans="1:6" ht="18.75">
      <c r="A148" s="74"/>
      <c r="B148" s="19" t="s">
        <v>77</v>
      </c>
      <c r="C148" s="24" t="s">
        <v>92</v>
      </c>
      <c r="D148" s="29">
        <v>5</v>
      </c>
      <c r="E148" s="57">
        <v>4</v>
      </c>
      <c r="F148" s="55">
        <f>(E148/D148)*100</f>
        <v>80</v>
      </c>
    </row>
    <row r="149" spans="1:6" ht="18.75">
      <c r="A149" s="74"/>
      <c r="B149" s="19" t="s">
        <v>78</v>
      </c>
      <c r="C149" s="24" t="s">
        <v>114</v>
      </c>
      <c r="D149" s="33">
        <v>1.622</v>
      </c>
      <c r="E149" s="57">
        <v>1.364</v>
      </c>
      <c r="F149" s="55">
        <f>(E149/D149)*100</f>
        <v>84.0937114673243</v>
      </c>
    </row>
    <row r="150" spans="1:6" ht="18.75">
      <c r="A150" s="74"/>
      <c r="B150" s="19" t="s">
        <v>79</v>
      </c>
      <c r="C150" s="24" t="s">
        <v>114</v>
      </c>
      <c r="D150" s="33">
        <v>0.83</v>
      </c>
      <c r="E150" s="57">
        <v>0.779</v>
      </c>
      <c r="F150" s="55">
        <f>(E150/D150)*100</f>
        <v>93.855421686747</v>
      </c>
    </row>
    <row r="151" spans="1:6" ht="18.75">
      <c r="A151" s="74"/>
      <c r="B151" s="19" t="s">
        <v>80</v>
      </c>
      <c r="C151" s="24" t="s">
        <v>114</v>
      </c>
      <c r="D151" s="33">
        <v>0.68</v>
      </c>
      <c r="E151" s="57">
        <v>0.673</v>
      </c>
      <c r="F151" s="55">
        <f>(E151/D151)*100</f>
        <v>98.97058823529412</v>
      </c>
    </row>
    <row r="152" spans="1:6" ht="18.75">
      <c r="A152" s="75"/>
      <c r="B152" s="19" t="s">
        <v>81</v>
      </c>
      <c r="C152" s="24" t="s">
        <v>114</v>
      </c>
      <c r="D152" s="33">
        <v>0.773</v>
      </c>
      <c r="E152" s="57">
        <v>0.645</v>
      </c>
      <c r="F152" s="55">
        <f>(E152/D152)*100</f>
        <v>83.44113842173351</v>
      </c>
    </row>
    <row r="153" spans="1:6" ht="18.75">
      <c r="A153" s="74" t="s">
        <v>29</v>
      </c>
      <c r="B153" s="35" t="s">
        <v>82</v>
      </c>
      <c r="C153" s="24"/>
      <c r="D153" s="26"/>
      <c r="E153" s="63"/>
      <c r="F153" s="25"/>
    </row>
    <row r="154" spans="1:6" ht="18.75">
      <c r="A154" s="75"/>
      <c r="B154" s="83" t="s">
        <v>77</v>
      </c>
      <c r="C154" s="24" t="s">
        <v>92</v>
      </c>
      <c r="D154" s="29">
        <v>3</v>
      </c>
      <c r="E154" s="57">
        <v>3</v>
      </c>
      <c r="F154" s="55">
        <f aca="true" t="shared" si="6" ref="F154:F161">(E154/D154)*100</f>
        <v>100</v>
      </c>
    </row>
    <row r="155" spans="1:6" ht="18.75">
      <c r="A155" s="75"/>
      <c r="B155" s="83" t="s">
        <v>83</v>
      </c>
      <c r="C155" s="24" t="s">
        <v>92</v>
      </c>
      <c r="D155" s="29">
        <v>2</v>
      </c>
      <c r="E155" s="57">
        <v>2</v>
      </c>
      <c r="F155" s="55">
        <f t="shared" si="6"/>
        <v>100</v>
      </c>
    </row>
    <row r="156" spans="1:6" ht="18.75">
      <c r="A156" s="75"/>
      <c r="B156" s="83" t="s">
        <v>87</v>
      </c>
      <c r="C156" s="24" t="s">
        <v>114</v>
      </c>
      <c r="D156" s="33">
        <v>2.284</v>
      </c>
      <c r="E156" s="57">
        <v>1.392</v>
      </c>
      <c r="F156" s="55">
        <f t="shared" si="6"/>
        <v>60.94570928196147</v>
      </c>
    </row>
    <row r="157" spans="1:6" ht="18.75">
      <c r="A157" s="74"/>
      <c r="B157" s="83" t="s">
        <v>84</v>
      </c>
      <c r="C157" s="24" t="s">
        <v>114</v>
      </c>
      <c r="D157" s="33">
        <v>2.109</v>
      </c>
      <c r="E157" s="57">
        <v>1.178</v>
      </c>
      <c r="F157" s="55">
        <f t="shared" si="6"/>
        <v>55.85585585585585</v>
      </c>
    </row>
    <row r="158" spans="1:6" ht="18.75">
      <c r="A158" s="75"/>
      <c r="B158" s="83" t="s">
        <v>88</v>
      </c>
      <c r="C158" s="24" t="s">
        <v>114</v>
      </c>
      <c r="D158" s="33">
        <v>0.92</v>
      </c>
      <c r="E158" s="57">
        <v>0.501</v>
      </c>
      <c r="F158" s="55">
        <f t="shared" si="6"/>
        <v>54.45652173913044</v>
      </c>
    </row>
    <row r="159" spans="1:6" ht="18.75">
      <c r="A159" s="75"/>
      <c r="B159" s="83" t="s">
        <v>85</v>
      </c>
      <c r="C159" s="24" t="s">
        <v>114</v>
      </c>
      <c r="D159" s="33">
        <v>0.865</v>
      </c>
      <c r="E159" s="57">
        <v>0.423</v>
      </c>
      <c r="F159" s="55">
        <f t="shared" si="6"/>
        <v>48.90173410404624</v>
      </c>
    </row>
    <row r="160" spans="1:6" ht="18.75">
      <c r="A160" s="75"/>
      <c r="B160" s="83" t="s">
        <v>89</v>
      </c>
      <c r="C160" s="24" t="s">
        <v>114</v>
      </c>
      <c r="D160" s="33">
        <v>0.634</v>
      </c>
      <c r="E160" s="57">
        <v>0.574</v>
      </c>
      <c r="F160" s="55">
        <f t="shared" si="6"/>
        <v>90.53627760252365</v>
      </c>
    </row>
    <row r="161" spans="1:6" ht="18.75">
      <c r="A161" s="75"/>
      <c r="B161" s="83" t="s">
        <v>86</v>
      </c>
      <c r="C161" s="24" t="s">
        <v>114</v>
      </c>
      <c r="D161" s="33">
        <v>0.563</v>
      </c>
      <c r="E161" s="57">
        <v>0.512</v>
      </c>
      <c r="F161" s="55">
        <f t="shared" si="6"/>
        <v>90.94138543516875</v>
      </c>
    </row>
    <row r="162" spans="1:6" ht="18.75">
      <c r="A162" s="74" t="s">
        <v>22</v>
      </c>
      <c r="B162" s="35" t="s">
        <v>90</v>
      </c>
      <c r="C162" s="24"/>
      <c r="D162" s="26"/>
      <c r="E162" s="64"/>
      <c r="F162" s="25"/>
    </row>
    <row r="163" spans="1:6" ht="18.75">
      <c r="A163" s="74"/>
      <c r="B163" s="35" t="s">
        <v>203</v>
      </c>
      <c r="C163" s="24" t="s">
        <v>23</v>
      </c>
      <c r="D163" s="33">
        <v>16.663</v>
      </c>
      <c r="E163" s="46">
        <v>16.029</v>
      </c>
      <c r="F163" s="25">
        <f>(E163/D163)*100</f>
        <v>96.19516293584589</v>
      </c>
    </row>
    <row r="164" spans="1:6" ht="18.75">
      <c r="A164" s="75"/>
      <c r="B164" s="19" t="s">
        <v>91</v>
      </c>
      <c r="C164" s="24" t="s">
        <v>92</v>
      </c>
      <c r="D164" s="29">
        <v>6</v>
      </c>
      <c r="E164" s="47">
        <v>6</v>
      </c>
      <c r="F164" s="25">
        <f>(E164/D164)*100</f>
        <v>100</v>
      </c>
    </row>
    <row r="165" spans="1:6" ht="18.75">
      <c r="A165" s="75"/>
      <c r="B165" s="19" t="s">
        <v>93</v>
      </c>
      <c r="C165" s="24" t="s">
        <v>92</v>
      </c>
      <c r="D165" s="29">
        <v>1</v>
      </c>
      <c r="E165" s="47">
        <v>1</v>
      </c>
      <c r="F165" s="25">
        <f>(E165/D165)*100</f>
        <v>100</v>
      </c>
    </row>
    <row r="166" spans="1:6" ht="18.75">
      <c r="A166" s="75"/>
      <c r="B166" s="19" t="s">
        <v>94</v>
      </c>
      <c r="C166" s="24" t="s">
        <v>92</v>
      </c>
      <c r="D166" s="29">
        <v>1</v>
      </c>
      <c r="E166" s="47">
        <v>1</v>
      </c>
      <c r="F166" s="25">
        <f>(E166/D166)*100</f>
        <v>100</v>
      </c>
    </row>
    <row r="167" spans="1:6" ht="18.75">
      <c r="A167" s="75"/>
      <c r="B167" s="19" t="s">
        <v>95</v>
      </c>
      <c r="C167" s="24" t="s">
        <v>92</v>
      </c>
      <c r="D167" s="29">
        <v>1</v>
      </c>
      <c r="E167" s="47" t="s">
        <v>211</v>
      </c>
      <c r="F167" s="25" t="s">
        <v>210</v>
      </c>
    </row>
    <row r="168" spans="1:6" ht="18.75">
      <c r="A168" s="75"/>
      <c r="B168" s="19" t="s">
        <v>96</v>
      </c>
      <c r="C168" s="24" t="s">
        <v>92</v>
      </c>
      <c r="D168" s="29">
        <v>4</v>
      </c>
      <c r="E168" s="47">
        <v>4</v>
      </c>
      <c r="F168" s="25">
        <f>(E168/D168)*100</f>
        <v>100</v>
      </c>
    </row>
    <row r="169" spans="1:6" ht="18.75">
      <c r="A169" s="74" t="s">
        <v>9</v>
      </c>
      <c r="B169" s="35" t="s">
        <v>97</v>
      </c>
      <c r="C169" s="24"/>
      <c r="D169" s="29"/>
      <c r="E169" s="65"/>
      <c r="F169" s="25"/>
    </row>
    <row r="170" spans="1:6" ht="18.75">
      <c r="A170" s="74"/>
      <c r="B170" s="35" t="s">
        <v>98</v>
      </c>
      <c r="C170" s="24" t="s">
        <v>23</v>
      </c>
      <c r="D170" s="33">
        <v>19.661</v>
      </c>
      <c r="E170" s="57">
        <v>17.962</v>
      </c>
      <c r="F170" s="55">
        <f aca="true" t="shared" si="7" ref="F170:F177">(E170/D170)*100</f>
        <v>91.35852703321295</v>
      </c>
    </row>
    <row r="171" spans="1:6" ht="18.75">
      <c r="A171" s="75"/>
      <c r="B171" s="19" t="s">
        <v>99</v>
      </c>
      <c r="C171" s="24" t="s">
        <v>92</v>
      </c>
      <c r="D171" s="29">
        <v>1</v>
      </c>
      <c r="E171" s="57">
        <v>1</v>
      </c>
      <c r="F171" s="55">
        <f t="shared" si="7"/>
        <v>100</v>
      </c>
    </row>
    <row r="172" spans="1:6" ht="18.75">
      <c r="A172" s="75"/>
      <c r="B172" s="19" t="s">
        <v>204</v>
      </c>
      <c r="C172" s="24" t="s">
        <v>92</v>
      </c>
      <c r="D172" s="29">
        <v>46</v>
      </c>
      <c r="E172" s="57">
        <v>46</v>
      </c>
      <c r="F172" s="55">
        <f t="shared" si="7"/>
        <v>100</v>
      </c>
    </row>
    <row r="173" spans="1:6" ht="18.75">
      <c r="A173" s="75"/>
      <c r="B173" s="19" t="s">
        <v>100</v>
      </c>
      <c r="C173" s="24" t="s">
        <v>92</v>
      </c>
      <c r="D173" s="29">
        <v>2</v>
      </c>
      <c r="E173" s="57">
        <v>2</v>
      </c>
      <c r="F173" s="55">
        <f t="shared" si="7"/>
        <v>100</v>
      </c>
    </row>
    <row r="174" spans="1:6" ht="18.75">
      <c r="A174" s="75"/>
      <c r="B174" s="19" t="s">
        <v>101</v>
      </c>
      <c r="C174" s="24" t="s">
        <v>92</v>
      </c>
      <c r="D174" s="29">
        <v>70</v>
      </c>
      <c r="E174" s="57">
        <v>70</v>
      </c>
      <c r="F174" s="55">
        <f t="shared" si="7"/>
        <v>100</v>
      </c>
    </row>
    <row r="175" spans="1:6" ht="31.5">
      <c r="A175" s="75"/>
      <c r="B175" s="19" t="s">
        <v>102</v>
      </c>
      <c r="C175" s="24" t="s">
        <v>92</v>
      </c>
      <c r="D175" s="29">
        <v>7</v>
      </c>
      <c r="E175" s="57">
        <v>7</v>
      </c>
      <c r="F175" s="55">
        <f t="shared" si="7"/>
        <v>100</v>
      </c>
    </row>
    <row r="176" spans="1:6" ht="18.75">
      <c r="A176" s="75"/>
      <c r="B176" s="19" t="s">
        <v>103</v>
      </c>
      <c r="C176" s="24" t="s">
        <v>92</v>
      </c>
      <c r="D176" s="29">
        <v>5</v>
      </c>
      <c r="E176" s="57">
        <v>5</v>
      </c>
      <c r="F176" s="55">
        <f t="shared" si="7"/>
        <v>100</v>
      </c>
    </row>
    <row r="177" spans="1:6" ht="31.5">
      <c r="A177" s="75"/>
      <c r="B177" s="19" t="s">
        <v>104</v>
      </c>
      <c r="C177" s="24" t="s">
        <v>92</v>
      </c>
      <c r="D177" s="29">
        <v>5</v>
      </c>
      <c r="E177" s="57">
        <v>5</v>
      </c>
      <c r="F177" s="55">
        <f t="shared" si="7"/>
        <v>100</v>
      </c>
    </row>
    <row r="178" spans="1:6" ht="18.75">
      <c r="A178" s="74" t="s">
        <v>10</v>
      </c>
      <c r="B178" s="35" t="s">
        <v>105</v>
      </c>
      <c r="C178" s="24"/>
      <c r="D178" s="29"/>
      <c r="E178" s="66"/>
      <c r="F178" s="25"/>
    </row>
    <row r="179" spans="1:6" ht="18.75">
      <c r="A179" s="74"/>
      <c r="B179" s="19" t="s">
        <v>205</v>
      </c>
      <c r="C179" s="24" t="s">
        <v>58</v>
      </c>
      <c r="D179" s="28">
        <v>207</v>
      </c>
      <c r="E179" s="42">
        <v>184</v>
      </c>
      <c r="F179" s="25">
        <f>(E179/D179)*100</f>
        <v>88.88888888888889</v>
      </c>
    </row>
    <row r="180" spans="1:6" ht="18.75">
      <c r="A180" s="75"/>
      <c r="B180" s="19" t="s">
        <v>106</v>
      </c>
      <c r="C180" s="24" t="s">
        <v>92</v>
      </c>
      <c r="D180" s="28" t="s">
        <v>211</v>
      </c>
      <c r="E180" s="42">
        <v>1</v>
      </c>
      <c r="F180" s="25" t="s">
        <v>210</v>
      </c>
    </row>
    <row r="181" spans="1:6" ht="18.75">
      <c r="A181" s="75"/>
      <c r="B181" s="19" t="s">
        <v>206</v>
      </c>
      <c r="C181" s="24" t="s">
        <v>58</v>
      </c>
      <c r="D181" s="28" t="s">
        <v>211</v>
      </c>
      <c r="E181" s="42">
        <v>9</v>
      </c>
      <c r="F181" s="25" t="s">
        <v>210</v>
      </c>
    </row>
    <row r="182" spans="1:6" ht="18.75">
      <c r="A182" s="75"/>
      <c r="B182" s="19" t="s">
        <v>107</v>
      </c>
      <c r="C182" s="24" t="s">
        <v>92</v>
      </c>
      <c r="D182" s="29">
        <v>11</v>
      </c>
      <c r="E182" s="41">
        <v>9</v>
      </c>
      <c r="F182" s="25">
        <f>(E182/D182)*100</f>
        <v>81.81818181818183</v>
      </c>
    </row>
    <row r="183" spans="1:6" ht="18.75">
      <c r="A183" s="75"/>
      <c r="B183" s="19" t="s">
        <v>206</v>
      </c>
      <c r="C183" s="24" t="s">
        <v>92</v>
      </c>
      <c r="D183" s="29">
        <v>15</v>
      </c>
      <c r="E183" s="41">
        <v>14</v>
      </c>
      <c r="F183" s="25">
        <f>(E183/D183)*100</f>
        <v>93.33333333333333</v>
      </c>
    </row>
    <row r="184" spans="1:9" ht="18.75">
      <c r="A184" s="75"/>
      <c r="B184" s="19" t="s">
        <v>207</v>
      </c>
      <c r="C184" s="24" t="s">
        <v>58</v>
      </c>
      <c r="D184" s="29">
        <v>9</v>
      </c>
      <c r="E184" s="41">
        <v>8</v>
      </c>
      <c r="F184" s="25">
        <f>(E184/D184)*100</f>
        <v>88.88888888888889</v>
      </c>
      <c r="H184" s="12"/>
      <c r="I184" s="12"/>
    </row>
    <row r="185" spans="1:9" ht="18.75">
      <c r="A185" s="75"/>
      <c r="B185" s="19" t="s">
        <v>108</v>
      </c>
      <c r="C185" s="24" t="s">
        <v>92</v>
      </c>
      <c r="D185" s="28">
        <v>1</v>
      </c>
      <c r="E185" s="28">
        <v>1</v>
      </c>
      <c r="F185" s="25">
        <f>(E185/D185)*100</f>
        <v>100</v>
      </c>
      <c r="H185" s="1"/>
      <c r="I185" s="1"/>
    </row>
    <row r="186" spans="1:6" ht="18.75" customHeight="1">
      <c r="A186" s="75" t="s">
        <v>11</v>
      </c>
      <c r="B186" s="35" t="s">
        <v>109</v>
      </c>
      <c r="C186" s="24"/>
      <c r="D186" s="29"/>
      <c r="E186" s="29"/>
      <c r="F186" s="25"/>
    </row>
    <row r="187" spans="1:6" ht="18.75">
      <c r="A187" s="85"/>
      <c r="B187" s="35" t="s">
        <v>110</v>
      </c>
      <c r="C187" s="24"/>
      <c r="D187" s="25"/>
      <c r="E187" s="25"/>
      <c r="F187" s="25"/>
    </row>
    <row r="188" spans="1:6" ht="18.75">
      <c r="A188" s="75"/>
      <c r="B188" s="19" t="s">
        <v>111</v>
      </c>
      <c r="C188" s="24" t="s">
        <v>116</v>
      </c>
      <c r="D188" s="25">
        <v>6.5</v>
      </c>
      <c r="E188" s="25">
        <v>8</v>
      </c>
      <c r="F188" s="25">
        <f>(E188/D188)*100</f>
        <v>123.07692307692308</v>
      </c>
    </row>
    <row r="189" spans="1:7" ht="15" customHeight="1">
      <c r="A189" s="17" t="s">
        <v>225</v>
      </c>
      <c r="B189" s="13"/>
      <c r="C189" s="13"/>
      <c r="D189" s="13"/>
      <c r="E189" s="13"/>
      <c r="F189" s="13"/>
      <c r="G189" s="14"/>
    </row>
    <row r="190" spans="1:6" ht="12.75">
      <c r="A190" s="15"/>
      <c r="B190" s="87"/>
      <c r="C190" s="87"/>
      <c r="D190" s="87"/>
      <c r="E190" s="87"/>
      <c r="F190" s="87"/>
    </row>
    <row r="191" spans="1:6" s="16" customFormat="1" ht="12.75" customHeight="1">
      <c r="A191" s="4"/>
      <c r="B191" s="87"/>
      <c r="C191" s="87"/>
      <c r="D191" s="87"/>
      <c r="E191" s="87"/>
      <c r="F191" s="87"/>
    </row>
    <row r="192" spans="1:6" s="16" customFormat="1" ht="15.75" customHeight="1">
      <c r="A192" s="4"/>
      <c r="B192" s="87"/>
      <c r="C192" s="87"/>
      <c r="D192" s="87"/>
      <c r="E192" s="87"/>
      <c r="F192" s="87"/>
    </row>
  </sheetData>
  <sheetProtection/>
  <mergeCells count="12">
    <mergeCell ref="G3:G4"/>
    <mergeCell ref="E1:F1"/>
    <mergeCell ref="B190:F190"/>
    <mergeCell ref="F3:F4"/>
    <mergeCell ref="D3:D4"/>
    <mergeCell ref="B192:F192"/>
    <mergeCell ref="A2:F2"/>
    <mergeCell ref="A3:A4"/>
    <mergeCell ref="B3:B4"/>
    <mergeCell ref="C3:C4"/>
    <mergeCell ref="E3:E4"/>
    <mergeCell ref="B191:F191"/>
  </mergeCells>
  <printOptions horizontalCentered="1"/>
  <pageMargins left="0.5905511811023623" right="0.1968503937007874" top="0.7874015748031497" bottom="0.3937007874015748" header="0.15748031496062992" footer="0.15748031496062992"/>
  <pageSetup fitToHeight="10" horizontalDpi="600" verticalDpi="600" orientation="portrait" paperSize="9" scale="58" r:id="rId2"/>
  <headerFooter differentFirst="1"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userMix1604</cp:lastModifiedBy>
  <cp:lastPrinted>2016-02-26T14:48:22Z</cp:lastPrinted>
  <dcterms:created xsi:type="dcterms:W3CDTF">2006-12-19T12:46:01Z</dcterms:created>
  <dcterms:modified xsi:type="dcterms:W3CDTF">2016-03-03T16:15:22Z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