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9360" windowHeight="5025" activeTab="0"/>
  </bookViews>
  <sheets>
    <sheet name="Лист1" sheetId="1" r:id="rId1"/>
    <sheet name="Лист2" sheetId="2" r:id="rId2"/>
    <sheet name="Лист3" sheetId="3" r:id="rId3"/>
  </sheets>
  <definedNames>
    <definedName name="_xlnm.Print_Titles" localSheetId="0">'Лист1'!$8:$8</definedName>
    <definedName name="_xlnm.Print_Titles" localSheetId="1">'Лист2'!$8:$8</definedName>
  </definedNames>
  <calcPr fullCalcOnLoad="1"/>
</workbook>
</file>

<file path=xl/sharedStrings.xml><?xml version="1.0" encoding="utf-8"?>
<sst xmlns="http://schemas.openxmlformats.org/spreadsheetml/2006/main" count="1178" uniqueCount="523">
  <si>
    <t>капітальний ремонт системи водопостачання, каналізаційних та теплових мереж у Сєвєродонецькій міській бібліотеці для юнацтва ім.Й.Б.Курлата по вул.Курчатова, 17</t>
  </si>
  <si>
    <t xml:space="preserve"> кап.ремонт покрівлі житл.буд. по вул.Науки,1</t>
  </si>
  <si>
    <t xml:space="preserve"> кап.ремонт покрівлі житл.буд. по вул.8 Березня, 17</t>
  </si>
  <si>
    <t xml:space="preserve"> кап.ремонт покрівлі житл.буд. по ш.Будівельників,21 (ОСББ "Ява")</t>
  </si>
  <si>
    <t xml:space="preserve"> Інші видатки:</t>
  </si>
  <si>
    <t xml:space="preserve"> придбання основних засобів, а саме: декорацій для зони прямих ефірів телестудій КП ТРК "СТВ"</t>
  </si>
  <si>
    <t xml:space="preserve"> - придбання обладнання і предметів довгосторокового користування, з них:</t>
  </si>
  <si>
    <t xml:space="preserve"> придбання комп"ютерної техніки</t>
  </si>
  <si>
    <t xml:space="preserve"> - кпітальний ремонт інших об"єктів, а саме: кап.ремонт зелених насаджень</t>
  </si>
  <si>
    <t xml:space="preserve"> - оплата послуг (крім комунальних)</t>
  </si>
  <si>
    <t xml:space="preserve"> - інші видатки</t>
  </si>
  <si>
    <t xml:space="preserve"> - оплата інших послуг (крім комунальних)</t>
  </si>
  <si>
    <t xml:space="preserve"> - оплата водопостачання та водовідведення </t>
  </si>
  <si>
    <t xml:space="preserve"> Утримання та навчально-тренувальна робота дитячо-юнацьких спортивних шкіл:</t>
  </si>
  <si>
    <t xml:space="preserve"> - предмети, матеріали, обладнання та  інвентар</t>
  </si>
  <si>
    <t>ВИДІЛЕННЯ ДОДАТКОВИХ АСИГНУВАНЬ</t>
  </si>
  <si>
    <t xml:space="preserve"> Музеї і виставки:</t>
  </si>
  <si>
    <t xml:space="preserve"> - придбання обладнання і предметів довгострокового користування:</t>
  </si>
  <si>
    <t xml:space="preserve"> придбання дитячих майданчиків</t>
  </si>
  <si>
    <t xml:space="preserve"> - капітальний ремонт інших об"єктів:</t>
  </si>
  <si>
    <t xml:space="preserve"> капітальний ремонт покрівлі СЗШ № 20</t>
  </si>
  <si>
    <t xml:space="preserve"> капітальний ремонт зовнішнього освітлення по вул.Первомайська</t>
  </si>
  <si>
    <t xml:space="preserve"> капітальний ремонт воріт</t>
  </si>
  <si>
    <t xml:space="preserve"> капітальний ремонт електропроводу адміністративної будівлі</t>
  </si>
  <si>
    <t xml:space="preserve"> - капітальні трансферти підприємствам (установам, організаціям):</t>
  </si>
  <si>
    <t xml:space="preserve"> придбання запчастин для КП "СТрУ"</t>
  </si>
  <si>
    <t xml:space="preserve"> капітальний ремонт мереж теплопостачання з заміною бойлерів</t>
  </si>
  <si>
    <t xml:space="preserve">                                            Секретар ради</t>
  </si>
  <si>
    <t>Додаток  № 2 до рішення міської ради</t>
  </si>
  <si>
    <t xml:space="preserve"> Інші установи та заклади:</t>
  </si>
  <si>
    <t xml:space="preserve"> - предмети, матеріали, обладнання та інвентар, у тому числі м"який інвентар та обмундирування</t>
  </si>
  <si>
    <t xml:space="preserve"> капітальний ремонт лісопаркової зони, прилеглої до оз.Паркове</t>
  </si>
  <si>
    <t xml:space="preserve"> капітальний ремонт братської могили радянських воїнів та пам"ятного знаку на честь воїнів-земляків, які загинули у ВВв в смт.Метьолкіне по вул.Лісна</t>
  </si>
  <si>
    <t>Придбання комп"ютерної техніки</t>
  </si>
  <si>
    <t>Придбання електровідсмоктувача "Біомед"</t>
  </si>
  <si>
    <t xml:space="preserve"> капітальний ремонт братської могили радянських воїнів в с.Боброве (вул.Комсомольська)</t>
  </si>
  <si>
    <t xml:space="preserve"> капітальний ремонт братської могили радянських воїнів в с.Воєводівка</t>
  </si>
  <si>
    <t xml:space="preserve"> капітальний ремонт пам"ятника Франку І.Я. в м.Сєвєродонецьк по вул.Леніна </t>
  </si>
  <si>
    <t xml:space="preserve"> будівництво підвідного газопроводу с.Боброве м.Сєвєродонецьк</t>
  </si>
  <si>
    <t xml:space="preserve"> капітальний ремонт пам"ятника ШевченкоТ.Г. в м.Сєвєродонецьк по вул.Леніна </t>
  </si>
  <si>
    <t xml:space="preserve"> - інше будівництво</t>
  </si>
  <si>
    <t xml:space="preserve"> капітальний ремонт покрівлі комунальної установи "Сєвєродонецький міський театр драми" за адресою: вул.Леніна, б.21</t>
  </si>
  <si>
    <t xml:space="preserve"> газифікація с.Лісова Дача в м.Сєвєродонецьк</t>
  </si>
  <si>
    <t xml:space="preserve"> газифікація слщ.Лісна Дача м.Сєвєродонецьк</t>
  </si>
  <si>
    <t xml:space="preserve"> придбання комплекту автоматики для воріт</t>
  </si>
  <si>
    <t xml:space="preserve"> - предмети, матеріали, обладнанння та інвентар, у тому числі м"який інвентар та обмундирування</t>
  </si>
  <si>
    <t xml:space="preserve"> кап.ремонт покрівлі житл.буд. по пр.Гварлійський, 31б</t>
  </si>
  <si>
    <t xml:space="preserve"> кап.ремонт покрівлі житл.буд. по вул.Донецька, 44а</t>
  </si>
  <si>
    <t xml:space="preserve"> - предмети, матеріали, обладнання та інвентр, у тому числі м"який інвентар та обмундирування</t>
  </si>
  <si>
    <t xml:space="preserve"> Пільги багатодітним сім"ям на придбання твердого палива:</t>
  </si>
  <si>
    <t xml:space="preserve"> - інші послуги (крім комунальних)</t>
  </si>
  <si>
    <t xml:space="preserve"> капітальний ремонт кладовищ</t>
  </si>
  <si>
    <t xml:space="preserve"> Субвенція з місцевого бюджету державному бюджету на виконання програм соціально-економічного та культурного розвитку регіонів:</t>
  </si>
  <si>
    <t xml:space="preserve"> - капітальні трансферти органам державного управління інших рівнів</t>
  </si>
  <si>
    <t xml:space="preserve"> Служба у спрвах дітей:</t>
  </si>
  <si>
    <t xml:space="preserve"> - оплата інших комун.послуг </t>
  </si>
  <si>
    <t xml:space="preserve"> Соціальні програми і заходи державних органів у справах молоді:</t>
  </si>
  <si>
    <t xml:space="preserve"> - інші послуги  (крім комунальних)</t>
  </si>
  <si>
    <t xml:space="preserve"> Вечірні (змінні) школи:</t>
  </si>
  <si>
    <t xml:space="preserve"> капремонт внутріквартальних доріг в 82 мікрорайоні</t>
  </si>
  <si>
    <t xml:space="preserve"> капітальний ремонт входу комунального закладу "Сєвєродонецька галерея мистецтв" за адресою: вул.Курчатова, 17</t>
  </si>
  <si>
    <t xml:space="preserve"> - медикаменти та перев"язувальні матеріали</t>
  </si>
  <si>
    <t xml:space="preserve"> кап.ремонт колектору опалення ОСББ "Мир-20" вул.Єгорова, 20</t>
  </si>
  <si>
    <t xml:space="preserve"> кап.ремонт покрівлі будинку за адресою пр.Радянський, 8</t>
  </si>
  <si>
    <t xml:space="preserve"> кап.ремонт покрівлі будинку за адресою пр.Космонавтів, 7</t>
  </si>
  <si>
    <t xml:space="preserve"> кап.ремонт балкону за адресою Партизанська, 26/16</t>
  </si>
  <si>
    <t xml:space="preserve"> кап.ремонт покрівлі будівлі за адресою вул.Заводська, 4</t>
  </si>
  <si>
    <t xml:space="preserve"> капітальний ремонт мереж теплопостачання та гарячого водопостачання з заміною бойлерів</t>
  </si>
  <si>
    <t xml:space="preserve"> капітальний ремонт зовнішнього освітлення вул.Гагаріна</t>
  </si>
  <si>
    <t xml:space="preserve"> - субсидії та поточні трансферти підприємствам (установам, організаціям):</t>
  </si>
  <si>
    <t xml:space="preserve"> придбання кришок люків зливової каналізації</t>
  </si>
  <si>
    <t>А.А.Гавриленко</t>
  </si>
  <si>
    <t xml:space="preserve"> Інші видатки: </t>
  </si>
  <si>
    <t xml:space="preserve"> Фінансова підтримка спортивних споруд:</t>
  </si>
  <si>
    <t xml:space="preserve"> - предмети, метаріали, обладнання та інвентар, у тому числі м"який інвентар та обмундарування</t>
  </si>
  <si>
    <t xml:space="preserve"> - оплата послуг  (крім комунальних)</t>
  </si>
  <si>
    <t xml:space="preserve"> - предмети, матеріали, обладанання та інвентар, у тому числі м"який інвентар та обмундирування</t>
  </si>
  <si>
    <t xml:space="preserve"> Телебачення та радіомовлення:</t>
  </si>
  <si>
    <t xml:space="preserve"> Капітальний ремонт житлового фонду об"єднань співвласників багатоквартирних будинків:</t>
  </si>
  <si>
    <t xml:space="preserve"> - капітальний ремонт житлового фонду</t>
  </si>
  <si>
    <t xml:space="preserve"> Інші пільги громадянам, які постраждали внаслідок Чорнобильської катасрофи, дружинам (чоловікам) та опікунам (на час опікунства) дітей померлих громадян, смерть яких пов"язана з Чорнобильською катасрофою:</t>
  </si>
  <si>
    <t xml:space="preserve"> Міська рада:</t>
  </si>
  <si>
    <t xml:space="preserve"> від 27.01.2011р. № 166</t>
  </si>
  <si>
    <t xml:space="preserve"> 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</si>
  <si>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Виготовлення експертної оцінки земельних ділянок</t>
  </si>
  <si>
    <t>Видатки на проведення робіт, пов`язаних із будівництвом, реконструкцією, ремонтом та утриманням автомобільних доріг </t>
  </si>
  <si>
    <t>Оплата послуг з державної експертизи кошторисної доументації проекту "Будівництво проїзду навколо озера Чисте у м.Сєвєродонецьку"</t>
  </si>
  <si>
    <t xml:space="preserve"> - виплата пенсій і допомоги</t>
  </si>
  <si>
    <t xml:space="preserve"> Територіальні центри і відділення соціальної допомоги на дому:</t>
  </si>
  <si>
    <t xml:space="preserve"> Центри соціальної реабілітації дітей-інвалідів, центри професійної допомоги реабілітації інвалідів:</t>
  </si>
  <si>
    <t xml:space="preserve"> - капітальні трансферти підприємствам (установам, організаціям), в т.ч.:</t>
  </si>
  <si>
    <t xml:space="preserve"> - реконструкція житлового фонду, в т.ч.:</t>
  </si>
  <si>
    <t xml:space="preserve"> Кошти на забезпечення побутовим вугіллям окремих категорій населення:</t>
  </si>
  <si>
    <t xml:space="preserve"> 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</si>
  <si>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 xml:space="preserve"> обрізка дерев по вул.Промисловій</t>
  </si>
  <si>
    <t xml:space="preserve"> - інші послуги (крім комунальних):</t>
  </si>
  <si>
    <t xml:space="preserve"> утримання мереж зовнішнього освітлення</t>
  </si>
  <si>
    <t xml:space="preserve"> утримання доріг та зупинок міського транспорту</t>
  </si>
  <si>
    <t xml:space="preserve"> Управління охорони здоров"я:</t>
  </si>
  <si>
    <t xml:space="preserve"> Лікарні:</t>
  </si>
  <si>
    <t xml:space="preserve"> Дошкільні заклади освіти:</t>
  </si>
  <si>
    <t>обрізка дерев вздовж мереж електрозв"язку</t>
  </si>
  <si>
    <t xml:space="preserve"> капітальний ремонт даху, систем водопостачання та водовідведення, палат відділення для хоспісних ліжок</t>
  </si>
  <si>
    <t xml:space="preserve"> капітальний ремонт зелених насаджень по вул.Космонавтів, Жовтнева, Леніна</t>
  </si>
  <si>
    <t xml:space="preserve"> проведення капітального ремонту оголовків димових та вентиляційних каналів житлових будинків КП "Житлосервіс "Добробут"</t>
  </si>
  <si>
    <t xml:space="preserve"> проведення капітального ремонту оголовків димових та вентиляційних каналів житлових будинків КП "Житлосервіс "Ритм"</t>
  </si>
  <si>
    <t xml:space="preserve"> капітальний ремонт покрівлі будівлі КП "СТрУ"</t>
  </si>
  <si>
    <t xml:space="preserve"> утеплення стін зовні житлових будинків за адресою пр.Радянський,8</t>
  </si>
  <si>
    <t xml:space="preserve"> Капітальний ремонт житлового фонду місцевих органів влади:</t>
  </si>
  <si>
    <t xml:space="preserve"> капітальний ремонт будівлі за адресою вул.Заводська,4</t>
  </si>
  <si>
    <t xml:space="preserve"> реконструкція фільтраційної системи СДЮСТШ ВВС "Садко"</t>
  </si>
  <si>
    <t xml:space="preserve">  придбання кондиціонерів</t>
  </si>
  <si>
    <t xml:space="preserve"> капітальний ремонт мосту через р.Борова</t>
  </si>
  <si>
    <t xml:space="preserve"> капітальний ремонт покрівлі "Сєвєродонецької гуманітарно-естетичної гімназії Сєвєродонецької міської ради Луганської області"</t>
  </si>
  <si>
    <t xml:space="preserve"> капітальний ремонт покрівлі Центру дитячої та юнацької творчості, що знаходиться у комунальній власності територіальної громади м.Сєвєродонецька Луганської області</t>
  </si>
  <si>
    <t xml:space="preserve"> капітальний ремонт покрівлі комунального закладу позашкільної освіти "Центру туризму, краєзнавства та екскурсій учнівської молоді"</t>
  </si>
  <si>
    <t xml:space="preserve"> капітальний ремонт доріг в районі середньої загальноосвітньої школи 1-Ш ступенів № 1 м.Сєвєродонецька Луганської області</t>
  </si>
  <si>
    <t xml:space="preserve"> капітальний ремонт карнизів та облаштування звісів СЗШ 1-Ш ст. № 1 м.Сєвєродонецька Луганської обл.</t>
  </si>
  <si>
    <t>Разом по спеціальному фонду</t>
  </si>
  <si>
    <t xml:space="preserve">                  Секретар ради</t>
  </si>
  <si>
    <t xml:space="preserve"> утеплення стін зовні житлового будинку за адресою пр.Радянський,3</t>
  </si>
  <si>
    <t xml:space="preserve"> утеплення стін зовні житлового будинку за адресою пр.Радянський,5</t>
  </si>
  <si>
    <t xml:space="preserve"> утеплення стін зовні житлового будинку за адресою пр.Радянський,8</t>
  </si>
  <si>
    <t>Позашкільні заклади освіти, заходи із позашкільної роботи з дітьми :</t>
  </si>
  <si>
    <t>придбання сценічного одягу для творчих колективів</t>
  </si>
  <si>
    <t xml:space="preserve"> реконструкція освітлення великого гімнастичного залу ДЮСШ-2</t>
  </si>
  <si>
    <t>капітальний ремонт даху діагностичного відділення багатопрофільної лікарні</t>
  </si>
  <si>
    <t xml:space="preserve"> придбання медикаментів для дитини, хворої на гемофілію</t>
  </si>
  <si>
    <t xml:space="preserve"> Надання пільгового довгострокового кредиту громадянам на будівництво (рекоснтрукцію) та придбання житла:</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</si>
  <si>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</si>
  <si>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Повернення коштів, наданих для кредитування громадян на будівництво (реконструкцію) та придбання житла:</t>
  </si>
  <si>
    <t xml:space="preserve"> - повернення інших внутрішніх кредитів</t>
  </si>
  <si>
    <t xml:space="preserve"> - надання інших внутрішніх кредитів</t>
  </si>
  <si>
    <t xml:space="preserve"> капітальний ремонт СЗШ 1 - Ш ступенів № 10 м.Сєвєродонецька Луганської області (заміна віконних блоків)</t>
  </si>
  <si>
    <t xml:space="preserve"> капітальний ремонт СЗШ 1 - Ш ступенів №1 5 м.Сєвєродонецька Луганської області (заміна віконних блоків)</t>
  </si>
  <si>
    <t xml:space="preserve"> поточний ремонт знаків при в"їзді у місто</t>
  </si>
  <si>
    <t xml:space="preserve"> нанесення пішоходної та повздовжньої дорожньої розміти</t>
  </si>
  <si>
    <t xml:space="preserve"> очистка оз.Паркове</t>
  </si>
  <si>
    <t xml:space="preserve"> послуги з утримання зелених насаджень</t>
  </si>
  <si>
    <t xml:space="preserve"> Інші заходи у сфері електротранспорту:</t>
  </si>
  <si>
    <t xml:space="preserve"> Теплові мережі:</t>
  </si>
  <si>
    <t xml:space="preserve"> капітальний ремонт покрівлі  будинку ОСББ "Луч" за адресою  вул.Курчатова, 38</t>
  </si>
  <si>
    <t xml:space="preserve"> капітальний ремонт внутріквартальних доріг в кварталі № 59</t>
  </si>
  <si>
    <t xml:space="preserve"> капітальний ремонт внутріквартальних доріг в кварталі № 52</t>
  </si>
  <si>
    <t xml:space="preserve"> капітальний ремонт внутріквартальних доріг в кварталі № 56</t>
  </si>
  <si>
    <t xml:space="preserve"> капітальний ремонт внутріквартальних доріг в кварталі № 61</t>
  </si>
  <si>
    <t xml:space="preserve"> кондиціонери</t>
  </si>
  <si>
    <t>Субвенція іншим бюджетам на виконання інвестиційних проектів: </t>
  </si>
  <si>
    <t xml:space="preserve"> - капітальні трансферти органам державного управління інших рівнів:</t>
  </si>
  <si>
    <t xml:space="preserve"> капітальний ремонт мереж зовнішнього освітлення с.Сиротине</t>
  </si>
  <si>
    <t xml:space="preserve"> капітальний ремонт мереж зовнішнього освітлення с.Метьолкіне</t>
  </si>
  <si>
    <t xml:space="preserve"> Загальноосвітні школи:</t>
  </si>
  <si>
    <t xml:space="preserve"> Відділ у справах сім"ї, молоді та спорту:</t>
  </si>
  <si>
    <t xml:space="preserve"> Утримання та навчально-тренувальна робота дитячо-юнаціких спортивних шкіл:</t>
  </si>
  <si>
    <t xml:space="preserve"> капітальний ремонт доріг в районі СЗШ 1-Ш ступенів № 16 м.Сєвєродонецька Луганської області</t>
  </si>
  <si>
    <t xml:space="preserve"> Відділ освіти:</t>
  </si>
  <si>
    <t>Капітальний ремонт мереж зовнішнього освітлення по вул. Вілєсова (від пр.Гвардійського до ш.Будівельників)</t>
  </si>
  <si>
    <t>Каппітальний ремонт мереж зовнішнього освітлення по вул.Горького</t>
  </si>
  <si>
    <t>Капітальний ремонт мереж зовнішнього освітлення по  вул.Маяковського (від вул.Донецька до пр.Радянського)</t>
  </si>
  <si>
    <t>Капітальний ремонт мереж зовнішнього освітлення по вул.Маяковського ( від пр.Радянського до вул. Автомобільної)</t>
  </si>
  <si>
    <t>Капітальний ремонт мереж зовнішнього освітлення по вул.Науки</t>
  </si>
  <si>
    <t>Придбання елементів огорожі зелених насаджень по пр.Радянський</t>
  </si>
  <si>
    <t>капітальний ремонт системи каналізації та санвузлів в ДДУ №37, розташованого за адресою: вул.Гагаріна, 101-В</t>
  </si>
  <si>
    <t>Капітальне будівництво чотирьох павільйонів комунального дошкільного навчального закладу (ясла-садок) комбінованого типу №14 "Білочка", розташованого за адресою: м.Сєвєродонецьк,  вул.Автомобільна, 7-А</t>
  </si>
  <si>
    <t>Капітальний ремонт спортивної зали №14</t>
  </si>
  <si>
    <t>Капітальний ремонт холодного водопостачання СЗШ №18</t>
  </si>
  <si>
    <t>Капітальний ремонт електроосвітлення СЗШ №20</t>
  </si>
  <si>
    <t>встановлення решіток колодязів зливоприймачів</t>
  </si>
  <si>
    <t xml:space="preserve"> придбання та встановлення решіток колодязів зливоприймачів</t>
  </si>
  <si>
    <t xml:space="preserve"> встановлення огорожі на розділовій смузі по вул.Курчатова</t>
  </si>
  <si>
    <t xml:space="preserve"> придбання елементів огорожі</t>
  </si>
  <si>
    <t xml:space="preserve"> капітальний ремонт внутріквартальних доріг в кварталі № 42</t>
  </si>
  <si>
    <t>ЗМІНИ БЮДЖЕТНИХ АСИГНУВАНЬ  МІСЬКОГО БЮДЖЕТУ НА 2013 РІК</t>
  </si>
  <si>
    <t xml:space="preserve"> - оплата  послуг (крім комунальних)</t>
  </si>
  <si>
    <t xml:space="preserve"> - видатки на вiдрядження</t>
  </si>
  <si>
    <t xml:space="preserve"> - оплата інших енергоносіїв</t>
  </si>
  <si>
    <t xml:space="preserve"> - окремі заходи  по реалізації державних(регіональних) програм, не віднесені до заходів розвитку</t>
  </si>
  <si>
    <t xml:space="preserve"> - інші поточні видатки</t>
  </si>
  <si>
    <t xml:space="preserve"> - інші виплати населенню</t>
  </si>
  <si>
    <t xml:space="preserve"> - окремі заходи по реалізації державних(регіональних) програм, не віднесені до заходів розвитку</t>
  </si>
  <si>
    <t xml:space="preserve"> - субсидії та поточні трансферти підприємствам ( установам, організаціям)</t>
  </si>
  <si>
    <t xml:space="preserve"> Утримання та навчально-тренувальна робота дитячо-юнацьких спортивних шкіл: </t>
  </si>
  <si>
    <t xml:space="preserve"> - оплата послуг</t>
  </si>
  <si>
    <t xml:space="preserve"> Житлово-експлуатаційне господарство:</t>
  </si>
  <si>
    <t xml:space="preserve"> Землеустрій:</t>
  </si>
  <si>
    <t xml:space="preserve"> Центри первинної медичної (медико-санітарної) допомоги:</t>
  </si>
  <si>
    <t xml:space="preserve"> Водопровідно-каналізаційне господарство:</t>
  </si>
  <si>
    <t xml:space="preserve"> - дослідження і розробки, окремі заходи розвитку по реалізації державних (регіональних) програм</t>
  </si>
  <si>
    <t xml:space="preserve"> Охорона та раціональне використання природних ресурсів: </t>
  </si>
  <si>
    <t xml:space="preserve"> Утримання центрів соціальних служб для сім`ї, дітей та молоді: </t>
  </si>
  <si>
    <t>Придбання елементів огорожі зелених насаджень вул.Леніна</t>
  </si>
  <si>
    <t>Капітальний ремонт системи зовнішнього освітлення по вул.Донецькій</t>
  </si>
  <si>
    <t>Інші видатки</t>
  </si>
  <si>
    <t>Придбання комплекту меблів для керівника (КП "Трудовий архів")</t>
  </si>
  <si>
    <t>Капітальний ремонт мереж електропостачання територіального центру соціального обслуговування за адресою: вул.Сметаніна, 5 (інв.№10310001, 10310002)</t>
  </si>
  <si>
    <t>Розробка проектної документації на будівництво зовнішнього електропостачання території в районі озера Чисте</t>
  </si>
  <si>
    <t>Капітальний ремонт мереж зовнішнього освітлення по вул.Маяковського (від вул.Донецька до пр.Радянського)</t>
  </si>
  <si>
    <t>Капітальний ремонт покрівлі житлового будинку  за адресою вул.Федоренко, 30</t>
  </si>
  <si>
    <t>Капітальний ремонт будівлі поліклініки №1</t>
  </si>
  <si>
    <t>Капітальний ремонт головного корпусу (зовнішнього майданчика з огорожею) КУ СМБЛ за адресою вул.Єгорова, 2Б</t>
  </si>
  <si>
    <t>-придбання предметів та обладнання довгострокового користування</t>
  </si>
  <si>
    <t>Придбання сумки-холодильнику</t>
  </si>
  <si>
    <t>Придбання системи штучної вентиляції  легенів eVolution 3e в комплекті для проведення інгаляційного наркозу</t>
  </si>
  <si>
    <t>придбання інфузійного шприцевого насосу</t>
  </si>
  <si>
    <t>Придбання мікротому заморожуючого МЗ-3</t>
  </si>
  <si>
    <t>Придбання апарату штучної вентиляції легенів "БРИЗ"</t>
  </si>
  <si>
    <t>придбання предметів та обладнання довгострокового користування</t>
  </si>
  <si>
    <t>Придбання системи штучної вентиляції легенів високого класу</t>
  </si>
  <si>
    <t>Придбання двушприцевого насосу SEP 21S Plus</t>
  </si>
  <si>
    <t>Придбання електрокардіографу 5E-3</t>
  </si>
  <si>
    <t>Придбання  монітору паціента РМ-50 (пульсоксіметр)</t>
  </si>
  <si>
    <t>Придбання  монітору паціента РМ-7000</t>
  </si>
  <si>
    <t>Капітальний ремонт житлового будинку № 2 по пр. Хіміків (утеплення будинку)</t>
  </si>
  <si>
    <t>Капітальний ремонт житлового будинку № 2 по вул. Силікатна (утеплення будинку)</t>
  </si>
  <si>
    <t>Капітальний ремонт житлового будинку № 13 по вул. Федоренко (утеплення будинку)</t>
  </si>
  <si>
    <t>Капітальний ремонт покрівлі середньої школи №17  І-ІІІ ступенів з поглибленим вивченням іноземних мов міста Сєвєродонецька Луганської обл.</t>
  </si>
  <si>
    <t xml:space="preserve">Капітальний ремонт покрівлі СЗШ І-ІІІ ступенів №14 м. Сєвєродонецька Луганської обл. </t>
  </si>
  <si>
    <t xml:space="preserve">Капітальний ремонт покрівлі СЗШ І-ІІІ ступенів №13 м. Сєвєродонецька Луганської обл. </t>
  </si>
  <si>
    <t>Капітальний ремонт покрівлі СЗШ І-ІІІ ступенів № 11 м.Сєвєродонецька Луганської обл.</t>
  </si>
  <si>
    <t>Капітальний ремонт малої зали КЗ "Сєвєродонецький міський палац культури"</t>
  </si>
  <si>
    <t>Капітальний ремонт огорожі СЗШ І-ІІІ ступенів № 18 м. Сєвєродонецька Луганської обл.</t>
  </si>
  <si>
    <t>Реконструкція системи зовнішнього освітлення СЗШ І-ІІІ ступенів № 20 м.Сєвєродонецька Луганської обл.</t>
  </si>
  <si>
    <t>Капітальний ремонт КДНЗ (ясла-садок) комбінованого типу № 42 "Червона квіточка" Сєвєродонецької міської ради (заміна віконних блоків)</t>
  </si>
  <si>
    <t>Капітальний ремонт КДНЗ (ясла-садок) комбінованого типу № 38 "Росиночка" Сєвєродонецької міської ради (заміна віконних блоків)</t>
  </si>
  <si>
    <t>Капітальний ремонт покрівлі нежитлового комплексу колишнього дитячого комбінату № 43 СДЮК «Юність» за адресою: вул. Гагаріна, 115а</t>
  </si>
  <si>
    <t>Реконструкція гуртожитку під багатоквартирний будинок за адресою: м. Сєвєродонецьк, вул. Маяковського,10 (1 пусковий комплекс)</t>
  </si>
  <si>
    <t>Капітальний ремонт ДНЗ № 43</t>
  </si>
  <si>
    <t>Реконструкція будівлі колишнього інфекційного відділення для дорослих під стаціонарне відділення для постійного або тимчасового перебування ветеранів війни, громадян похилого віку та інвалідів Територіального центру соціального обслуговування (надання соціальних послуг) Сєвєродонецької міської ради</t>
  </si>
  <si>
    <t>Розробка проектної документації з реконструкції східної трибуни стадіону «Хімік» ДЮСШ № 2 м. Сєвєродонецьк</t>
  </si>
  <si>
    <t xml:space="preserve"> Видатки на проведення робіт, пов"язаних з будівництвом, реконструкцією, ремонтом і утриманням автомобільних доріг:</t>
  </si>
  <si>
    <t xml:space="preserve"> - реконструкція та реставрація інших об"єктів:</t>
  </si>
  <si>
    <t xml:space="preserve"> Відділ культури:</t>
  </si>
  <si>
    <t>погашення кредиторської заборгованості, що виникла станом на 01.01.2013 р.</t>
  </si>
  <si>
    <t>-капітальне будівництво (придбання) інших об"єктів</t>
  </si>
  <si>
    <t xml:space="preserve"> - капітальний ремонт житлового фонду (приміщень):</t>
  </si>
  <si>
    <t xml:space="preserve"> Житлово-експлуатаційне господарство: </t>
  </si>
  <si>
    <t xml:space="preserve"> придбання автогідропідіймача КП "Сєвєродонецькліфт"</t>
  </si>
  <si>
    <t xml:space="preserve"> придбання автовишки КП "Житлосервіс "Добробут"</t>
  </si>
  <si>
    <t xml:space="preserve"> Капітальний ремонт житлового фонду об`єднань співвласників багатоквартирних будинків :</t>
  </si>
  <si>
    <t>Теплові мережі:</t>
  </si>
  <si>
    <t>Капітальний ремонт систем гарячого водопостачання житлових будинків з заміною водопідігрівників</t>
  </si>
  <si>
    <t>Капітальний ремонт колектора холодного водопостачання житлового будинку по вул.Новікова, 15А</t>
  </si>
  <si>
    <t>капітальний ремонт колектора каналізації житлового будинку по пр.Космонавтів, 7Б</t>
  </si>
  <si>
    <t>Капітальний ремонт покрівлі житлового будинку за адресою вул.Федоренко,30</t>
  </si>
  <si>
    <t xml:space="preserve">Капітальний ремонт ліфтів </t>
  </si>
  <si>
    <t>Розробка проекту реконструкції перекриття 1-го та 2-го поверхів між кв.5 та магазином "Каравай" за адресою вул.Леніна, 20</t>
  </si>
  <si>
    <t>Розробка проекту "Робочий проект та проведення будівельних робіт з благоустрою території з північного боку озера Чисте"</t>
  </si>
  <si>
    <t>Придбання звукової апаратури</t>
  </si>
  <si>
    <t>Палаци і будинки культури, клуби та інші заклади клубного типу :</t>
  </si>
  <si>
    <t>Видатки на проведення робіт, пов`язаних із будівництвом, реконструкцією, ремонтом та утриманням автомобільних доріг:</t>
  </si>
  <si>
    <t xml:space="preserve"> капітальний ремонт кабельної лініїї КЛ 0,4кВ від ТП 6 до ДЮСШ -2 (розташованої за адресою: вул.Сметаніна, 5а)</t>
  </si>
  <si>
    <t>Додаток № 4 до рішення міської ради</t>
  </si>
  <si>
    <t xml:space="preserve"> Періодичні видання (газети та журнали): </t>
  </si>
  <si>
    <t xml:space="preserve"> Групи централізованого господарського обслуговування:</t>
  </si>
  <si>
    <t>капітальний ремонт колектора каналізації житлового будинку по вул.Новікова, 11А</t>
  </si>
  <si>
    <t>капітальний ремонт колектору холодного водопостачання житлового будинку по пр.Космонавтів, 29</t>
  </si>
  <si>
    <t>капітальний ремонт колектору холодного водопостачання житлового будинку по вул.Новікова, 13</t>
  </si>
  <si>
    <t>реконструкція будівлі колишнього психоневрологічного диспансеру під багатоквартирний житловий будинок</t>
  </si>
  <si>
    <t>Капітальний ремонт приміщень ІІІ поверху нежитлової будівлі за адресою: вул.Леніна, 32-А</t>
  </si>
  <si>
    <t>реконструкція системи зовнішнього освітленняСЗШ І-ІІІ ступенів №20 м.Сєвєродонецька Луганської  обл.</t>
  </si>
  <si>
    <t>Капітальний ремонт приміщень КУ "Трудовий архів м.Сєвєродонецька" за адресою: вул.Леніна, 32-а</t>
  </si>
  <si>
    <t xml:space="preserve"> Інші заходи по охороні здоров`я: </t>
  </si>
  <si>
    <t xml:space="preserve"> 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</si>
  <si>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 xml:space="preserve"> - нарахування на оплату праці</t>
  </si>
  <si>
    <t>-капітальне будівництво (придбання) інших об"єктів):</t>
  </si>
  <si>
    <t>Капітальний ремонт колектору каналізації житлового будинку по ш.Будівельників, 21 (ОСББ "ЯВА")</t>
  </si>
  <si>
    <t>Придбання шин для капітального ремонту тролейбусів</t>
  </si>
  <si>
    <t>Капітальний ремонт внутріквартальних доріг в кварталі №59  (погашення кредиторської заборгованості, що виникла на 01.01.2013 р.)</t>
  </si>
  <si>
    <t>Капітальний ремонт об'єктів міського благоустрою "Установка технічних засобів регулювання дорожнього руху (дорожні знаки) на території м.Сєвєродонецька (погашення кредиторської заборгованості, що виникла на 01.01.2013 р.)</t>
  </si>
  <si>
    <t>Придбання дитячих майданчиків (погашення кредиторської заборгованості)</t>
  </si>
  <si>
    <t>Розробка проекту міського кладовища (погашення кредиторської заборгованості)</t>
  </si>
  <si>
    <t>Капітальний ремонт огорожі кладовища житлового району Щедрищево (погашення кредиторської заборгованості)</t>
  </si>
  <si>
    <t xml:space="preserve">Придбання щепкорубок з електроприводом (погашення кредиторської заборгованості) </t>
  </si>
  <si>
    <t xml:space="preserve">Будівництво огорожі контейнерної площадки у кварталі 52 м. Сєвєродонецьк (погашення кредиторської заборгованості) </t>
  </si>
  <si>
    <t>Капітальний ремонт приміщень гуртожитку по вул. Молодіжна, 9 (погашення кредиторської заборгованості, що виникла на 01.01.2013 р.)</t>
  </si>
  <si>
    <t>Капітальний ремонт покрівлі житлового будинку по вул. Леніна, 42 (погашення кредиторської заборгованості)</t>
  </si>
  <si>
    <t>Капітальний ремонт електричних кабелів за адресою вул. Партизанська 12 та 34 (погашення кредиторської заборгованості)</t>
  </si>
  <si>
    <t>Заміна газового обладнання в житлових будинках для пільгових категорій громадян (погашення кредиторської заборгованості)</t>
  </si>
  <si>
    <t>Капітальний ремонт балконів житлових будинків (погашення кредиторської заборгованості)</t>
  </si>
  <si>
    <t>Капітальний ремонт покрівлі житлового будинку по вул. Агафонова, 3 (погашення кредиторської заборгованості)</t>
  </si>
  <si>
    <t>Розробка проекту з обстеженням будівельних конструкцій кв. 28 та кв. 32 житлового будинку по вул. Гоголя, 29 для виконання їх капітального ремонту (погашення кредиторської заборгованості)</t>
  </si>
  <si>
    <t>Капітальний ремонт покрівлі житлового будинку по вул.Леніна, 29 (погашення кредиторської заборгованості)</t>
  </si>
  <si>
    <t>Капітальний ремонт покрівлі житлового будинку по вул.Хіміків, 2 (погашення кредиторської заборгованості)</t>
  </si>
  <si>
    <t>Капітальний ремонт покрівлі житлового будинку по вул.Леніна, 36 (погашення кредиторської заборгованості)</t>
  </si>
  <si>
    <t>Капітальний ремонт покрівлі житлового будинку по вул. Гоголя ,27 (погашення кредиторської заборгованості)</t>
  </si>
  <si>
    <t>Капітальний ремонт покрівлі житлового будинку по вул.Жовтнева, 26 (погашення кредиторської заборгованості)</t>
  </si>
  <si>
    <t>Капітальний ремонт покрівлі житлового будинку по вул.Леніна, 30 (погашення кредиторської заборгованості)</t>
  </si>
  <si>
    <t>Реконструкція першого під"їзду житлового будинку за адресою пр. Радянський, 5 (улаштування пандусу) (погашення кредиторської заборгованості)</t>
  </si>
  <si>
    <t>Реконструкція першого під"їзду житлового будинку за адресою вул. Леніна, 33 (улаштування пандусу) (погашення кредиторської заборгованості)</t>
  </si>
  <si>
    <t>Капітальний ремонт теплотраси у кв. "МЖК Мрія" (погашення кредиторської заборгованості)</t>
  </si>
  <si>
    <t>Капітальний ремонт виносних рамок управління опаленням (погашення кредиторської заборгованості)</t>
  </si>
  <si>
    <t>Капітальний ремонт колекторів централізованого опалення та гарячого водопостачання (із виконанням заміни ділянок від виносних рамок управління до житлових будинків) (погашення кредиторської заборгованості)</t>
  </si>
  <si>
    <t>придбання автомобілю марки Газель Газ 33023 для КП "СТС" (погашення кредиторської заборгованості)</t>
  </si>
  <si>
    <t>Капітальний ремонт колекторів центрального опалення та гарячого водопостачання житлового будинку за адресою вул. Вілєсова, 43 (погашення кредиторської заборгованості)</t>
  </si>
  <si>
    <t xml:space="preserve">Капітальний ремонт термоізоляції трубопроводів централізованого опалення та гарячого водопостачання (КП "СТМ") (погашення кредиторської заборгованості)
</t>
  </si>
  <si>
    <t>Капітальний ремонт покрівлі  будинку ОСББ "Луч" за адресою  вул.Курчатова, 38 (погашення кредиторської заборгованості)</t>
  </si>
  <si>
    <t>Придбання комп"ютерної техніки КП "ЄРЦС" (погашення кредиторської заборгованості)</t>
  </si>
  <si>
    <t>Дотація ЖКГ</t>
  </si>
  <si>
    <t>погашення кредиторської заборгованості, що виникла станом на 01.01.2013 р., за рахунок субвенції з державного бюджету за 2012 рік</t>
  </si>
  <si>
    <t>Будівництво світлофорного об'єкту (перехрестя вул. Б.Ліщини-вул.Леніна)</t>
  </si>
  <si>
    <t>Капітальний ремонт житлового будинку №2 по пр. Хіміків (утеплення будинку)</t>
  </si>
  <si>
    <t>Капітальний ремонт житлового будинку №6 по вул. Танкістів (утеплення будинку)</t>
  </si>
  <si>
    <t>Капітальний ремонт покрівлі СЗШ І-ІІІ ступенів №13 м. Сєвєродонецька Луганської обл.</t>
  </si>
  <si>
    <t>Капітальний ремонт покрівлі майстерні СЗШ І-ІІІ ступенів №10 м. Сєвєродонецька Луганської обл.</t>
  </si>
  <si>
    <t>Капітальний ремонт покрівлі будівлі майстерень СЗШ І-ІІІ ступенів №5 м. Сєвєродонецька Луганської обл.</t>
  </si>
  <si>
    <t>Капітальний ремонт дороги по вул. Вілєсова</t>
  </si>
  <si>
    <t>Капітальний ремонт доріг с.Павлоград</t>
  </si>
  <si>
    <t>Капітальний ремонт доріг житлового району Щедрищево м. Сєвєродонецьк</t>
  </si>
  <si>
    <t>Капітальний ремонт доріг с.Синецький</t>
  </si>
  <si>
    <t>Капітальний ремонт внутріквартальних доріг в кварталі №51</t>
  </si>
  <si>
    <t>Капітальний ремонт внутріквартальних доріг в 75 мікрорайоні</t>
  </si>
  <si>
    <t>Капітальний ремонт внутріквартальних доріг в кварталі №23</t>
  </si>
  <si>
    <t>Капітальний ремонт внутріквартальних доріг в кварталі №49-б</t>
  </si>
  <si>
    <t>Капітальний ремонт внутріквартальних доріг в кварталі №50</t>
  </si>
  <si>
    <t>Капітальний ремонт внутріквартальних доріг в кварталі №19</t>
  </si>
  <si>
    <t>Капітальний ремонт внутріквартальних доріг в кварталі №46</t>
  </si>
  <si>
    <t>Капітальний ремонт внутріквартальних доріг в 82 мікрорайоні</t>
  </si>
  <si>
    <t>Капітальний ремонт внутріквартальних доріг в 84 мікрорайоні</t>
  </si>
  <si>
    <t>Капітальний ремонт внутріквартальних доріг в кварталі №29-б</t>
  </si>
  <si>
    <t>Капітальний ремонт внутріквартальних доріг в кварталі №32</t>
  </si>
  <si>
    <t>Капітальний ремонт дороги м. Сєвєродонецьк-дитячий табір відпочинку "Лісна казка"</t>
  </si>
  <si>
    <t>Капітальний ремонт внутріквартальних доріг в кварталі №54</t>
  </si>
  <si>
    <t>Капітальний ремонт внутріквартальних доріг в кварталі №56</t>
  </si>
  <si>
    <t>Капітальний ремонт доріг с. Сиротине</t>
  </si>
  <si>
    <t>Капітальний ремонт доріг смт. Метьолкіне</t>
  </si>
  <si>
    <t>Реконструкція системи гарячого водопостачання з установкою сонячних систем у ДНЗ №10</t>
  </si>
  <si>
    <t>Капітальний ремонт ліфта житлового будинку за адресою вул. Лисичанська, №5Б</t>
  </si>
  <si>
    <t>Капітальний ремонт ліфтів с заміною основного обладнання</t>
  </si>
  <si>
    <t>Капітальний ремонт внутрішньобудинкових електричних мереж житлового будинку по вул.Федоренко, 49</t>
  </si>
  <si>
    <t>Капітальний ремонт внутрішньобудинкових електричних мереж житлового будинку по вул.Федоренко, 49А</t>
  </si>
  <si>
    <t>Субвенція з державного бюджету на ремонт та реконструкцію  доріг, 2013 рік</t>
  </si>
  <si>
    <t>Видатки</t>
  </si>
  <si>
    <t>Код функцiональноi класифiкацii</t>
  </si>
  <si>
    <t>Код економiчноi класифiкацii</t>
  </si>
  <si>
    <t>Разом на рiк, в тому числi</t>
  </si>
  <si>
    <t>листопад</t>
  </si>
  <si>
    <t>ЗАГАЛЬНИЙ ФОНД</t>
  </si>
  <si>
    <t>РАЗОМ по загальному фонду</t>
  </si>
  <si>
    <t xml:space="preserve">                                               СПЕЦIАЛЬНИЙ ФОНД</t>
  </si>
  <si>
    <t>РАЗОМ по спецiальному фонду</t>
  </si>
  <si>
    <t xml:space="preserve">                                                       СПЕЦIАЛЬНИЙ ФОНД</t>
  </si>
  <si>
    <t>грудень</t>
  </si>
  <si>
    <t xml:space="preserve"> - витрати на вiдрядження</t>
  </si>
  <si>
    <t xml:space="preserve"> - оплата працi</t>
  </si>
  <si>
    <t xml:space="preserve"> - нарахування на зар.плату</t>
  </si>
  <si>
    <t xml:space="preserve"> - водопостачання</t>
  </si>
  <si>
    <t xml:space="preserve"> - газ</t>
  </si>
  <si>
    <t xml:space="preserve"> - теплопостачання</t>
  </si>
  <si>
    <t xml:space="preserve"> - оплата iнших комун.послуг</t>
  </si>
  <si>
    <t>Школи естетичного виховання:</t>
  </si>
  <si>
    <t>Органи мiсцевого самоврядування:</t>
  </si>
  <si>
    <t xml:space="preserve"> - послуги зв"язку</t>
  </si>
  <si>
    <t>Вiддiл освiти:</t>
  </si>
  <si>
    <t>Школи:</t>
  </si>
  <si>
    <t xml:space="preserve"> - придбання обладнання</t>
  </si>
  <si>
    <t xml:space="preserve"> - поточний ремонт</t>
  </si>
  <si>
    <t xml:space="preserve"> - придбання предметiв i матерiалiв</t>
  </si>
  <si>
    <t>Централiзована бухгалтерiя:</t>
  </si>
  <si>
    <t>Iншi  заклади культури:</t>
  </si>
  <si>
    <t>Управлiння охорони здоров"я:</t>
  </si>
  <si>
    <t xml:space="preserve"> Лiкарнi:</t>
  </si>
  <si>
    <t>січень</t>
  </si>
  <si>
    <t xml:space="preserve">лютий </t>
  </si>
  <si>
    <t>березень</t>
  </si>
  <si>
    <t>квітень</t>
  </si>
  <si>
    <t>травень</t>
  </si>
  <si>
    <t>червень</t>
  </si>
  <si>
    <t>липень</t>
  </si>
  <si>
    <t>серпень</t>
  </si>
  <si>
    <t>вересень</t>
  </si>
  <si>
    <t>жовтень</t>
  </si>
  <si>
    <t>Управління охорони здоров"я:</t>
  </si>
  <si>
    <t xml:space="preserve"> - капітальний ремонт</t>
  </si>
  <si>
    <t>Управління житлово-комунального господарства:</t>
  </si>
  <si>
    <t xml:space="preserve"> - оплата інших послуг</t>
  </si>
  <si>
    <t xml:space="preserve"> - програми</t>
  </si>
  <si>
    <t>лютий</t>
  </si>
  <si>
    <t>Інші видатки:</t>
  </si>
  <si>
    <t>Управління праці та соціального захисту населення:</t>
  </si>
  <si>
    <t>грн.</t>
  </si>
  <si>
    <t>Лікарні:</t>
  </si>
  <si>
    <t xml:space="preserve"> - придбання предметів і матеріалів</t>
  </si>
  <si>
    <t>Відділ капітального будівництва:</t>
  </si>
  <si>
    <t>Інші видатки на соціальний захист населення:</t>
  </si>
  <si>
    <t>Відділ культури:</t>
  </si>
  <si>
    <t>Відділ освіти:</t>
  </si>
  <si>
    <t xml:space="preserve"> - оплата праці</t>
  </si>
  <si>
    <t>Дошкільні заклади освіти:</t>
  </si>
  <si>
    <t xml:space="preserve"> - електроенергія</t>
  </si>
  <si>
    <t xml:space="preserve"> - оплата інших ком.послуг</t>
  </si>
  <si>
    <t>Інші заклади освіти:</t>
  </si>
  <si>
    <t>Утримання та навчально-тренувальна робота дитячо-юнацьких спортивних шкіл:</t>
  </si>
  <si>
    <t xml:space="preserve"> - трансферти населенню</t>
  </si>
  <si>
    <t>Інші програми соціального захисту неповнолітніх:</t>
  </si>
  <si>
    <t>Театри:</t>
  </si>
  <si>
    <t>Бібліотеки:</t>
  </si>
  <si>
    <t>Музеї і виставки:</t>
  </si>
  <si>
    <t>Палаци культури:</t>
  </si>
  <si>
    <t>Інші культурно-освітні заклади та заходи:</t>
  </si>
  <si>
    <t>Комітет з фізичної культури та спорту:</t>
  </si>
  <si>
    <t>Проведення масових заходів з фізичної культури:</t>
  </si>
  <si>
    <t xml:space="preserve"> - електроенргія</t>
  </si>
  <si>
    <t>Інші заходи по охороні здоров"я:</t>
  </si>
  <si>
    <t xml:space="preserve"> - транспортні послуги</t>
  </si>
  <si>
    <t xml:space="preserve"> - витрати на відрядження</t>
  </si>
  <si>
    <t>Фонд комунального майна:</t>
  </si>
  <si>
    <t>Інші культурно-освітні заклади:</t>
  </si>
  <si>
    <t>Центр соціальних служб для молоді:</t>
  </si>
  <si>
    <t>Інша діяльність у сфері охорони навколишнього середовища:</t>
  </si>
  <si>
    <t>Органи місцевого самоврядування:</t>
  </si>
  <si>
    <t xml:space="preserve"> - трансферти населеню</t>
  </si>
  <si>
    <t>Благоустрій міст, сіл, селищ:</t>
  </si>
  <si>
    <t>Благоустрій міст,сіл, селищ:</t>
  </si>
  <si>
    <t>Міська рада:</t>
  </si>
  <si>
    <t>Фінансове управління:</t>
  </si>
  <si>
    <t xml:space="preserve"> Органи місцевого самоврядування:</t>
  </si>
  <si>
    <t>Інші мистецькі заходи:</t>
  </si>
  <si>
    <t>Капітальні вкладення:</t>
  </si>
  <si>
    <t>Інвестиційні проекти:</t>
  </si>
  <si>
    <t xml:space="preserve"> - </t>
  </si>
  <si>
    <t>Заходи органів у справах молоді:</t>
  </si>
  <si>
    <t>Інші заходи:</t>
  </si>
  <si>
    <t>Інші заклади:</t>
  </si>
  <si>
    <t>Резервний фонд:</t>
  </si>
  <si>
    <t xml:space="preserve"> - нерозподілені видатки</t>
  </si>
  <si>
    <t xml:space="preserve"> - нарахування на зарплату</t>
  </si>
  <si>
    <t xml:space="preserve"> - інше будівництво ( устрій КТП с.Сиротине)</t>
  </si>
  <si>
    <t>Відділ у справах сім"ї, молоді та спорту:</t>
  </si>
  <si>
    <t>Методична робота:</t>
  </si>
  <si>
    <t xml:space="preserve"> Централізовані бухгалтерії:</t>
  </si>
  <si>
    <t>Централізовані бухгалтерії:</t>
  </si>
  <si>
    <t xml:space="preserve"> Капітальні вкладення:</t>
  </si>
  <si>
    <t xml:space="preserve"> - капітальний ремонт адміністративних об"єктів</t>
  </si>
  <si>
    <t xml:space="preserve"> - оплата транспортних послуг</t>
  </si>
  <si>
    <t xml:space="preserve"> - реконструкція інших об"єктів:</t>
  </si>
  <si>
    <t xml:space="preserve"> - оренда</t>
  </si>
  <si>
    <t xml:space="preserve"> - оплата послуг зв"язку</t>
  </si>
  <si>
    <t xml:space="preserve"> - капітальний ремонт інших об"єктів</t>
  </si>
  <si>
    <t xml:space="preserve"> Централізована бухгалтеоія:</t>
  </si>
  <si>
    <t>Видатки на проведення робіт, пов"язаних з будівництвом, реконструкцією, ремонтом і утриманням автомобільних доріг:</t>
  </si>
  <si>
    <t>Служба у справах дітей:</t>
  </si>
  <si>
    <t xml:space="preserve"> - перенесення каналізаційного колектору по пр.Гвардійському, будівництво камер</t>
  </si>
  <si>
    <t xml:space="preserve"> - реконструкція світлофорних об"єктів</t>
  </si>
  <si>
    <t xml:space="preserve"> - будівництво колектору з установкою насосу і прокладкою електромережі для подачі води до оз.Чисте</t>
  </si>
  <si>
    <t xml:space="preserve"> - придбання обладнання і предметів довгострокового користування</t>
  </si>
  <si>
    <t xml:space="preserve"> - оплата транспортних послуг та утримання транспортних засобів</t>
  </si>
  <si>
    <t xml:space="preserve"> - поточний ремонт обладнання, інвентарю та будівель, технічне обслуговування обладнання</t>
  </si>
  <si>
    <t xml:space="preserve"> - видатки на відрядження</t>
  </si>
  <si>
    <t xml:space="preserve"> - оплата інших послуг та інші видатки</t>
  </si>
  <si>
    <t xml:space="preserve"> - оплата водопостачання і водовідведення</t>
  </si>
  <si>
    <t xml:space="preserve">  - оплата електроенергії</t>
  </si>
  <si>
    <t xml:space="preserve"> - заробітна плата</t>
  </si>
  <si>
    <t xml:space="preserve"> - оплата природного газу</t>
  </si>
  <si>
    <t xml:space="preserve"> - субсидії і поточні трансферти підприємствам (установам, організаціям)</t>
  </si>
  <si>
    <t xml:space="preserve"> - оплата теплопостачання</t>
  </si>
  <si>
    <t>Загальноосвітні школи</t>
  </si>
  <si>
    <t>Позашкiльнi заклади освіти, заходи із позашкільної роботи з дітьми::</t>
  </si>
  <si>
    <t xml:space="preserve"> - оплата електроенергiї</t>
  </si>
  <si>
    <t>Палаци і будинки культури, клуби та інші заклади клубного типу:</t>
  </si>
  <si>
    <t xml:space="preserve"> - інші поточні трансферти населенню</t>
  </si>
  <si>
    <t xml:space="preserve"> - оплата електроенергії</t>
  </si>
  <si>
    <t xml:space="preserve"> - капітальні трансферти підприємствам (установам, організаціям), з них:</t>
  </si>
  <si>
    <t xml:space="preserve"> - капітальний ремонт бойлеру пр.Радянський, 42</t>
  </si>
  <si>
    <t xml:space="preserve"> - капітальний ремонт покрівлі вул.Гагаріна, 4 а</t>
  </si>
  <si>
    <t xml:space="preserve"> - каітальний ремонт покрівлі вул.Єгорова, 28</t>
  </si>
  <si>
    <t xml:space="preserve"> - ремонт водопідігрівачів по вул.Танкістів, 3, вул.Енергетиків, 30</t>
  </si>
  <si>
    <t xml:space="preserve"> - гідрологічний висновок полігону з переробки відходів</t>
  </si>
  <si>
    <t xml:space="preserve"> - поточне утримання шляхів та зупинок громадського транспорту</t>
  </si>
  <si>
    <t xml:space="preserve"> - субсидії та поточні трансферти підприємствам (установам, організаціям)</t>
  </si>
  <si>
    <t xml:space="preserve"> - співфінансування по субвенції держбюджету на заходи з енергозбереження (колектор теплопостачання пр.Космонавтів від ТК 76-2 до ТК 75-1 м.Сєвєродонецьк - капітальний ремонт - 331175 грн., ЦТП № 1-№8 м.Сєвєродонецьк - модернізація обладнання - 85512 грн.)</t>
  </si>
  <si>
    <t xml:space="preserve"> - капітальні трансферти підприємтсвам (установам, організаціям), з них:</t>
  </si>
  <si>
    <t xml:space="preserve"> - реконструкція житлового фонду, з них:</t>
  </si>
  <si>
    <t xml:space="preserve"> - співфінансування по субвенції держбюджету на заходи з енергозбереження (інженерні вводи 15-ти багатоквартирних житлових будинків м,Сєвєродонецьк - оснащення засобами обліку споживання теплової енергії) </t>
  </si>
  <si>
    <t xml:space="preserve"> - будівництво фонтану</t>
  </si>
  <si>
    <t xml:space="preserve"> - співфінансування по субвенції держбюджету на виконання загальнодержавної програми"Реформування і розвитку ЖКГ" (каналізаційний колектор по вул.Вілєсова-Науки-пр.Радянський, м.Сєвєродонецьк - будівництво - 321637 грн.; внутрішньоквартальні мережі теплопостачання та гарячого водопостачання з вводами в житлові будинки, 76 мкрн.м.Сєвєродонецьк капітальний ремонт - 146545 грн.)</t>
  </si>
  <si>
    <t xml:space="preserve"> - капітальний ремонт покрівель(в т.ч.пр.Хіміків, 21, пр.Радянський,4)</t>
  </si>
  <si>
    <t>Методична робота, інші заходи у сфері народної освіти:</t>
  </si>
  <si>
    <t>Териториальні центри та відділення соціальної допомоги на дому:</t>
  </si>
  <si>
    <t xml:space="preserve"> - продукти харчування</t>
  </si>
  <si>
    <t>Компенсаційні виплати на пільговий проїзд автомобільним транспортом окремим категоріям громадян:</t>
  </si>
  <si>
    <t>Компенсаційні виплати на пільговий проїзд електротранспортом окремим категоріям громадян:</t>
  </si>
  <si>
    <t xml:space="preserve"> - придбання обладнанняі предметів довгострокового користування</t>
  </si>
  <si>
    <t>Інші заходи в сфері електротранспорту:</t>
  </si>
  <si>
    <t>Дитячі будинки (в т.ч. сімейного типу, прийомні сім"ї):</t>
  </si>
  <si>
    <t xml:space="preserve"> - капітальні трансферти підприємствам (установам, організаціям)</t>
  </si>
  <si>
    <t xml:space="preserve"> - будівництво автономного опалення ДВЗ № 25</t>
  </si>
  <si>
    <t xml:space="preserve"> - будівництво колектору з установкою насосу й прокладкою електромережі для подачі води до оз.Чисте</t>
  </si>
  <si>
    <t xml:space="preserve"> - будівництво фундаментів під устаткування котелень автономного опалення в учбових закладах міста</t>
  </si>
  <si>
    <t xml:space="preserve"> - капітальний ремонт інших об"єктів, в т.ч.:</t>
  </si>
  <si>
    <t xml:space="preserve"> - капітальний ремонт металокострукцій мосту</t>
  </si>
  <si>
    <t xml:space="preserve"> - капітальний ремонт доріг пр.Хіміків</t>
  </si>
  <si>
    <t xml:space="preserve"> - оплата водопостачання та водовідведення</t>
  </si>
  <si>
    <t xml:space="preserve"> Інші видатки на соціальний захист населення:</t>
  </si>
  <si>
    <t xml:space="preserve"> - окремі заходи розвитку по реалізації державних(регіональних) програм, не віднесені до заходів розвитку</t>
  </si>
  <si>
    <t xml:space="preserve"> - предмети, матеріали, обладнання та інвентар</t>
  </si>
  <si>
    <t xml:space="preserve"> Позашкільні заклади освіти,  заходи із позашкільної роботи з дітьми:</t>
  </si>
  <si>
    <t xml:space="preserve"> - реконструкція інших об"єктів</t>
  </si>
  <si>
    <t xml:space="preserve"> Відділ капітального будівництва:</t>
  </si>
  <si>
    <t>Проведення заходів з нетрадиційних видів спорту і масових заходів з фізичної культури:</t>
  </si>
  <si>
    <t>реконструкція міського палацу культури та прилеглої площі та огорожі</t>
  </si>
  <si>
    <t xml:space="preserve"> - капітальний ремонт інших об"єктів, з них:</t>
  </si>
  <si>
    <t xml:space="preserve"> Управління житлово-комунального господарства:</t>
  </si>
  <si>
    <t xml:space="preserve"> Охорона та раціональне використання природних ресурсів:</t>
  </si>
  <si>
    <t xml:space="preserve"> - окремі заходи по реалізації державних (регіональних) програм, не віднесені до заходів розвитку</t>
  </si>
  <si>
    <t xml:space="preserve"> Управління праці та соціального захисту населення:</t>
  </si>
  <si>
    <t xml:space="preserve"> Благоустрій міст, сіл, селищ:</t>
  </si>
  <si>
    <t xml:space="preserve"> - субсидії і поточні трансферти підприємствам (установам, організаціям), з них:</t>
  </si>
  <si>
    <t>оплата за електроенергію світлофорних об"єктів</t>
  </si>
  <si>
    <t>ремонт і утримання світлофоних об"єктів</t>
  </si>
  <si>
    <t xml:space="preserve"> - поточний ремонт обладнання, інвентарю та будівель, технічне обслуговування обладнання, з них:</t>
  </si>
  <si>
    <t xml:space="preserve"> Утримання центрів соціальних служб для сім"ї, дітей та молоді:</t>
  </si>
  <si>
    <t xml:space="preserve"> Інші дотації:</t>
  </si>
  <si>
    <t xml:space="preserve"> - поточні трансферти органам державного управління інших рівнів</t>
  </si>
  <si>
    <t xml:space="preserve"> Капітальний ремонт житлового фонду:</t>
  </si>
  <si>
    <t xml:space="preserve"> - капітальний ремонт житлового фонду, в т.ч.:</t>
  </si>
  <si>
    <t xml:space="preserve"> - придбання контейнерів</t>
  </si>
  <si>
    <t xml:space="preserve"> - придбання лавок</t>
  </si>
  <si>
    <t xml:space="preserve"> Дотація житлово-комунальному господарству:</t>
  </si>
  <si>
    <t xml:space="preserve"> Придбання меблів для обідніх залів шкільних їдалень</t>
  </si>
  <si>
    <t>Реконструкція приміщень нежитлової будівлі за адресою: вул.Леніна, 32-А для створення Центру  надання адміністративних послуг у м.Сєвєродонецьку</t>
  </si>
  <si>
    <t>Реконструкція приміщень нежитлової будівлі за адресою: вул.Леніна, 32-А для створення Центру надання адміністративних послуг у м.Сєвєродонецьку</t>
  </si>
  <si>
    <t>Капітальний ремонт покрівлі житлового будинку по вул.Леніна, 12</t>
  </si>
  <si>
    <t>від  29.11.2013р.  № 3205</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</si>
</sst>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s>
  <fonts count="57">
    <font>
      <sz val="10"/>
      <name val="Times New Roman Cyr"/>
      <family val="0"/>
    </font>
    <font>
      <sz val="12"/>
      <name val="Times New Roman Cyr"/>
      <family val="1"/>
    </font>
    <font>
      <sz val="14"/>
      <name val="Times New Roman Cyr"/>
      <family val="1"/>
    </font>
    <font>
      <b/>
      <sz val="14"/>
      <name val="Times New Roman Cyr"/>
      <family val="1"/>
    </font>
    <font>
      <b/>
      <sz val="12"/>
      <name val="Times New Roman Cyr"/>
      <family val="1"/>
    </font>
    <font>
      <b/>
      <sz val="10"/>
      <name val="Times New Roman Cyr"/>
      <family val="1"/>
    </font>
    <font>
      <i/>
      <sz val="12"/>
      <name val="Times New Roman Cyr"/>
      <family val="1"/>
    </font>
    <font>
      <i/>
      <sz val="11"/>
      <name val="Times New Roman Cyr"/>
      <family val="0"/>
    </font>
    <font>
      <sz val="11"/>
      <name val="Times New Roman Cyr"/>
      <family val="0"/>
    </font>
    <font>
      <i/>
      <sz val="12"/>
      <color indexed="8"/>
      <name val="Times New Roman"/>
      <family val="1"/>
    </font>
    <font>
      <i/>
      <sz val="12"/>
      <name val="Times New Roman"/>
      <family val="1"/>
    </font>
    <font>
      <b/>
      <sz val="11"/>
      <name val="Times New Roman Cyr"/>
      <family val="0"/>
    </font>
    <font>
      <i/>
      <sz val="11"/>
      <color indexed="8"/>
      <name val="Times New Roman"/>
      <family val="1"/>
    </font>
    <font>
      <i/>
      <sz val="11"/>
      <name val="Times New Roman"/>
      <family val="1"/>
    </font>
    <font>
      <i/>
      <sz val="12"/>
      <color indexed="10"/>
      <name val="Times New Roman"/>
      <family val="1"/>
    </font>
    <font>
      <i/>
      <sz val="12"/>
      <color indexed="10"/>
      <name val="Times New Roman Cyr"/>
      <family val="0"/>
    </font>
    <font>
      <i/>
      <sz val="11"/>
      <color indexed="10"/>
      <name val="Times New Roman Cyr"/>
      <family val="0"/>
    </font>
    <font>
      <u val="single"/>
      <sz val="9"/>
      <color indexed="12"/>
      <name val="Times New Roman Cyr"/>
      <family val="0"/>
    </font>
    <font>
      <sz val="9"/>
      <name val="Times New Roman"/>
      <family val="1"/>
    </font>
    <font>
      <sz val="9"/>
      <color indexed="8"/>
      <name val="Times New Roman"/>
      <family val="1"/>
    </font>
    <font>
      <sz val="12"/>
      <color indexed="8"/>
      <name val="Times New Roman"/>
      <family val="1"/>
    </font>
    <font>
      <sz val="12"/>
      <name val="Times New Roman"/>
      <family val="1"/>
    </font>
    <font>
      <i/>
      <sz val="12"/>
      <color indexed="8"/>
      <name val="Times New Roman Cyr"/>
      <family val="0"/>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style="hair"/>
      <top style="hair"/>
      <bottom style="hair"/>
    </border>
    <border>
      <left style="hair"/>
      <right style="hair"/>
      <top>
        <color indexed="63"/>
      </top>
      <bottom style="hair"/>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1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32" borderId="0" applyNumberFormat="0" applyBorder="0" applyAlignment="0" applyProtection="0"/>
  </cellStyleXfs>
  <cellXfs count="212">
    <xf numFmtId="0" fontId="0" fillId="0" borderId="0" xfId="0" applyAlignment="1">
      <alignment/>
    </xf>
    <xf numFmtId="0" fontId="1" fillId="0" borderId="10" xfId="0" applyFont="1" applyBorder="1" applyAlignment="1">
      <alignment wrapText="1"/>
    </xf>
    <xf numFmtId="0" fontId="1" fillId="0" borderId="10" xfId="0" applyFont="1" applyBorder="1" applyAlignment="1">
      <alignment/>
    </xf>
    <xf numFmtId="0" fontId="1" fillId="0" borderId="0" xfId="0" applyFont="1" applyAlignment="1">
      <alignment/>
    </xf>
    <xf numFmtId="0" fontId="1" fillId="0" borderId="0" xfId="0" applyFont="1" applyAlignment="1">
      <alignment wrapText="1"/>
    </xf>
    <xf numFmtId="0" fontId="0" fillId="0" borderId="0" xfId="0" applyFont="1" applyAlignment="1">
      <alignment wrapText="1"/>
    </xf>
    <xf numFmtId="0" fontId="0" fillId="0" borderId="0" xfId="0" applyFont="1" applyAlignment="1">
      <alignment/>
    </xf>
    <xf numFmtId="0" fontId="3" fillId="0" borderId="0" xfId="0" applyFont="1" applyAlignment="1">
      <alignment wrapText="1"/>
    </xf>
    <xf numFmtId="0" fontId="3" fillId="0" borderId="0" xfId="0" applyFont="1" applyAlignment="1">
      <alignment/>
    </xf>
    <xf numFmtId="0" fontId="4" fillId="0" borderId="0" xfId="0" applyFont="1" applyAlignment="1">
      <alignment wrapText="1"/>
    </xf>
    <xf numFmtId="0" fontId="4" fillId="0" borderId="0" xfId="0" applyFont="1" applyAlignment="1">
      <alignment/>
    </xf>
    <xf numFmtId="0" fontId="4" fillId="0" borderId="10" xfId="0" applyFont="1" applyBorder="1" applyAlignment="1">
      <alignment wrapText="1"/>
    </xf>
    <xf numFmtId="0" fontId="4" fillId="0" borderId="10" xfId="0" applyFont="1" applyBorder="1" applyAlignment="1">
      <alignment/>
    </xf>
    <xf numFmtId="0" fontId="3" fillId="0" borderId="10" xfId="0" applyFont="1" applyBorder="1" applyAlignment="1">
      <alignment wrapText="1"/>
    </xf>
    <xf numFmtId="0" fontId="2" fillId="0" borderId="0" xfId="0" applyFont="1" applyAlignment="1">
      <alignment/>
    </xf>
    <xf numFmtId="0" fontId="1" fillId="0" borderId="11" xfId="0" applyFont="1" applyBorder="1" applyAlignment="1">
      <alignment horizontal="center" wrapText="1"/>
    </xf>
    <xf numFmtId="0" fontId="1" fillId="0" borderId="0" xfId="0" applyFont="1" applyBorder="1" applyAlignment="1">
      <alignment/>
    </xf>
    <xf numFmtId="0" fontId="6" fillId="0" borderId="10" xfId="0" applyFont="1" applyBorder="1" applyAlignment="1">
      <alignment/>
    </xf>
    <xf numFmtId="0" fontId="6" fillId="0" borderId="10" xfId="0" applyFont="1" applyBorder="1" applyAlignment="1">
      <alignment wrapText="1"/>
    </xf>
    <xf numFmtId="0" fontId="6" fillId="0" borderId="0" xfId="0" applyFont="1" applyAlignment="1">
      <alignment/>
    </xf>
    <xf numFmtId="0" fontId="1" fillId="0" borderId="10" xfId="0" applyFont="1" applyBorder="1" applyAlignment="1">
      <alignment vertical="top" wrapText="1"/>
    </xf>
    <xf numFmtId="0" fontId="6" fillId="0" borderId="12" xfId="0" applyFont="1" applyBorder="1" applyAlignment="1">
      <alignment wrapText="1"/>
    </xf>
    <xf numFmtId="0" fontId="1" fillId="0" borderId="13" xfId="0" applyFont="1" applyBorder="1" applyAlignment="1">
      <alignment wrapText="1"/>
    </xf>
    <xf numFmtId="0" fontId="6" fillId="0" borderId="10" xfId="0" applyFont="1" applyBorder="1" applyAlignment="1">
      <alignment wrapText="1"/>
    </xf>
    <xf numFmtId="0" fontId="6" fillId="0" borderId="10" xfId="0" applyFont="1" applyBorder="1" applyAlignment="1">
      <alignment/>
    </xf>
    <xf numFmtId="0" fontId="6" fillId="0" borderId="12" xfId="0" applyFont="1" applyBorder="1" applyAlignment="1">
      <alignment/>
    </xf>
    <xf numFmtId="0" fontId="6" fillId="0" borderId="0" xfId="0" applyFont="1" applyAlignment="1">
      <alignment/>
    </xf>
    <xf numFmtId="0" fontId="1" fillId="0" borderId="10" xfId="0" applyFont="1" applyBorder="1" applyAlignment="1">
      <alignment wrapText="1"/>
    </xf>
    <xf numFmtId="0" fontId="1" fillId="0" borderId="10" xfId="0" applyFont="1" applyBorder="1" applyAlignment="1">
      <alignment/>
    </xf>
    <xf numFmtId="0" fontId="1" fillId="0" borderId="0" xfId="0" applyFont="1" applyAlignment="1">
      <alignment/>
    </xf>
    <xf numFmtId="0" fontId="4" fillId="0" borderId="10" xfId="0" applyFont="1" applyBorder="1" applyAlignment="1">
      <alignment wrapText="1"/>
    </xf>
    <xf numFmtId="0" fontId="4" fillId="0" borderId="10" xfId="0" applyFont="1" applyBorder="1" applyAlignment="1">
      <alignment/>
    </xf>
    <xf numFmtId="0" fontId="4" fillId="0" borderId="0" xfId="0" applyFont="1" applyAlignment="1">
      <alignment/>
    </xf>
    <xf numFmtId="0" fontId="1" fillId="0" borderId="0" xfId="0" applyFont="1" applyBorder="1" applyAlignment="1">
      <alignment/>
    </xf>
    <xf numFmtId="2" fontId="1" fillId="0" borderId="10" xfId="0" applyNumberFormat="1" applyFont="1" applyBorder="1" applyAlignment="1">
      <alignment/>
    </xf>
    <xf numFmtId="2" fontId="6" fillId="0" borderId="10" xfId="0" applyNumberFormat="1" applyFont="1" applyBorder="1" applyAlignment="1">
      <alignment/>
    </xf>
    <xf numFmtId="2" fontId="4" fillId="0" borderId="10" xfId="0" applyNumberFormat="1" applyFont="1" applyBorder="1" applyAlignment="1">
      <alignment/>
    </xf>
    <xf numFmtId="2" fontId="4" fillId="0" borderId="10" xfId="0" applyNumberFormat="1" applyFont="1" applyBorder="1" applyAlignment="1">
      <alignment/>
    </xf>
    <xf numFmtId="0" fontId="2" fillId="0" borderId="0" xfId="0" applyFont="1" applyAlignment="1">
      <alignment/>
    </xf>
    <xf numFmtId="1" fontId="4" fillId="0" borderId="10" xfId="0" applyNumberFormat="1" applyFont="1" applyBorder="1" applyAlignment="1">
      <alignment/>
    </xf>
    <xf numFmtId="0" fontId="7" fillId="0" borderId="10" xfId="0" applyFont="1" applyBorder="1" applyAlignment="1">
      <alignment wrapText="1"/>
    </xf>
    <xf numFmtId="0" fontId="7" fillId="0" borderId="10" xfId="0" applyFont="1" applyBorder="1" applyAlignment="1">
      <alignment/>
    </xf>
    <xf numFmtId="0" fontId="7" fillId="0" borderId="0" xfId="0" applyFont="1" applyAlignment="1">
      <alignment/>
    </xf>
    <xf numFmtId="0" fontId="6" fillId="0" borderId="0" xfId="0" applyFont="1" applyBorder="1" applyAlignment="1">
      <alignment/>
    </xf>
    <xf numFmtId="2" fontId="4" fillId="0" borderId="0" xfId="0" applyNumberFormat="1" applyFont="1" applyBorder="1" applyAlignment="1">
      <alignment/>
    </xf>
    <xf numFmtId="0" fontId="9" fillId="0" borderId="10" xfId="0" applyFont="1" applyFill="1" applyBorder="1" applyAlignment="1">
      <alignment wrapText="1"/>
    </xf>
    <xf numFmtId="0" fontId="9" fillId="0" borderId="12" xfId="0" applyFont="1" applyFill="1" applyBorder="1" applyAlignment="1">
      <alignment wrapText="1"/>
    </xf>
    <xf numFmtId="1" fontId="6" fillId="0" borderId="12" xfId="0" applyNumberFormat="1" applyFont="1" applyFill="1" applyBorder="1" applyAlignment="1">
      <alignment/>
    </xf>
    <xf numFmtId="1" fontId="7" fillId="0" borderId="0" xfId="0" applyNumberFormat="1" applyFont="1" applyFill="1" applyAlignment="1">
      <alignment/>
    </xf>
    <xf numFmtId="1" fontId="1" fillId="0" borderId="12" xfId="0" applyNumberFormat="1" applyFont="1" applyFill="1" applyBorder="1" applyAlignment="1">
      <alignment/>
    </xf>
    <xf numFmtId="0" fontId="6" fillId="0" borderId="12" xfId="0" applyFont="1" applyFill="1" applyBorder="1" applyAlignment="1">
      <alignment wrapText="1"/>
    </xf>
    <xf numFmtId="1" fontId="1" fillId="0" borderId="10" xfId="0" applyNumberFormat="1" applyFont="1" applyFill="1" applyBorder="1" applyAlignment="1">
      <alignment/>
    </xf>
    <xf numFmtId="1" fontId="1" fillId="0" borderId="0" xfId="0" applyNumberFormat="1" applyFont="1" applyFill="1" applyAlignment="1">
      <alignment/>
    </xf>
    <xf numFmtId="1" fontId="6" fillId="0" borderId="10" xfId="0" applyNumberFormat="1" applyFont="1" applyFill="1" applyBorder="1" applyAlignment="1">
      <alignment/>
    </xf>
    <xf numFmtId="1" fontId="1" fillId="0" borderId="10" xfId="0" applyNumberFormat="1" applyFont="1" applyFill="1" applyBorder="1" applyAlignment="1">
      <alignment/>
    </xf>
    <xf numFmtId="0" fontId="9" fillId="0" borderId="10" xfId="0" applyFont="1" applyFill="1" applyBorder="1" applyAlignment="1">
      <alignment vertical="top" wrapText="1"/>
    </xf>
    <xf numFmtId="0" fontId="10" fillId="0" borderId="10" xfId="0" applyFont="1" applyFill="1" applyBorder="1" applyAlignment="1">
      <alignment horizontal="left" vertical="center" wrapText="1"/>
    </xf>
    <xf numFmtId="1" fontId="6" fillId="0" borderId="10" xfId="0" applyNumberFormat="1" applyFont="1" applyFill="1" applyBorder="1" applyAlignment="1">
      <alignment wrapText="1"/>
    </xf>
    <xf numFmtId="0" fontId="1" fillId="0" borderId="10" xfId="0" applyFont="1" applyFill="1" applyBorder="1" applyAlignment="1">
      <alignment wrapText="1"/>
    </xf>
    <xf numFmtId="0" fontId="10" fillId="0" borderId="14" xfId="0" applyFont="1" applyFill="1" applyBorder="1" applyAlignment="1">
      <alignment horizontal="left" vertical="top" wrapText="1"/>
    </xf>
    <xf numFmtId="0" fontId="10" fillId="0" borderId="15" xfId="0" applyFont="1" applyFill="1" applyBorder="1" applyAlignment="1">
      <alignment horizontal="left" vertical="top" wrapText="1"/>
    </xf>
    <xf numFmtId="0" fontId="10" fillId="0" borderId="10" xfId="0" applyFont="1" applyFill="1" applyBorder="1" applyAlignment="1">
      <alignment horizontal="left" vertical="top" wrapText="1"/>
    </xf>
    <xf numFmtId="0" fontId="10" fillId="0" borderId="16" xfId="0" applyFont="1" applyFill="1" applyBorder="1" applyAlignment="1">
      <alignment horizontal="left" vertical="top" wrapText="1"/>
    </xf>
    <xf numFmtId="0" fontId="10" fillId="0" borderId="14" xfId="0" applyFont="1" applyFill="1" applyBorder="1" applyAlignment="1">
      <alignment wrapText="1"/>
    </xf>
    <xf numFmtId="0" fontId="10" fillId="0" borderId="14" xfId="0" applyFont="1" applyFill="1" applyBorder="1" applyAlignment="1">
      <alignment horizontal="left" vertical="center" wrapText="1"/>
    </xf>
    <xf numFmtId="0" fontId="0" fillId="0" borderId="0" xfId="0" applyFont="1" applyFill="1" applyAlignment="1">
      <alignment wrapText="1"/>
    </xf>
    <xf numFmtId="0" fontId="0" fillId="0" borderId="0" xfId="0" applyFont="1" applyFill="1" applyAlignment="1">
      <alignment/>
    </xf>
    <xf numFmtId="0" fontId="1" fillId="0" borderId="0" xfId="0" applyFont="1" applyFill="1" applyAlignment="1">
      <alignment wrapText="1"/>
    </xf>
    <xf numFmtId="0" fontId="1" fillId="0" borderId="0" xfId="0" applyFont="1" applyFill="1" applyAlignment="1">
      <alignment/>
    </xf>
    <xf numFmtId="0" fontId="4" fillId="0" borderId="0" xfId="0" applyFont="1" applyFill="1" applyAlignment="1">
      <alignment wrapText="1"/>
    </xf>
    <xf numFmtId="0" fontId="4" fillId="0" borderId="0" xfId="0" applyFont="1" applyFill="1" applyAlignment="1">
      <alignment/>
    </xf>
    <xf numFmtId="0" fontId="3" fillId="0" borderId="0" xfId="0" applyFont="1" applyFill="1" applyAlignment="1">
      <alignment/>
    </xf>
    <xf numFmtId="0" fontId="1" fillId="0" borderId="11" xfId="0" applyFont="1" applyFill="1" applyBorder="1" applyAlignment="1">
      <alignment horizontal="center" wrapText="1"/>
    </xf>
    <xf numFmtId="0" fontId="1" fillId="0" borderId="0" xfId="0" applyFont="1" applyFill="1" applyAlignment="1">
      <alignment horizontal="center" wrapText="1"/>
    </xf>
    <xf numFmtId="0" fontId="4" fillId="0" borderId="12" xfId="0" applyFont="1" applyFill="1" applyBorder="1" applyAlignment="1">
      <alignment wrapText="1"/>
    </xf>
    <xf numFmtId="0" fontId="4" fillId="0" borderId="12" xfId="0" applyFont="1" applyFill="1" applyBorder="1" applyAlignment="1">
      <alignment/>
    </xf>
    <xf numFmtId="0" fontId="6" fillId="0" borderId="12" xfId="0" applyFont="1" applyFill="1" applyBorder="1" applyAlignment="1">
      <alignment wrapText="1"/>
    </xf>
    <xf numFmtId="0" fontId="6" fillId="0" borderId="12" xfId="0" applyFont="1" applyFill="1" applyBorder="1" applyAlignment="1">
      <alignment/>
    </xf>
    <xf numFmtId="0" fontId="6" fillId="0" borderId="0" xfId="0" applyFont="1" applyFill="1" applyAlignment="1">
      <alignment/>
    </xf>
    <xf numFmtId="0" fontId="1" fillId="0" borderId="10" xfId="0" applyFont="1" applyFill="1" applyBorder="1" applyAlignment="1">
      <alignment wrapText="1"/>
    </xf>
    <xf numFmtId="0" fontId="1" fillId="0" borderId="12" xfId="0" applyFont="1" applyFill="1" applyBorder="1" applyAlignment="1">
      <alignment/>
    </xf>
    <xf numFmtId="0" fontId="1" fillId="0" borderId="10" xfId="0" applyFont="1" applyFill="1" applyBorder="1" applyAlignment="1">
      <alignment/>
    </xf>
    <xf numFmtId="0" fontId="6" fillId="0" borderId="10" xfId="0" applyFont="1" applyFill="1" applyBorder="1" applyAlignment="1">
      <alignment wrapText="1"/>
    </xf>
    <xf numFmtId="0" fontId="6" fillId="0" borderId="10" xfId="0" applyFont="1" applyFill="1" applyBorder="1" applyAlignment="1">
      <alignment/>
    </xf>
    <xf numFmtId="0" fontId="1" fillId="0" borderId="10" xfId="0" applyFont="1" applyFill="1" applyBorder="1" applyAlignment="1">
      <alignment/>
    </xf>
    <xf numFmtId="0" fontId="1" fillId="0" borderId="12" xfId="0" applyFont="1" applyFill="1" applyBorder="1" applyAlignment="1">
      <alignment/>
    </xf>
    <xf numFmtId="0" fontId="1" fillId="0" borderId="0" xfId="0" applyFont="1" applyFill="1" applyAlignment="1">
      <alignment/>
    </xf>
    <xf numFmtId="0" fontId="6" fillId="0" borderId="10" xfId="0" applyFont="1" applyFill="1" applyBorder="1" applyAlignment="1">
      <alignment/>
    </xf>
    <xf numFmtId="0" fontId="6" fillId="0" borderId="12" xfId="0" applyFont="1" applyFill="1" applyBorder="1" applyAlignment="1">
      <alignment/>
    </xf>
    <xf numFmtId="0" fontId="6" fillId="0" borderId="0" xfId="0" applyFont="1" applyFill="1" applyAlignment="1">
      <alignment/>
    </xf>
    <xf numFmtId="0" fontId="4" fillId="0" borderId="10" xfId="0" applyFont="1" applyFill="1" applyBorder="1" applyAlignment="1">
      <alignment wrapText="1"/>
    </xf>
    <xf numFmtId="0" fontId="4" fillId="0" borderId="10" xfId="0" applyFont="1" applyFill="1" applyBorder="1" applyAlignment="1">
      <alignment/>
    </xf>
    <xf numFmtId="0" fontId="6" fillId="0" borderId="10" xfId="0" applyFont="1" applyFill="1" applyBorder="1" applyAlignment="1">
      <alignment wrapText="1"/>
    </xf>
    <xf numFmtId="0" fontId="4" fillId="0" borderId="10" xfId="0" applyFont="1" applyFill="1" applyBorder="1" applyAlignment="1">
      <alignment wrapText="1"/>
    </xf>
    <xf numFmtId="0" fontId="4" fillId="0" borderId="10" xfId="0" applyFont="1" applyFill="1" applyBorder="1" applyAlignment="1">
      <alignment/>
    </xf>
    <xf numFmtId="0" fontId="4" fillId="0" borderId="12" xfId="0" applyFont="1" applyFill="1" applyBorder="1" applyAlignment="1">
      <alignment/>
    </xf>
    <xf numFmtId="0" fontId="4" fillId="0" borderId="0" xfId="0" applyFont="1" applyFill="1" applyAlignment="1">
      <alignment/>
    </xf>
    <xf numFmtId="0" fontId="1" fillId="0" borderId="0" xfId="0" applyFont="1" applyFill="1" applyBorder="1" applyAlignment="1">
      <alignment/>
    </xf>
    <xf numFmtId="0" fontId="6" fillId="0" borderId="0" xfId="0" applyFont="1" applyFill="1" applyBorder="1" applyAlignment="1">
      <alignment/>
    </xf>
    <xf numFmtId="0" fontId="7" fillId="0" borderId="0" xfId="0" applyFont="1" applyFill="1" applyAlignment="1">
      <alignment/>
    </xf>
    <xf numFmtId="0" fontId="6" fillId="0" borderId="0" xfId="0" applyFont="1" applyFill="1" applyBorder="1" applyAlignment="1">
      <alignment/>
    </xf>
    <xf numFmtId="0" fontId="1" fillId="0" borderId="11" xfId="0" applyFont="1" applyFill="1" applyBorder="1" applyAlignment="1">
      <alignment wrapText="1"/>
    </xf>
    <xf numFmtId="0" fontId="1" fillId="0" borderId="11" xfId="0" applyFont="1" applyFill="1" applyBorder="1" applyAlignment="1">
      <alignment/>
    </xf>
    <xf numFmtId="1" fontId="1" fillId="0" borderId="0" xfId="0" applyNumberFormat="1" applyFont="1" applyFill="1" applyAlignment="1">
      <alignment/>
    </xf>
    <xf numFmtId="1" fontId="4" fillId="0" borderId="17" xfId="0" applyNumberFormat="1" applyFont="1" applyFill="1" applyBorder="1" applyAlignment="1">
      <alignment wrapText="1"/>
    </xf>
    <xf numFmtId="1" fontId="4" fillId="0" borderId="12" xfId="0" applyNumberFormat="1" applyFont="1" applyFill="1" applyBorder="1" applyAlignment="1">
      <alignment/>
    </xf>
    <xf numFmtId="1" fontId="1" fillId="0" borderId="12" xfId="0" applyNumberFormat="1" applyFont="1" applyFill="1" applyBorder="1" applyAlignment="1">
      <alignment/>
    </xf>
    <xf numFmtId="1" fontId="6" fillId="0" borderId="12" xfId="0" applyNumberFormat="1" applyFont="1" applyFill="1" applyBorder="1" applyAlignment="1">
      <alignment/>
    </xf>
    <xf numFmtId="2" fontId="6" fillId="0" borderId="0" xfId="0" applyNumberFormat="1" applyFont="1" applyFill="1" applyAlignment="1">
      <alignment/>
    </xf>
    <xf numFmtId="1" fontId="6" fillId="0" borderId="0" xfId="0" applyNumberFormat="1" applyFont="1" applyFill="1" applyAlignment="1">
      <alignment/>
    </xf>
    <xf numFmtId="1" fontId="1" fillId="0" borderId="10" xfId="0" applyNumberFormat="1" applyFont="1" applyFill="1" applyBorder="1" applyAlignment="1">
      <alignment wrapText="1"/>
    </xf>
    <xf numFmtId="1" fontId="8" fillId="0" borderId="0" xfId="0" applyNumberFormat="1" applyFont="1" applyFill="1" applyAlignment="1">
      <alignment/>
    </xf>
    <xf numFmtId="1" fontId="6" fillId="0" borderId="12" xfId="0" applyNumberFormat="1" applyFont="1" applyFill="1" applyBorder="1" applyAlignment="1">
      <alignment wrapText="1"/>
    </xf>
    <xf numFmtId="1" fontId="6" fillId="0" borderId="0" xfId="0" applyNumberFormat="1" applyFont="1" applyFill="1" applyAlignment="1">
      <alignment/>
    </xf>
    <xf numFmtId="1" fontId="1" fillId="0" borderId="12" xfId="0" applyNumberFormat="1" applyFont="1" applyFill="1" applyBorder="1" applyAlignment="1">
      <alignment wrapText="1"/>
    </xf>
    <xf numFmtId="1" fontId="1" fillId="0" borderId="10" xfId="0" applyNumberFormat="1" applyFont="1" applyFill="1" applyBorder="1" applyAlignment="1">
      <alignment wrapText="1"/>
    </xf>
    <xf numFmtId="0" fontId="9" fillId="0" borderId="11" xfId="0" applyFont="1" applyFill="1" applyBorder="1" applyAlignment="1">
      <alignment wrapText="1"/>
    </xf>
    <xf numFmtId="0" fontId="9" fillId="0" borderId="10" xfId="0" applyFont="1" applyFill="1" applyBorder="1" applyAlignment="1">
      <alignment horizontal="justify" vertical="top" wrapText="1"/>
    </xf>
    <xf numFmtId="49" fontId="1" fillId="0" borderId="10" xfId="0" applyNumberFormat="1" applyFont="1" applyFill="1" applyBorder="1" applyAlignment="1">
      <alignment wrapText="1"/>
    </xf>
    <xf numFmtId="1" fontId="4" fillId="0" borderId="10" xfId="0" applyNumberFormat="1" applyFont="1" applyFill="1" applyBorder="1" applyAlignment="1">
      <alignment wrapText="1"/>
    </xf>
    <xf numFmtId="1" fontId="4" fillId="0" borderId="10" xfId="0" applyNumberFormat="1" applyFont="1" applyFill="1" applyBorder="1" applyAlignment="1">
      <alignment/>
    </xf>
    <xf numFmtId="1" fontId="4" fillId="0" borderId="0" xfId="0" applyNumberFormat="1" applyFont="1" applyFill="1" applyAlignment="1">
      <alignment/>
    </xf>
    <xf numFmtId="0" fontId="4" fillId="0" borderId="0" xfId="0" applyFont="1" applyFill="1" applyBorder="1" applyAlignment="1">
      <alignment/>
    </xf>
    <xf numFmtId="2" fontId="4" fillId="0" borderId="0" xfId="0" applyNumberFormat="1" applyFont="1" applyFill="1" applyBorder="1" applyAlignment="1">
      <alignment/>
    </xf>
    <xf numFmtId="1" fontId="4" fillId="0" borderId="0" xfId="0" applyNumberFormat="1" applyFont="1" applyFill="1" applyBorder="1" applyAlignment="1">
      <alignment/>
    </xf>
    <xf numFmtId="0" fontId="2" fillId="0" borderId="0" xfId="0" applyFont="1" applyFill="1" applyAlignment="1">
      <alignment/>
    </xf>
    <xf numFmtId="2" fontId="1" fillId="0" borderId="0" xfId="0" applyNumberFormat="1" applyFont="1" applyFill="1" applyAlignment="1">
      <alignment/>
    </xf>
    <xf numFmtId="1" fontId="4" fillId="0" borderId="18" xfId="0" applyNumberFormat="1" applyFont="1" applyFill="1" applyBorder="1" applyAlignment="1">
      <alignment/>
    </xf>
    <xf numFmtId="1" fontId="1" fillId="0" borderId="0" xfId="0" applyNumberFormat="1" applyFont="1" applyFill="1" applyBorder="1" applyAlignment="1">
      <alignment/>
    </xf>
    <xf numFmtId="1" fontId="1" fillId="0" borderId="18" xfId="0" applyNumberFormat="1" applyFont="1" applyFill="1" applyBorder="1" applyAlignment="1">
      <alignment/>
    </xf>
    <xf numFmtId="1" fontId="1" fillId="0" borderId="19" xfId="0" applyNumberFormat="1" applyFont="1" applyFill="1" applyBorder="1" applyAlignment="1">
      <alignment/>
    </xf>
    <xf numFmtId="2" fontId="6" fillId="0" borderId="12" xfId="0" applyNumberFormat="1" applyFont="1" applyFill="1" applyBorder="1" applyAlignment="1">
      <alignment/>
    </xf>
    <xf numFmtId="2" fontId="6" fillId="0" borderId="10" xfId="0" applyNumberFormat="1" applyFont="1" applyFill="1" applyBorder="1" applyAlignment="1">
      <alignment/>
    </xf>
    <xf numFmtId="2" fontId="6" fillId="0" borderId="0" xfId="0" applyNumberFormat="1" applyFont="1" applyFill="1" applyAlignment="1">
      <alignment/>
    </xf>
    <xf numFmtId="2" fontId="1" fillId="0" borderId="12" xfId="0" applyNumberFormat="1" applyFont="1" applyFill="1" applyBorder="1" applyAlignment="1">
      <alignment/>
    </xf>
    <xf numFmtId="1" fontId="1" fillId="0" borderId="0" xfId="0" applyNumberFormat="1" applyFont="1" applyFill="1" applyBorder="1" applyAlignment="1">
      <alignment/>
    </xf>
    <xf numFmtId="1" fontId="6" fillId="0" borderId="11" xfId="0" applyNumberFormat="1" applyFont="1" applyFill="1" applyBorder="1" applyAlignment="1">
      <alignment/>
    </xf>
    <xf numFmtId="1" fontId="6" fillId="0" borderId="10" xfId="0" applyNumberFormat="1" applyFont="1" applyFill="1" applyBorder="1" applyAlignment="1">
      <alignment vertical="center" wrapText="1"/>
    </xf>
    <xf numFmtId="0" fontId="10" fillId="0" borderId="10" xfId="0" applyFont="1" applyFill="1" applyBorder="1" applyAlignment="1">
      <alignment horizontal="center" vertical="center" wrapText="1"/>
    </xf>
    <xf numFmtId="2" fontId="1" fillId="0" borderId="10" xfId="0" applyNumberFormat="1" applyFont="1" applyFill="1" applyBorder="1" applyAlignment="1">
      <alignment/>
    </xf>
    <xf numFmtId="2" fontId="6" fillId="0" borderId="0" xfId="0" applyNumberFormat="1" applyFont="1" applyFill="1" applyBorder="1" applyAlignment="1">
      <alignment/>
    </xf>
    <xf numFmtId="1" fontId="1" fillId="0" borderId="11" xfId="0" applyNumberFormat="1" applyFont="1" applyFill="1" applyBorder="1" applyAlignment="1">
      <alignment/>
    </xf>
    <xf numFmtId="1" fontId="6" fillId="0" borderId="10" xfId="0" applyNumberFormat="1" applyFont="1" applyFill="1" applyBorder="1" applyAlignment="1">
      <alignment vertical="center"/>
    </xf>
    <xf numFmtId="1" fontId="6" fillId="0" borderId="10" xfId="0" applyNumberFormat="1" applyFont="1" applyFill="1" applyBorder="1" applyAlignment="1">
      <alignment vertical="center"/>
    </xf>
    <xf numFmtId="0" fontId="10" fillId="0" borderId="10" xfId="0" applyFont="1" applyFill="1" applyBorder="1" applyAlignment="1">
      <alignment horizontal="center" vertical="center"/>
    </xf>
    <xf numFmtId="1" fontId="6" fillId="0" borderId="10" xfId="0" applyNumberFormat="1" applyFont="1" applyFill="1" applyBorder="1" applyAlignment="1">
      <alignment horizontal="right" vertical="center"/>
    </xf>
    <xf numFmtId="1" fontId="6" fillId="0" borderId="10" xfId="0" applyNumberFormat="1" applyFont="1" applyFill="1" applyBorder="1" applyAlignment="1">
      <alignment horizontal="right" vertical="center"/>
    </xf>
    <xf numFmtId="0" fontId="10" fillId="0" borderId="10" xfId="0" applyFont="1" applyFill="1" applyBorder="1" applyAlignment="1">
      <alignment horizontal="right" vertical="center"/>
    </xf>
    <xf numFmtId="1" fontId="6" fillId="0" borderId="0" xfId="0" applyNumberFormat="1" applyFont="1" applyFill="1" applyAlignment="1">
      <alignment horizontal="right"/>
    </xf>
    <xf numFmtId="2" fontId="1" fillId="0" borderId="10" xfId="0" applyNumberFormat="1" applyFont="1" applyFill="1" applyBorder="1" applyAlignment="1">
      <alignment/>
    </xf>
    <xf numFmtId="1" fontId="6" fillId="0" borderId="0" xfId="0" applyNumberFormat="1" applyFont="1" applyFill="1" applyBorder="1" applyAlignment="1">
      <alignment/>
    </xf>
    <xf numFmtId="2" fontId="1" fillId="0" borderId="11" xfId="0" applyNumberFormat="1" applyFont="1" applyFill="1" applyBorder="1" applyAlignment="1">
      <alignment/>
    </xf>
    <xf numFmtId="1" fontId="1" fillId="0" borderId="11" xfId="0" applyNumberFormat="1" applyFont="1" applyFill="1" applyBorder="1" applyAlignment="1">
      <alignment/>
    </xf>
    <xf numFmtId="1" fontId="4" fillId="0" borderId="11" xfId="0" applyNumberFormat="1" applyFont="1" applyFill="1" applyBorder="1" applyAlignment="1">
      <alignment/>
    </xf>
    <xf numFmtId="0" fontId="4" fillId="0" borderId="0" xfId="0" applyFont="1" applyFill="1" applyBorder="1" applyAlignment="1">
      <alignment wrapText="1"/>
    </xf>
    <xf numFmtId="0" fontId="1" fillId="0" borderId="0" xfId="0" applyFont="1" applyFill="1" applyAlignment="1">
      <alignment/>
    </xf>
    <xf numFmtId="0" fontId="12" fillId="0" borderId="10" xfId="0" applyFont="1" applyFill="1" applyBorder="1" applyAlignment="1">
      <alignment wrapText="1"/>
    </xf>
    <xf numFmtId="1" fontId="8" fillId="0" borderId="12" xfId="0" applyNumberFormat="1" applyFont="1" applyFill="1" applyBorder="1" applyAlignment="1">
      <alignment/>
    </xf>
    <xf numFmtId="1" fontId="8" fillId="0" borderId="0" xfId="0" applyNumberFormat="1" applyFont="1" applyFill="1" applyBorder="1" applyAlignment="1">
      <alignment/>
    </xf>
    <xf numFmtId="1" fontId="7" fillId="0" borderId="12" xfId="0" applyNumberFormat="1" applyFont="1" applyFill="1" applyBorder="1" applyAlignment="1">
      <alignment wrapText="1"/>
    </xf>
    <xf numFmtId="1" fontId="7" fillId="0" borderId="12" xfId="0" applyNumberFormat="1" applyFont="1" applyFill="1" applyBorder="1" applyAlignment="1">
      <alignment/>
    </xf>
    <xf numFmtId="1" fontId="7" fillId="0" borderId="10" xfId="0" applyNumberFormat="1" applyFont="1" applyFill="1" applyBorder="1" applyAlignment="1">
      <alignment/>
    </xf>
    <xf numFmtId="0" fontId="7" fillId="0" borderId="12" xfId="0" applyFont="1" applyFill="1" applyBorder="1" applyAlignment="1">
      <alignment wrapText="1"/>
    </xf>
    <xf numFmtId="1" fontId="7" fillId="0" borderId="10" xfId="0" applyNumberFormat="1" applyFont="1" applyFill="1" applyBorder="1" applyAlignment="1">
      <alignment wrapText="1"/>
    </xf>
    <xf numFmtId="1" fontId="7" fillId="0" borderId="11" xfId="0" applyNumberFormat="1" applyFont="1" applyFill="1" applyBorder="1" applyAlignment="1">
      <alignment/>
    </xf>
    <xf numFmtId="1" fontId="15" fillId="0" borderId="10" xfId="0" applyNumberFormat="1" applyFont="1" applyFill="1" applyBorder="1" applyAlignment="1">
      <alignment vertical="center"/>
    </xf>
    <xf numFmtId="0" fontId="14" fillId="0" borderId="10" xfId="0" applyFont="1" applyFill="1" applyBorder="1" applyAlignment="1">
      <alignment horizontal="center" vertical="center"/>
    </xf>
    <xf numFmtId="1" fontId="15" fillId="0" borderId="0" xfId="0" applyNumberFormat="1" applyFont="1" applyFill="1" applyAlignment="1">
      <alignment/>
    </xf>
    <xf numFmtId="1" fontId="16" fillId="0" borderId="0" xfId="0" applyNumberFormat="1" applyFont="1" applyFill="1" applyAlignment="1">
      <alignment/>
    </xf>
    <xf numFmtId="1" fontId="15" fillId="0" borderId="10" xfId="0" applyNumberFormat="1" applyFont="1" applyFill="1" applyBorder="1" applyAlignment="1">
      <alignment/>
    </xf>
    <xf numFmtId="0" fontId="10" fillId="0" borderId="10" xfId="0" applyFont="1" applyFill="1" applyBorder="1" applyAlignment="1">
      <alignment vertical="top" wrapText="1"/>
    </xf>
    <xf numFmtId="1" fontId="11" fillId="0" borderId="10" xfId="0" applyNumberFormat="1" applyFont="1" applyFill="1" applyBorder="1" applyAlignment="1">
      <alignment/>
    </xf>
    <xf numFmtId="0" fontId="13" fillId="0" borderId="12" xfId="0" applyFont="1" applyFill="1" applyBorder="1" applyAlignment="1">
      <alignment vertical="center" wrapText="1"/>
    </xf>
    <xf numFmtId="1" fontId="4" fillId="0" borderId="12" xfId="0" applyNumberFormat="1" applyFont="1" applyFill="1" applyBorder="1" applyAlignment="1">
      <alignment wrapText="1"/>
    </xf>
    <xf numFmtId="1" fontId="6" fillId="0" borderId="10" xfId="0" applyNumberFormat="1" applyFont="1" applyFill="1" applyBorder="1" applyAlignment="1">
      <alignment/>
    </xf>
    <xf numFmtId="0" fontId="18" fillId="0" borderId="10" xfId="0" applyFont="1" applyFill="1" applyBorder="1" applyAlignment="1">
      <alignment horizontal="center"/>
    </xf>
    <xf numFmtId="0" fontId="19" fillId="0" borderId="10" xfId="0" applyFont="1" applyFill="1" applyBorder="1" applyAlignment="1">
      <alignment horizontal="center"/>
    </xf>
    <xf numFmtId="0" fontId="20" fillId="0" borderId="10" xfId="0" applyFont="1" applyFill="1" applyBorder="1" applyAlignment="1">
      <alignment horizontal="center"/>
    </xf>
    <xf numFmtId="0" fontId="21" fillId="0" borderId="10" xfId="0" applyFont="1" applyFill="1" applyBorder="1" applyAlignment="1">
      <alignment horizontal="center"/>
    </xf>
    <xf numFmtId="2" fontId="7" fillId="0" borderId="0" xfId="0" applyNumberFormat="1" applyFont="1" applyFill="1" applyBorder="1" applyAlignment="1">
      <alignment/>
    </xf>
    <xf numFmtId="2" fontId="7" fillId="0" borderId="10" xfId="0" applyNumberFormat="1" applyFont="1" applyFill="1" applyBorder="1" applyAlignment="1">
      <alignment/>
    </xf>
    <xf numFmtId="0" fontId="9" fillId="0" borderId="10" xfId="0" applyFont="1" applyFill="1" applyBorder="1" applyAlignment="1">
      <alignment vertical="center" wrapText="1"/>
    </xf>
    <xf numFmtId="0" fontId="10" fillId="0" borderId="20" xfId="0" applyFont="1" applyFill="1" applyBorder="1" applyAlignment="1">
      <alignment wrapText="1"/>
    </xf>
    <xf numFmtId="1" fontId="10" fillId="0" borderId="20" xfId="0" applyNumberFormat="1" applyFont="1" applyFill="1" applyBorder="1" applyAlignment="1">
      <alignment horizontal="center"/>
    </xf>
    <xf numFmtId="0" fontId="9" fillId="0" borderId="10" xfId="0" applyFont="1" applyFill="1" applyBorder="1" applyAlignment="1">
      <alignment horizontal="center"/>
    </xf>
    <xf numFmtId="0" fontId="10" fillId="0" borderId="10" xfId="0" applyFont="1" applyFill="1" applyBorder="1" applyAlignment="1">
      <alignment horizontal="center"/>
    </xf>
    <xf numFmtId="1" fontId="18" fillId="0" borderId="14" xfId="0" applyNumberFormat="1" applyFont="1" applyFill="1" applyBorder="1" applyAlignment="1">
      <alignment horizontal="center"/>
    </xf>
    <xf numFmtId="1" fontId="7" fillId="0" borderId="11" xfId="0" applyNumberFormat="1" applyFont="1" applyFill="1" applyBorder="1" applyAlignment="1">
      <alignment wrapText="1"/>
    </xf>
    <xf numFmtId="1" fontId="8" fillId="0" borderId="10" xfId="0" applyNumberFormat="1" applyFont="1" applyFill="1" applyBorder="1" applyAlignment="1">
      <alignment/>
    </xf>
    <xf numFmtId="0" fontId="10" fillId="0" borderId="21" xfId="0" applyFont="1" applyFill="1" applyBorder="1" applyAlignment="1">
      <alignment wrapText="1"/>
    </xf>
    <xf numFmtId="0" fontId="10" fillId="0" borderId="10" xfId="0" applyFont="1" applyFill="1" applyBorder="1" applyAlignment="1">
      <alignment wrapText="1"/>
    </xf>
    <xf numFmtId="49" fontId="6" fillId="0" borderId="10" xfId="0" applyNumberFormat="1" applyFont="1" applyFill="1" applyBorder="1" applyAlignment="1">
      <alignment wrapText="1"/>
    </xf>
    <xf numFmtId="1" fontId="6" fillId="0" borderId="10" xfId="0" applyNumberFormat="1" applyFont="1" applyFill="1" applyBorder="1" applyAlignment="1">
      <alignment horizontal="center" wrapText="1"/>
    </xf>
    <xf numFmtId="1" fontId="10" fillId="0" borderId="21" xfId="0" applyNumberFormat="1" applyFont="1" applyFill="1" applyBorder="1" applyAlignment="1">
      <alignment horizontal="center"/>
    </xf>
    <xf numFmtId="1" fontId="10" fillId="0" borderId="10" xfId="0" applyNumberFormat="1" applyFont="1" applyFill="1" applyBorder="1" applyAlignment="1">
      <alignment horizontal="center"/>
    </xf>
    <xf numFmtId="1" fontId="22" fillId="0" borderId="10" xfId="0" applyNumberFormat="1" applyFont="1" applyFill="1" applyBorder="1" applyAlignment="1">
      <alignment wrapText="1"/>
    </xf>
    <xf numFmtId="1" fontId="1" fillId="0" borderId="0" xfId="0" applyNumberFormat="1" applyFont="1" applyFill="1" applyBorder="1" applyAlignment="1">
      <alignment/>
    </xf>
    <xf numFmtId="0" fontId="4" fillId="0" borderId="13" xfId="0" applyFont="1" applyFill="1" applyBorder="1" applyAlignment="1">
      <alignment horizontal="center" wrapText="1"/>
    </xf>
    <xf numFmtId="0" fontId="4" fillId="0" borderId="22" xfId="0" applyFont="1" applyFill="1" applyBorder="1" applyAlignment="1">
      <alignment horizontal="center" wrapText="1"/>
    </xf>
    <xf numFmtId="0" fontId="1" fillId="0" borderId="22" xfId="0" applyFont="1" applyFill="1" applyBorder="1" applyAlignment="1">
      <alignment horizontal="center" wrapText="1"/>
    </xf>
    <xf numFmtId="0" fontId="1" fillId="0" borderId="23" xfId="0" applyFont="1" applyFill="1" applyBorder="1" applyAlignment="1">
      <alignment horizontal="center" wrapText="1"/>
    </xf>
    <xf numFmtId="1" fontId="4" fillId="0" borderId="13" xfId="0" applyNumberFormat="1" applyFont="1" applyFill="1" applyBorder="1" applyAlignment="1">
      <alignment wrapText="1"/>
    </xf>
    <xf numFmtId="1" fontId="4" fillId="0" borderId="22" xfId="0" applyNumberFormat="1" applyFont="1" applyFill="1" applyBorder="1" applyAlignment="1">
      <alignment/>
    </xf>
    <xf numFmtId="1" fontId="1" fillId="0" borderId="22" xfId="0" applyNumberFormat="1" applyFont="1" applyFill="1" applyBorder="1" applyAlignment="1">
      <alignment/>
    </xf>
    <xf numFmtId="1" fontId="1" fillId="0" borderId="23" xfId="0" applyNumberFormat="1" applyFont="1" applyFill="1" applyBorder="1" applyAlignment="1">
      <alignment/>
    </xf>
    <xf numFmtId="0" fontId="4" fillId="0" borderId="24" xfId="0" applyFont="1" applyBorder="1" applyAlignment="1">
      <alignment horizontal="center" wrapText="1"/>
    </xf>
    <xf numFmtId="0" fontId="5" fillId="0" borderId="25" xfId="0" applyFont="1" applyBorder="1" applyAlignment="1">
      <alignment horizontal="center" wrapText="1"/>
    </xf>
    <xf numFmtId="0" fontId="0" fillId="0" borderId="25" xfId="0" applyBorder="1" applyAlignment="1">
      <alignment/>
    </xf>
    <xf numFmtId="0" fontId="0" fillId="0" borderId="26" xfId="0" applyBorder="1" applyAlignment="1">
      <alignment/>
    </xf>
    <xf numFmtId="0" fontId="4" fillId="0" borderId="13" xfId="0" applyFont="1" applyBorder="1" applyAlignment="1">
      <alignment wrapText="1"/>
    </xf>
    <xf numFmtId="0" fontId="5" fillId="0" borderId="22" xfId="0" applyFont="1" applyBorder="1" applyAlignment="1">
      <alignment/>
    </xf>
    <xf numFmtId="0" fontId="0" fillId="0" borderId="22" xfId="0" applyBorder="1" applyAlignment="1">
      <alignment/>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753"/>
  <sheetViews>
    <sheetView tabSelected="1" zoomScale="90" zoomScaleNormal="90" zoomScalePageLayoutView="0" workbookViewId="0" topLeftCell="A1">
      <selection activeCell="O3" sqref="O3"/>
    </sheetView>
  </sheetViews>
  <sheetFormatPr defaultColWidth="8.875" defaultRowHeight="12.75"/>
  <cols>
    <col min="1" max="1" width="36.00390625" style="67" customWidth="1"/>
    <col min="2" max="2" width="10.875" style="68" customWidth="1"/>
    <col min="3" max="3" width="7.625" style="68" customWidth="1"/>
    <col min="4" max="4" width="16.50390625" style="68" customWidth="1"/>
    <col min="5" max="5" width="12.50390625" style="68" hidden="1" customWidth="1"/>
    <col min="6" max="6" width="11.625" style="68" customWidth="1"/>
    <col min="7" max="7" width="8.875" style="68" hidden="1" customWidth="1"/>
    <col min="8" max="8" width="11.125" style="68" customWidth="1"/>
    <col min="9" max="9" width="11.875" style="68" customWidth="1"/>
    <col min="10" max="10" width="10.375" style="68" customWidth="1"/>
    <col min="11" max="11" width="10.625" style="68" customWidth="1"/>
    <col min="12" max="12" width="12.50390625" style="68" customWidth="1"/>
    <col min="13" max="13" width="10.375" style="68" customWidth="1"/>
    <col min="14" max="14" width="12.50390625" style="68" customWidth="1"/>
    <col min="15" max="16" width="11.50390625" style="68" customWidth="1"/>
    <col min="17" max="17" width="12.375" style="68" customWidth="1"/>
    <col min="18" max="18" width="11.00390625" style="68" customWidth="1"/>
    <col min="19" max="19" width="25.625" style="68" customWidth="1"/>
    <col min="20" max="16384" width="8.875" style="68" customWidth="1"/>
  </cols>
  <sheetData>
    <row r="1" spans="1:15" s="66" customFormat="1" ht="12.75">
      <c r="A1" s="65"/>
      <c r="O1" s="66" t="s">
        <v>251</v>
      </c>
    </row>
    <row r="2" spans="1:22" s="66" customFormat="1" ht="15.75">
      <c r="A2" s="67"/>
      <c r="B2" s="68"/>
      <c r="C2" s="68"/>
      <c r="D2" s="68"/>
      <c r="E2" s="68"/>
      <c r="F2" s="68"/>
      <c r="G2" s="68"/>
      <c r="H2" s="68"/>
      <c r="I2" s="68"/>
      <c r="J2" s="68"/>
      <c r="K2" s="68"/>
      <c r="L2" s="68"/>
      <c r="M2" s="68"/>
      <c r="N2" s="68"/>
      <c r="O2" s="68" t="s">
        <v>522</v>
      </c>
      <c r="P2" s="68"/>
      <c r="Q2" s="68"/>
      <c r="R2" s="68"/>
      <c r="S2" s="68"/>
      <c r="T2" s="68"/>
      <c r="U2" s="68"/>
      <c r="V2" s="68"/>
    </row>
    <row r="4" spans="1:2" s="70" customFormat="1" ht="15.75">
      <c r="A4" s="69"/>
      <c r="B4" s="70" t="s">
        <v>172</v>
      </c>
    </row>
    <row r="5" spans="1:22" s="71" customFormat="1" ht="18.75" hidden="1">
      <c r="A5" s="69"/>
      <c r="B5" s="70"/>
      <c r="C5" s="70"/>
      <c r="D5" s="70"/>
      <c r="E5" s="70"/>
      <c r="F5" s="70"/>
      <c r="G5" s="70"/>
      <c r="H5" s="70"/>
      <c r="I5" s="70"/>
      <c r="J5" s="70"/>
      <c r="K5" s="70"/>
      <c r="L5" s="70"/>
      <c r="M5" s="70"/>
      <c r="N5" s="70"/>
      <c r="O5" s="70"/>
      <c r="P5" s="70"/>
      <c r="Q5" s="70"/>
      <c r="R5" s="70"/>
      <c r="S5" s="70"/>
      <c r="T5" s="70"/>
      <c r="U5" s="70"/>
      <c r="V5" s="70"/>
    </row>
    <row r="6" ht="15.75">
      <c r="P6" s="68" t="s">
        <v>379</v>
      </c>
    </row>
    <row r="8" spans="1:18" s="73" customFormat="1" ht="94.5" customHeight="1">
      <c r="A8" s="72" t="s">
        <v>331</v>
      </c>
      <c r="B8" s="72" t="s">
        <v>332</v>
      </c>
      <c r="C8" s="72" t="s">
        <v>333</v>
      </c>
      <c r="D8" s="72" t="s">
        <v>334</v>
      </c>
      <c r="E8" s="72" t="s">
        <v>335</v>
      </c>
      <c r="F8" s="72" t="s">
        <v>361</v>
      </c>
      <c r="H8" s="72" t="s">
        <v>362</v>
      </c>
      <c r="I8" s="72" t="s">
        <v>363</v>
      </c>
      <c r="J8" s="72" t="s">
        <v>364</v>
      </c>
      <c r="K8" s="72" t="s">
        <v>365</v>
      </c>
      <c r="L8" s="72" t="s">
        <v>366</v>
      </c>
      <c r="M8" s="72" t="s">
        <v>367</v>
      </c>
      <c r="N8" s="72" t="s">
        <v>368</v>
      </c>
      <c r="O8" s="72" t="s">
        <v>369</v>
      </c>
      <c r="P8" s="72" t="s">
        <v>370</v>
      </c>
      <c r="Q8" s="72" t="s">
        <v>335</v>
      </c>
      <c r="R8" s="72" t="s">
        <v>341</v>
      </c>
    </row>
    <row r="9" spans="1:18" s="73" customFormat="1" ht="15.75">
      <c r="A9" s="197" t="s">
        <v>336</v>
      </c>
      <c r="B9" s="198"/>
      <c r="C9" s="198"/>
      <c r="D9" s="198"/>
      <c r="E9" s="198"/>
      <c r="F9" s="198"/>
      <c r="G9" s="199"/>
      <c r="H9" s="199"/>
      <c r="I9" s="199"/>
      <c r="J9" s="199"/>
      <c r="K9" s="199"/>
      <c r="L9" s="199"/>
      <c r="M9" s="199"/>
      <c r="N9" s="199"/>
      <c r="O9" s="199"/>
      <c r="P9" s="199"/>
      <c r="Q9" s="199"/>
      <c r="R9" s="200"/>
    </row>
    <row r="10" spans="1:18" s="70" customFormat="1" ht="31.5" hidden="1">
      <c r="A10" s="74" t="s">
        <v>427</v>
      </c>
      <c r="B10" s="75"/>
      <c r="C10" s="75"/>
      <c r="D10" s="75">
        <f>D11+D17+D30+D20+D41</f>
        <v>0</v>
      </c>
      <c r="E10" s="75">
        <v>193.8</v>
      </c>
      <c r="F10" s="75">
        <f aca="true" t="shared" si="0" ref="F10:R10">F11+F17+F30+F20+F41</f>
        <v>0</v>
      </c>
      <c r="G10" s="75" t="e">
        <f t="shared" si="0"/>
        <v>#REF!</v>
      </c>
      <c r="H10" s="75">
        <f t="shared" si="0"/>
        <v>0</v>
      </c>
      <c r="I10" s="75">
        <f t="shared" si="0"/>
        <v>0</v>
      </c>
      <c r="J10" s="75">
        <f t="shared" si="0"/>
        <v>0</v>
      </c>
      <c r="K10" s="75">
        <f t="shared" si="0"/>
        <v>0</v>
      </c>
      <c r="L10" s="75">
        <f t="shared" si="0"/>
        <v>0</v>
      </c>
      <c r="M10" s="75">
        <f t="shared" si="0"/>
        <v>0</v>
      </c>
      <c r="N10" s="75">
        <f t="shared" si="0"/>
        <v>0</v>
      </c>
      <c r="O10" s="75">
        <f t="shared" si="0"/>
        <v>0</v>
      </c>
      <c r="P10" s="75">
        <f t="shared" si="0"/>
        <v>0</v>
      </c>
      <c r="Q10" s="75">
        <f t="shared" si="0"/>
        <v>0</v>
      </c>
      <c r="R10" s="75">
        <f t="shared" si="0"/>
        <v>0</v>
      </c>
    </row>
    <row r="11" spans="1:18" s="78" customFormat="1" ht="32.25" customHeight="1" hidden="1">
      <c r="A11" s="76" t="s">
        <v>73</v>
      </c>
      <c r="B11" s="77">
        <v>130110</v>
      </c>
      <c r="C11" s="77"/>
      <c r="D11" s="77">
        <f>D12+D13+D14+D15+D16</f>
        <v>0</v>
      </c>
      <c r="E11" s="77">
        <f aca="true" t="shared" si="1" ref="E11:R11">E12+E13+E14+E15+E16</f>
        <v>-14.9</v>
      </c>
      <c r="F11" s="77">
        <f t="shared" si="1"/>
        <v>0</v>
      </c>
      <c r="G11" s="77">
        <f t="shared" si="1"/>
        <v>0</v>
      </c>
      <c r="H11" s="77">
        <f t="shared" si="1"/>
        <v>0</v>
      </c>
      <c r="I11" s="77">
        <f t="shared" si="1"/>
        <v>0</v>
      </c>
      <c r="J11" s="77">
        <f t="shared" si="1"/>
        <v>0</v>
      </c>
      <c r="K11" s="77">
        <f t="shared" si="1"/>
        <v>0</v>
      </c>
      <c r="L11" s="77">
        <f t="shared" si="1"/>
        <v>0</v>
      </c>
      <c r="M11" s="77">
        <f t="shared" si="1"/>
        <v>0</v>
      </c>
      <c r="N11" s="77">
        <f t="shared" si="1"/>
        <v>0</v>
      </c>
      <c r="O11" s="77">
        <f t="shared" si="1"/>
        <v>0</v>
      </c>
      <c r="P11" s="77">
        <f t="shared" si="1"/>
        <v>0</v>
      </c>
      <c r="Q11" s="77">
        <f t="shared" si="1"/>
        <v>0</v>
      </c>
      <c r="R11" s="77">
        <f t="shared" si="1"/>
        <v>0</v>
      </c>
    </row>
    <row r="12" spans="1:18" ht="15.75" hidden="1">
      <c r="A12" s="79" t="s">
        <v>454</v>
      </c>
      <c r="B12" s="80"/>
      <c r="C12" s="80">
        <v>2271</v>
      </c>
      <c r="D12" s="80">
        <f>F12+H12+I12+J12+K12+L12+M12+N12+O12+P12+Q12+R12</f>
        <v>0</v>
      </c>
      <c r="E12" s="80"/>
      <c r="F12" s="80"/>
      <c r="H12" s="81"/>
      <c r="I12" s="81"/>
      <c r="J12" s="81"/>
      <c r="K12" s="81"/>
      <c r="L12" s="81"/>
      <c r="M12" s="81"/>
      <c r="N12" s="81"/>
      <c r="O12" s="81"/>
      <c r="P12" s="81"/>
      <c r="Q12" s="81"/>
      <c r="R12" s="81"/>
    </row>
    <row r="13" spans="1:18" ht="31.5" hidden="1">
      <c r="A13" s="58" t="s">
        <v>491</v>
      </c>
      <c r="B13" s="81"/>
      <c r="C13" s="81">
        <v>2272</v>
      </c>
      <c r="D13" s="80">
        <f>F13+H13+I13+J13+K13+L13+M13+N13+O13+P13+Q13+R13</f>
        <v>0</v>
      </c>
      <c r="E13" s="81">
        <v>-14.9</v>
      </c>
      <c r="F13" s="81"/>
      <c r="H13" s="81"/>
      <c r="I13" s="81"/>
      <c r="J13" s="81"/>
      <c r="K13" s="81"/>
      <c r="L13" s="81"/>
      <c r="M13" s="81"/>
      <c r="N13" s="81"/>
      <c r="O13" s="81"/>
      <c r="P13" s="81"/>
      <c r="Q13" s="81"/>
      <c r="R13" s="81"/>
    </row>
    <row r="14" spans="1:18" ht="16.5" customHeight="1" hidden="1">
      <c r="A14" s="58" t="s">
        <v>263</v>
      </c>
      <c r="B14" s="81"/>
      <c r="C14" s="81">
        <v>2120</v>
      </c>
      <c r="D14" s="80">
        <f>F14+H14+I14+J14+K14+L14+M14+N14+O14+P14+Q14+R14</f>
        <v>0</v>
      </c>
      <c r="E14" s="81"/>
      <c r="F14" s="80"/>
      <c r="H14" s="80"/>
      <c r="I14" s="80"/>
      <c r="J14" s="80"/>
      <c r="K14" s="80"/>
      <c r="L14" s="80"/>
      <c r="M14" s="80"/>
      <c r="N14" s="80"/>
      <c r="O14" s="80"/>
      <c r="P14" s="80"/>
      <c r="Q14" s="80"/>
      <c r="R14" s="80"/>
    </row>
    <row r="15" spans="1:18" ht="15.75" hidden="1">
      <c r="A15" s="58" t="s">
        <v>451</v>
      </c>
      <c r="B15" s="81"/>
      <c r="C15" s="81">
        <v>2111</v>
      </c>
      <c r="D15" s="80">
        <f>F15+H15+I15+J15+K15+L15+M15+N15+O15+P15+Q15+R15</f>
        <v>0</v>
      </c>
      <c r="E15" s="81"/>
      <c r="F15" s="80"/>
      <c r="H15" s="80"/>
      <c r="I15" s="80"/>
      <c r="J15" s="80"/>
      <c r="K15" s="80"/>
      <c r="L15" s="80"/>
      <c r="M15" s="80"/>
      <c r="N15" s="80"/>
      <c r="O15" s="80"/>
      <c r="P15" s="80"/>
      <c r="Q15" s="80"/>
      <c r="R15" s="80"/>
    </row>
    <row r="16" spans="1:18" ht="31.5" hidden="1">
      <c r="A16" s="58" t="s">
        <v>9</v>
      </c>
      <c r="B16" s="81"/>
      <c r="C16" s="81">
        <v>2240</v>
      </c>
      <c r="D16" s="80">
        <f>F16+H16+I16+J16+K16+L16+M16+N16+O16+P16+Q16+R16</f>
        <v>0</v>
      </c>
      <c r="E16" s="81"/>
      <c r="F16" s="80"/>
      <c r="H16" s="80"/>
      <c r="I16" s="80"/>
      <c r="J16" s="80"/>
      <c r="K16" s="80"/>
      <c r="L16" s="80"/>
      <c r="M16" s="80"/>
      <c r="N16" s="80"/>
      <c r="O16" s="80"/>
      <c r="P16" s="80"/>
      <c r="Q16" s="80"/>
      <c r="R16" s="80"/>
    </row>
    <row r="17" spans="1:18" s="78" customFormat="1" ht="15.75" hidden="1">
      <c r="A17" s="82" t="s">
        <v>429</v>
      </c>
      <c r="B17" s="83">
        <v>130113</v>
      </c>
      <c r="C17" s="83"/>
      <c r="D17" s="77">
        <f>D19+D18</f>
        <v>0</v>
      </c>
      <c r="E17" s="83"/>
      <c r="F17" s="77">
        <f aca="true" t="shared" si="2" ref="F17:R17">F19+F18</f>
        <v>0</v>
      </c>
      <c r="G17" s="77" t="e">
        <f t="shared" si="2"/>
        <v>#REF!</v>
      </c>
      <c r="H17" s="77">
        <f t="shared" si="2"/>
        <v>0</v>
      </c>
      <c r="I17" s="77">
        <f t="shared" si="2"/>
        <v>0</v>
      </c>
      <c r="J17" s="77">
        <f t="shared" si="2"/>
        <v>0</v>
      </c>
      <c r="K17" s="77">
        <f t="shared" si="2"/>
        <v>0</v>
      </c>
      <c r="L17" s="77">
        <f t="shared" si="2"/>
        <v>0</v>
      </c>
      <c r="M17" s="77">
        <f t="shared" si="2"/>
        <v>0</v>
      </c>
      <c r="N17" s="77">
        <f t="shared" si="2"/>
        <v>0</v>
      </c>
      <c r="O17" s="77">
        <f t="shared" si="2"/>
        <v>0</v>
      </c>
      <c r="P17" s="77">
        <f t="shared" si="2"/>
        <v>0</v>
      </c>
      <c r="Q17" s="77">
        <f t="shared" si="2"/>
        <v>0</v>
      </c>
      <c r="R17" s="77">
        <f t="shared" si="2"/>
        <v>0</v>
      </c>
    </row>
    <row r="18" spans="1:18" s="86" customFormat="1" ht="31.5" hidden="1">
      <c r="A18" s="79" t="s">
        <v>263</v>
      </c>
      <c r="B18" s="84"/>
      <c r="C18" s="84">
        <v>2120</v>
      </c>
      <c r="D18" s="85">
        <f>F18+H18+I18+J18+K18+L18+M18+N18+O18+P18+Q18+R18</f>
        <v>0</v>
      </c>
      <c r="E18" s="84"/>
      <c r="F18" s="85"/>
      <c r="G18" s="85"/>
      <c r="H18" s="85"/>
      <c r="I18" s="85"/>
      <c r="J18" s="85"/>
      <c r="K18" s="85"/>
      <c r="L18" s="85"/>
      <c r="M18" s="85"/>
      <c r="N18" s="85"/>
      <c r="O18" s="85"/>
      <c r="P18" s="85"/>
      <c r="Q18" s="85"/>
      <c r="R18" s="85"/>
    </row>
    <row r="19" spans="1:18" ht="19.5" customHeight="1" hidden="1">
      <c r="A19" s="58" t="s">
        <v>451</v>
      </c>
      <c r="B19" s="81"/>
      <c r="C19" s="81">
        <v>2111</v>
      </c>
      <c r="D19" s="80">
        <f>F19+H19+I19+J19+K19+L19+M19+N19+O19+P19+Q19+R19</f>
        <v>0</v>
      </c>
      <c r="E19" s="81"/>
      <c r="F19" s="81"/>
      <c r="G19" s="81" t="e">
        <f>G46+G92+G125+G173+G200+G222+G253+G263</f>
        <v>#REF!</v>
      </c>
      <c r="H19" s="81"/>
      <c r="I19" s="81"/>
      <c r="J19" s="81"/>
      <c r="K19" s="81"/>
      <c r="L19" s="81"/>
      <c r="M19" s="81"/>
      <c r="N19" s="81"/>
      <c r="O19" s="81"/>
      <c r="P19" s="81"/>
      <c r="Q19" s="81"/>
      <c r="R19" s="81"/>
    </row>
    <row r="20" spans="1:18" s="89" customFormat="1" ht="46.5" customHeight="1" hidden="1">
      <c r="A20" s="82" t="s">
        <v>391</v>
      </c>
      <c r="B20" s="87">
        <v>130107</v>
      </c>
      <c r="C20" s="87"/>
      <c r="D20" s="88">
        <f>D21+D22+D23+D24+D29+D25+D26+D27+D28</f>
        <v>0</v>
      </c>
      <c r="E20" s="87"/>
      <c r="F20" s="88">
        <f aca="true" t="shared" si="3" ref="F20:R20">F21+F22+F23+F24+F29+F25+F26+F27+F28</f>
        <v>0</v>
      </c>
      <c r="G20" s="88">
        <f t="shared" si="3"/>
        <v>0</v>
      </c>
      <c r="H20" s="88">
        <f t="shared" si="3"/>
        <v>0</v>
      </c>
      <c r="I20" s="88">
        <f t="shared" si="3"/>
        <v>0</v>
      </c>
      <c r="J20" s="88">
        <f t="shared" si="3"/>
        <v>0</v>
      </c>
      <c r="K20" s="88">
        <f t="shared" si="3"/>
        <v>0</v>
      </c>
      <c r="L20" s="88">
        <f t="shared" si="3"/>
        <v>0</v>
      </c>
      <c r="M20" s="88">
        <f t="shared" si="3"/>
        <v>0</v>
      </c>
      <c r="N20" s="88">
        <f t="shared" si="3"/>
        <v>0</v>
      </c>
      <c r="O20" s="88">
        <f t="shared" si="3"/>
        <v>0</v>
      </c>
      <c r="P20" s="88">
        <f t="shared" si="3"/>
        <v>0</v>
      </c>
      <c r="Q20" s="88">
        <f t="shared" si="3"/>
        <v>0</v>
      </c>
      <c r="R20" s="88">
        <f t="shared" si="3"/>
        <v>0</v>
      </c>
    </row>
    <row r="21" spans="1:18" ht="21.75" customHeight="1" hidden="1">
      <c r="A21" s="58" t="s">
        <v>263</v>
      </c>
      <c r="B21" s="81"/>
      <c r="C21" s="81">
        <v>2120</v>
      </c>
      <c r="D21" s="80">
        <f aca="true" t="shared" si="4" ref="D21:D29">F21+H21+I21+J21+K21+L21+M21+N21+O21+P21+Q21+R21</f>
        <v>0</v>
      </c>
      <c r="E21" s="81"/>
      <c r="F21" s="80"/>
      <c r="G21" s="80"/>
      <c r="H21" s="80"/>
      <c r="I21" s="80"/>
      <c r="J21" s="80"/>
      <c r="K21" s="80"/>
      <c r="L21" s="80"/>
      <c r="M21" s="80"/>
      <c r="N21" s="80"/>
      <c r="O21" s="80"/>
      <c r="P21" s="80"/>
      <c r="Q21" s="80"/>
      <c r="R21" s="80"/>
    </row>
    <row r="22" spans="1:18" ht="64.5" customHeight="1" hidden="1">
      <c r="A22" s="79" t="s">
        <v>176</v>
      </c>
      <c r="B22" s="81"/>
      <c r="C22" s="81">
        <v>2282</v>
      </c>
      <c r="D22" s="80">
        <f t="shared" si="4"/>
        <v>0</v>
      </c>
      <c r="E22" s="81"/>
      <c r="F22" s="80"/>
      <c r="G22" s="80"/>
      <c r="H22" s="80"/>
      <c r="I22" s="80"/>
      <c r="J22" s="80"/>
      <c r="K22" s="80"/>
      <c r="L22" s="80"/>
      <c r="M22" s="80"/>
      <c r="N22" s="80"/>
      <c r="O22" s="80"/>
      <c r="P22" s="80"/>
      <c r="Q22" s="80"/>
      <c r="R22" s="80"/>
    </row>
    <row r="23" spans="1:18" ht="31.5" hidden="1">
      <c r="A23" s="58" t="s">
        <v>9</v>
      </c>
      <c r="B23" s="81"/>
      <c r="C23" s="81">
        <v>2240</v>
      </c>
      <c r="D23" s="80">
        <f t="shared" si="4"/>
        <v>0</v>
      </c>
      <c r="E23" s="81"/>
      <c r="F23" s="80"/>
      <c r="G23" s="80"/>
      <c r="H23" s="80"/>
      <c r="I23" s="80"/>
      <c r="J23" s="80"/>
      <c r="K23" s="80"/>
      <c r="L23" s="80"/>
      <c r="M23" s="80"/>
      <c r="N23" s="80"/>
      <c r="O23" s="80"/>
      <c r="P23" s="80"/>
      <c r="Q23" s="80"/>
      <c r="R23" s="80"/>
    </row>
    <row r="24" spans="1:18" ht="31.5" hidden="1">
      <c r="A24" s="79" t="s">
        <v>494</v>
      </c>
      <c r="B24" s="81"/>
      <c r="C24" s="81">
        <v>2210</v>
      </c>
      <c r="D24" s="80">
        <f t="shared" si="4"/>
        <v>0</v>
      </c>
      <c r="E24" s="81"/>
      <c r="F24" s="80"/>
      <c r="G24" s="80"/>
      <c r="H24" s="80"/>
      <c r="I24" s="80"/>
      <c r="J24" s="80"/>
      <c r="K24" s="80"/>
      <c r="L24" s="80"/>
      <c r="M24" s="80"/>
      <c r="N24" s="80"/>
      <c r="O24" s="80"/>
      <c r="P24" s="80"/>
      <c r="Q24" s="80"/>
      <c r="R24" s="80"/>
    </row>
    <row r="25" spans="1:18" ht="15.75" hidden="1">
      <c r="A25" s="79" t="s">
        <v>454</v>
      </c>
      <c r="B25" s="81"/>
      <c r="C25" s="81">
        <v>2271</v>
      </c>
      <c r="D25" s="80">
        <f t="shared" si="4"/>
        <v>0</v>
      </c>
      <c r="E25" s="81"/>
      <c r="F25" s="80"/>
      <c r="G25" s="80"/>
      <c r="H25" s="80"/>
      <c r="I25" s="80"/>
      <c r="J25" s="80"/>
      <c r="K25" s="80"/>
      <c r="L25" s="80"/>
      <c r="M25" s="80"/>
      <c r="N25" s="80"/>
      <c r="O25" s="80"/>
      <c r="P25" s="80"/>
      <c r="Q25" s="80"/>
      <c r="R25" s="80"/>
    </row>
    <row r="26" spans="1:18" ht="31.5" hidden="1">
      <c r="A26" s="79" t="s">
        <v>491</v>
      </c>
      <c r="B26" s="81"/>
      <c r="C26" s="81">
        <v>2272</v>
      </c>
      <c r="D26" s="80">
        <f t="shared" si="4"/>
        <v>0</v>
      </c>
      <c r="E26" s="81"/>
      <c r="F26" s="80"/>
      <c r="G26" s="80"/>
      <c r="H26" s="80"/>
      <c r="I26" s="80"/>
      <c r="J26" s="80"/>
      <c r="K26" s="80"/>
      <c r="L26" s="80"/>
      <c r="M26" s="80"/>
      <c r="N26" s="80"/>
      <c r="O26" s="80"/>
      <c r="P26" s="80"/>
      <c r="Q26" s="80"/>
      <c r="R26" s="80"/>
    </row>
    <row r="27" spans="1:18" ht="15.75" hidden="1">
      <c r="A27" s="79" t="s">
        <v>460</v>
      </c>
      <c r="B27" s="81"/>
      <c r="C27" s="81">
        <v>2273</v>
      </c>
      <c r="D27" s="80">
        <f t="shared" si="4"/>
        <v>0</v>
      </c>
      <c r="E27" s="81"/>
      <c r="F27" s="80"/>
      <c r="G27" s="80"/>
      <c r="H27" s="80"/>
      <c r="I27" s="80"/>
      <c r="J27" s="80"/>
      <c r="K27" s="80"/>
      <c r="L27" s="80"/>
      <c r="M27" s="80"/>
      <c r="N27" s="80"/>
      <c r="O27" s="80"/>
      <c r="P27" s="80"/>
      <c r="Q27" s="80"/>
      <c r="R27" s="80"/>
    </row>
    <row r="28" spans="1:18" ht="15.75" hidden="1">
      <c r="A28" s="79" t="s">
        <v>452</v>
      </c>
      <c r="B28" s="81"/>
      <c r="C28" s="81">
        <v>2274</v>
      </c>
      <c r="D28" s="80">
        <f t="shared" si="4"/>
        <v>0</v>
      </c>
      <c r="E28" s="81"/>
      <c r="F28" s="80"/>
      <c r="G28" s="80"/>
      <c r="H28" s="80"/>
      <c r="I28" s="80"/>
      <c r="J28" s="80"/>
      <c r="K28" s="80"/>
      <c r="L28" s="80"/>
      <c r="M28" s="80"/>
      <c r="N28" s="80"/>
      <c r="O28" s="80"/>
      <c r="P28" s="80"/>
      <c r="Q28" s="80"/>
      <c r="R28" s="80"/>
    </row>
    <row r="29" spans="1:18" ht="15.75" hidden="1">
      <c r="A29" s="58" t="s">
        <v>451</v>
      </c>
      <c r="B29" s="81"/>
      <c r="C29" s="81">
        <v>2111</v>
      </c>
      <c r="D29" s="80">
        <f t="shared" si="4"/>
        <v>0</v>
      </c>
      <c r="E29" s="81"/>
      <c r="F29" s="80"/>
      <c r="G29" s="80"/>
      <c r="H29" s="80"/>
      <c r="I29" s="80"/>
      <c r="J29" s="80"/>
      <c r="K29" s="80"/>
      <c r="L29" s="80"/>
      <c r="M29" s="80"/>
      <c r="N29" s="80"/>
      <c r="O29" s="80"/>
      <c r="P29" s="80"/>
      <c r="Q29" s="80"/>
      <c r="R29" s="80"/>
    </row>
    <row r="30" spans="1:18" s="78" customFormat="1" ht="51.75" customHeight="1" hidden="1">
      <c r="A30" s="82" t="s">
        <v>189</v>
      </c>
      <c r="B30" s="83">
        <v>91101</v>
      </c>
      <c r="C30" s="83"/>
      <c r="D30" s="77">
        <f>D31+D32+D33+D34+D35+D36+D37+D38+D39+D40</f>
        <v>0</v>
      </c>
      <c r="E30" s="83"/>
      <c r="F30" s="77">
        <f aca="true" t="shared" si="5" ref="F30:R30">F31+F32+F33+F34+F35+F36+F37+F38+F39+F40</f>
        <v>0</v>
      </c>
      <c r="G30" s="77">
        <f t="shared" si="5"/>
        <v>0</v>
      </c>
      <c r="H30" s="77">
        <f t="shared" si="5"/>
        <v>0</v>
      </c>
      <c r="I30" s="77">
        <f t="shared" si="5"/>
        <v>0</v>
      </c>
      <c r="J30" s="77">
        <f t="shared" si="5"/>
        <v>0</v>
      </c>
      <c r="K30" s="77">
        <f t="shared" si="5"/>
        <v>0</v>
      </c>
      <c r="L30" s="77">
        <f t="shared" si="5"/>
        <v>0</v>
      </c>
      <c r="M30" s="77">
        <f t="shared" si="5"/>
        <v>0</v>
      </c>
      <c r="N30" s="77">
        <f t="shared" si="5"/>
        <v>0</v>
      </c>
      <c r="O30" s="77">
        <f t="shared" si="5"/>
        <v>0</v>
      </c>
      <c r="P30" s="77">
        <f t="shared" si="5"/>
        <v>0</v>
      </c>
      <c r="Q30" s="77">
        <f t="shared" si="5"/>
        <v>0</v>
      </c>
      <c r="R30" s="77">
        <f t="shared" si="5"/>
        <v>0</v>
      </c>
    </row>
    <row r="31" spans="1:18" ht="15.75" hidden="1">
      <c r="A31" s="58" t="s">
        <v>451</v>
      </c>
      <c r="B31" s="81"/>
      <c r="C31" s="81">
        <v>2111</v>
      </c>
      <c r="D31" s="80">
        <f>F31+H31+I31+J31+K31+L31+M31+N31+O31+P31+Q31+R31</f>
        <v>0</v>
      </c>
      <c r="E31" s="81"/>
      <c r="F31" s="80"/>
      <c r="G31" s="80"/>
      <c r="H31" s="80"/>
      <c r="I31" s="80"/>
      <c r="J31" s="80"/>
      <c r="K31" s="80"/>
      <c r="L31" s="80"/>
      <c r="M31" s="80"/>
      <c r="N31" s="80"/>
      <c r="O31" s="80"/>
      <c r="P31" s="80"/>
      <c r="Q31" s="80"/>
      <c r="R31" s="80"/>
    </row>
    <row r="32" spans="1:18" ht="15.75" hidden="1">
      <c r="A32" s="58" t="s">
        <v>425</v>
      </c>
      <c r="B32" s="81"/>
      <c r="C32" s="81">
        <v>2120</v>
      </c>
      <c r="D32" s="80">
        <f aca="true" t="shared" si="6" ref="D32:D44">F32+H32+I32+J32+K32+L32+M32+N32+O32+P32+Q32+R32</f>
        <v>0</v>
      </c>
      <c r="E32" s="81"/>
      <c r="F32" s="80"/>
      <c r="G32" s="80"/>
      <c r="H32" s="80"/>
      <c r="I32" s="80"/>
      <c r="J32" s="80"/>
      <c r="K32" s="80"/>
      <c r="L32" s="80"/>
      <c r="M32" s="80"/>
      <c r="N32" s="80"/>
      <c r="O32" s="80"/>
      <c r="P32" s="80"/>
      <c r="Q32" s="80"/>
      <c r="R32" s="80"/>
    </row>
    <row r="33" spans="1:18" ht="31.5" hidden="1">
      <c r="A33" s="58" t="s">
        <v>173</v>
      </c>
      <c r="B33" s="81"/>
      <c r="C33" s="81">
        <v>2240</v>
      </c>
      <c r="D33" s="80">
        <f t="shared" si="6"/>
        <v>0</v>
      </c>
      <c r="E33" s="81"/>
      <c r="F33" s="80"/>
      <c r="G33" s="80"/>
      <c r="H33" s="80"/>
      <c r="I33" s="80"/>
      <c r="J33" s="80"/>
      <c r="K33" s="80"/>
      <c r="L33" s="80"/>
      <c r="M33" s="80"/>
      <c r="N33" s="80"/>
      <c r="O33" s="80"/>
      <c r="P33" s="80"/>
      <c r="Q33" s="80"/>
      <c r="R33" s="80"/>
    </row>
    <row r="34" spans="1:18" ht="31.5" hidden="1">
      <c r="A34" s="79" t="s">
        <v>494</v>
      </c>
      <c r="B34" s="81"/>
      <c r="C34" s="81">
        <v>2210</v>
      </c>
      <c r="D34" s="80">
        <f t="shared" si="6"/>
        <v>0</v>
      </c>
      <c r="E34" s="81"/>
      <c r="F34" s="80"/>
      <c r="G34" s="80"/>
      <c r="H34" s="80"/>
      <c r="I34" s="80"/>
      <c r="J34" s="80"/>
      <c r="K34" s="80"/>
      <c r="L34" s="80"/>
      <c r="M34" s="80"/>
      <c r="N34" s="80"/>
      <c r="O34" s="80"/>
      <c r="P34" s="80"/>
      <c r="Q34" s="80"/>
      <c r="R34" s="80"/>
    </row>
    <row r="35" spans="1:18" ht="15.75" hidden="1">
      <c r="A35" s="58" t="s">
        <v>351</v>
      </c>
      <c r="B35" s="81"/>
      <c r="C35" s="81">
        <v>1138</v>
      </c>
      <c r="D35" s="80">
        <f t="shared" si="6"/>
        <v>0</v>
      </c>
      <c r="E35" s="81"/>
      <c r="F35" s="80"/>
      <c r="G35" s="80"/>
      <c r="H35" s="80"/>
      <c r="I35" s="80"/>
      <c r="J35" s="80"/>
      <c r="K35" s="80"/>
      <c r="L35" s="80"/>
      <c r="M35" s="80"/>
      <c r="N35" s="80"/>
      <c r="O35" s="80"/>
      <c r="P35" s="80"/>
      <c r="Q35" s="80"/>
      <c r="R35" s="80"/>
    </row>
    <row r="36" spans="1:18" ht="15.75" hidden="1">
      <c r="A36" s="58" t="s">
        <v>374</v>
      </c>
      <c r="B36" s="81"/>
      <c r="C36" s="81">
        <v>1139</v>
      </c>
      <c r="D36" s="80">
        <f t="shared" si="6"/>
        <v>0</v>
      </c>
      <c r="E36" s="81"/>
      <c r="F36" s="80"/>
      <c r="G36" s="80"/>
      <c r="H36" s="80"/>
      <c r="I36" s="80"/>
      <c r="J36" s="80"/>
      <c r="K36" s="80"/>
      <c r="L36" s="80"/>
      <c r="M36" s="80"/>
      <c r="N36" s="80"/>
      <c r="O36" s="80"/>
      <c r="P36" s="80"/>
      <c r="Q36" s="80"/>
      <c r="R36" s="80"/>
    </row>
    <row r="37" spans="1:18" ht="15.75" hidden="1">
      <c r="A37" s="58" t="s">
        <v>174</v>
      </c>
      <c r="B37" s="81"/>
      <c r="C37" s="81">
        <v>2250</v>
      </c>
      <c r="D37" s="80">
        <f t="shared" si="6"/>
        <v>0</v>
      </c>
      <c r="E37" s="81"/>
      <c r="F37" s="80"/>
      <c r="G37" s="80"/>
      <c r="H37" s="80"/>
      <c r="I37" s="80"/>
      <c r="J37" s="80"/>
      <c r="K37" s="80"/>
      <c r="L37" s="80"/>
      <c r="M37" s="80"/>
      <c r="N37" s="80"/>
      <c r="O37" s="80"/>
      <c r="P37" s="80"/>
      <c r="Q37" s="80"/>
      <c r="R37" s="80"/>
    </row>
    <row r="38" spans="1:18" ht="33.75" customHeight="1" hidden="1">
      <c r="A38" s="58" t="s">
        <v>491</v>
      </c>
      <c r="B38" s="81"/>
      <c r="C38" s="81">
        <v>2272</v>
      </c>
      <c r="D38" s="80">
        <f t="shared" si="6"/>
        <v>0</v>
      </c>
      <c r="E38" s="81"/>
      <c r="F38" s="80"/>
      <c r="G38" s="80"/>
      <c r="H38" s="80"/>
      <c r="I38" s="80"/>
      <c r="J38" s="80"/>
      <c r="K38" s="80"/>
      <c r="L38" s="80"/>
      <c r="M38" s="80"/>
      <c r="N38" s="80"/>
      <c r="O38" s="80"/>
      <c r="P38" s="80"/>
      <c r="Q38" s="80"/>
      <c r="R38" s="80"/>
    </row>
    <row r="39" spans="1:18" ht="15.75" hidden="1">
      <c r="A39" s="58" t="s">
        <v>460</v>
      </c>
      <c r="B39" s="81"/>
      <c r="C39" s="81">
        <v>2273</v>
      </c>
      <c r="D39" s="80">
        <f t="shared" si="6"/>
        <v>0</v>
      </c>
      <c r="E39" s="81"/>
      <c r="F39" s="80"/>
      <c r="G39" s="80"/>
      <c r="H39" s="80"/>
      <c r="I39" s="80"/>
      <c r="J39" s="80"/>
      <c r="K39" s="80"/>
      <c r="L39" s="80"/>
      <c r="M39" s="80"/>
      <c r="N39" s="80"/>
      <c r="O39" s="80"/>
      <c r="P39" s="80"/>
      <c r="Q39" s="80"/>
      <c r="R39" s="80"/>
    </row>
    <row r="40" spans="1:18" ht="15.75" hidden="1">
      <c r="A40" s="58" t="s">
        <v>454</v>
      </c>
      <c r="B40" s="81"/>
      <c r="C40" s="81">
        <v>2271</v>
      </c>
      <c r="D40" s="80">
        <f t="shared" si="6"/>
        <v>0</v>
      </c>
      <c r="E40" s="81"/>
      <c r="F40" s="80"/>
      <c r="G40" s="80"/>
      <c r="H40" s="80"/>
      <c r="I40" s="80"/>
      <c r="J40" s="80"/>
      <c r="K40" s="80"/>
      <c r="L40" s="80"/>
      <c r="M40" s="80"/>
      <c r="N40" s="80"/>
      <c r="O40" s="80"/>
      <c r="P40" s="80"/>
      <c r="Q40" s="80"/>
      <c r="R40" s="80"/>
    </row>
    <row r="41" spans="1:18" s="89" customFormat="1" ht="145.5" customHeight="1" hidden="1">
      <c r="A41" s="82" t="s">
        <v>262</v>
      </c>
      <c r="B41" s="87">
        <v>91108</v>
      </c>
      <c r="C41" s="87"/>
      <c r="D41" s="88">
        <f>D42+D43+D44</f>
        <v>0</v>
      </c>
      <c r="E41" s="87"/>
      <c r="F41" s="88">
        <f aca="true" t="shared" si="7" ref="F41:R41">F42+F43+F44</f>
        <v>0</v>
      </c>
      <c r="G41" s="88">
        <f t="shared" si="7"/>
        <v>0</v>
      </c>
      <c r="H41" s="88">
        <f t="shared" si="7"/>
        <v>0</v>
      </c>
      <c r="I41" s="88">
        <f t="shared" si="7"/>
        <v>0</v>
      </c>
      <c r="J41" s="88">
        <f t="shared" si="7"/>
        <v>0</v>
      </c>
      <c r="K41" s="88">
        <f t="shared" si="7"/>
        <v>0</v>
      </c>
      <c r="L41" s="88">
        <f t="shared" si="7"/>
        <v>0</v>
      </c>
      <c r="M41" s="88">
        <f t="shared" si="7"/>
        <v>0</v>
      </c>
      <c r="N41" s="88">
        <f t="shared" si="7"/>
        <v>0</v>
      </c>
      <c r="O41" s="88">
        <f t="shared" si="7"/>
        <v>0</v>
      </c>
      <c r="P41" s="88">
        <f t="shared" si="7"/>
        <v>0</v>
      </c>
      <c r="Q41" s="88">
        <f t="shared" si="7"/>
        <v>0</v>
      </c>
      <c r="R41" s="88">
        <f t="shared" si="7"/>
        <v>0</v>
      </c>
    </row>
    <row r="42" spans="1:18" ht="15.75" hidden="1">
      <c r="A42" s="79" t="s">
        <v>178</v>
      </c>
      <c r="B42" s="81"/>
      <c r="C42" s="81">
        <v>2730</v>
      </c>
      <c r="D42" s="80">
        <f t="shared" si="6"/>
        <v>0</v>
      </c>
      <c r="E42" s="81"/>
      <c r="F42" s="80"/>
      <c r="G42" s="80"/>
      <c r="H42" s="80"/>
      <c r="I42" s="80"/>
      <c r="J42" s="80"/>
      <c r="K42" s="80"/>
      <c r="L42" s="80"/>
      <c r="M42" s="80"/>
      <c r="N42" s="80"/>
      <c r="O42" s="80"/>
      <c r="P42" s="80"/>
      <c r="Q42" s="80"/>
      <c r="R42" s="80"/>
    </row>
    <row r="43" spans="1:18" ht="15.75" hidden="1">
      <c r="A43" s="58" t="s">
        <v>478</v>
      </c>
      <c r="B43" s="81"/>
      <c r="C43" s="81">
        <v>2230</v>
      </c>
      <c r="D43" s="80">
        <f t="shared" si="6"/>
        <v>0</v>
      </c>
      <c r="E43" s="81"/>
      <c r="F43" s="80"/>
      <c r="G43" s="80"/>
      <c r="H43" s="80"/>
      <c r="I43" s="80"/>
      <c r="J43" s="80"/>
      <c r="K43" s="80"/>
      <c r="L43" s="80"/>
      <c r="M43" s="80"/>
      <c r="N43" s="80"/>
      <c r="O43" s="80"/>
      <c r="P43" s="80"/>
      <c r="Q43" s="80"/>
      <c r="R43" s="80"/>
    </row>
    <row r="44" spans="1:18" ht="15.75" hidden="1">
      <c r="A44" s="58"/>
      <c r="B44" s="81"/>
      <c r="C44" s="81"/>
      <c r="D44" s="80">
        <f t="shared" si="6"/>
        <v>0</v>
      </c>
      <c r="E44" s="81"/>
      <c r="F44" s="80"/>
      <c r="G44" s="80"/>
      <c r="H44" s="80"/>
      <c r="I44" s="80"/>
      <c r="J44" s="80"/>
      <c r="K44" s="80"/>
      <c r="L44" s="80"/>
      <c r="M44" s="80"/>
      <c r="N44" s="80"/>
      <c r="O44" s="80"/>
      <c r="P44" s="80"/>
      <c r="Q44" s="80"/>
      <c r="R44" s="80"/>
    </row>
    <row r="45" spans="1:18" s="70" customFormat="1" ht="47.25" hidden="1">
      <c r="A45" s="90" t="s">
        <v>373</v>
      </c>
      <c r="B45" s="91"/>
      <c r="C45" s="91"/>
      <c r="D45" s="75">
        <f>D46+D51</f>
        <v>0</v>
      </c>
      <c r="E45" s="91"/>
      <c r="F45" s="75">
        <f aca="true" t="shared" si="8" ref="F45:R45">F46+F51</f>
        <v>0</v>
      </c>
      <c r="G45" s="75">
        <f t="shared" si="8"/>
        <v>0</v>
      </c>
      <c r="H45" s="75">
        <f t="shared" si="8"/>
        <v>0</v>
      </c>
      <c r="I45" s="75">
        <f t="shared" si="8"/>
        <v>0</v>
      </c>
      <c r="J45" s="75">
        <f t="shared" si="8"/>
        <v>0</v>
      </c>
      <c r="K45" s="75">
        <f t="shared" si="8"/>
        <v>0</v>
      </c>
      <c r="L45" s="75">
        <f t="shared" si="8"/>
        <v>0</v>
      </c>
      <c r="M45" s="75">
        <f t="shared" si="8"/>
        <v>0</v>
      </c>
      <c r="N45" s="75">
        <f t="shared" si="8"/>
        <v>0</v>
      </c>
      <c r="O45" s="75">
        <f t="shared" si="8"/>
        <v>0</v>
      </c>
      <c r="P45" s="75">
        <f t="shared" si="8"/>
        <v>0</v>
      </c>
      <c r="Q45" s="75">
        <f t="shared" si="8"/>
        <v>0</v>
      </c>
      <c r="R45" s="75">
        <f t="shared" si="8"/>
        <v>0</v>
      </c>
    </row>
    <row r="46" spans="1:18" s="78" customFormat="1" ht="31.5" hidden="1">
      <c r="A46" s="92" t="s">
        <v>383</v>
      </c>
      <c r="B46" s="83">
        <v>90412</v>
      </c>
      <c r="C46" s="83"/>
      <c r="D46" s="83">
        <f>D47+D48+D49+D50</f>
        <v>0</v>
      </c>
      <c r="E46" s="83"/>
      <c r="F46" s="83">
        <f aca="true" t="shared" si="9" ref="F46:R46">F47+F48+F49+F50</f>
        <v>0</v>
      </c>
      <c r="G46" s="83">
        <f t="shared" si="9"/>
        <v>0</v>
      </c>
      <c r="H46" s="83">
        <f t="shared" si="9"/>
        <v>0</v>
      </c>
      <c r="I46" s="83">
        <f t="shared" si="9"/>
        <v>0</v>
      </c>
      <c r="J46" s="83">
        <f t="shared" si="9"/>
        <v>0</v>
      </c>
      <c r="K46" s="83">
        <f t="shared" si="9"/>
        <v>0</v>
      </c>
      <c r="L46" s="83">
        <f t="shared" si="9"/>
        <v>0</v>
      </c>
      <c r="M46" s="83">
        <f t="shared" si="9"/>
        <v>0</v>
      </c>
      <c r="N46" s="83">
        <f t="shared" si="9"/>
        <v>0</v>
      </c>
      <c r="O46" s="83">
        <f t="shared" si="9"/>
        <v>0</v>
      </c>
      <c r="P46" s="83">
        <f t="shared" si="9"/>
        <v>0</v>
      </c>
      <c r="Q46" s="83">
        <f t="shared" si="9"/>
        <v>0</v>
      </c>
      <c r="R46" s="83">
        <f t="shared" si="9"/>
        <v>0</v>
      </c>
    </row>
    <row r="47" spans="1:18" ht="15.75" hidden="1">
      <c r="A47" s="58" t="s">
        <v>351</v>
      </c>
      <c r="B47" s="81"/>
      <c r="C47" s="81">
        <v>1138</v>
      </c>
      <c r="D47" s="80">
        <f>F47+H47+I47+J47+K47+L47+M47+N47+O47+P47+Q47+R47</f>
        <v>0</v>
      </c>
      <c r="E47" s="81"/>
      <c r="F47" s="81"/>
      <c r="H47" s="81"/>
      <c r="I47" s="81"/>
      <c r="J47" s="81"/>
      <c r="K47" s="81"/>
      <c r="L47" s="81"/>
      <c r="M47" s="81"/>
      <c r="N47" s="81"/>
      <c r="O47" s="81"/>
      <c r="P47" s="81"/>
      <c r="Q47" s="81"/>
      <c r="R47" s="81"/>
    </row>
    <row r="48" spans="1:18" ht="15.75" hidden="1">
      <c r="A48" s="58" t="s">
        <v>410</v>
      </c>
      <c r="B48" s="81"/>
      <c r="C48" s="81">
        <v>1343</v>
      </c>
      <c r="D48" s="80">
        <f>F48+H48+I48+J48+K48+L48+M48+N48+O48+P48+Q48+R48</f>
        <v>0</v>
      </c>
      <c r="E48" s="81"/>
      <c r="F48" s="80"/>
      <c r="H48" s="80"/>
      <c r="I48" s="80"/>
      <c r="J48" s="80"/>
      <c r="K48" s="80"/>
      <c r="L48" s="80"/>
      <c r="M48" s="80"/>
      <c r="N48" s="80"/>
      <c r="O48" s="80"/>
      <c r="P48" s="80"/>
      <c r="Q48" s="80"/>
      <c r="R48" s="80"/>
    </row>
    <row r="49" spans="1:18" ht="15.75" hidden="1">
      <c r="A49" s="58" t="s">
        <v>388</v>
      </c>
      <c r="B49" s="81"/>
      <c r="C49" s="81">
        <v>1163</v>
      </c>
      <c r="D49" s="80">
        <f>F49+H49+I49+J49+K49+L49+M49+N49+O49+P49+Q49+R49</f>
        <v>0</v>
      </c>
      <c r="E49" s="81"/>
      <c r="F49" s="80"/>
      <c r="H49" s="80"/>
      <c r="I49" s="80"/>
      <c r="J49" s="80"/>
      <c r="K49" s="80"/>
      <c r="L49" s="80"/>
      <c r="M49" s="80"/>
      <c r="N49" s="80"/>
      <c r="O49" s="80"/>
      <c r="P49" s="80"/>
      <c r="Q49" s="80"/>
      <c r="R49" s="80"/>
    </row>
    <row r="50" spans="1:18" ht="15.75" hidden="1">
      <c r="A50" s="58" t="s">
        <v>389</v>
      </c>
      <c r="B50" s="81"/>
      <c r="C50" s="81">
        <v>1165</v>
      </c>
      <c r="D50" s="80">
        <f>F50+H50+I50+J50+K50+L50+M50+N50+O50+P50+Q50+R50</f>
        <v>0</v>
      </c>
      <c r="E50" s="81"/>
      <c r="F50" s="80"/>
      <c r="H50" s="80"/>
      <c r="I50" s="80"/>
      <c r="J50" s="80"/>
      <c r="K50" s="80"/>
      <c r="L50" s="80"/>
      <c r="M50" s="80"/>
      <c r="N50" s="80"/>
      <c r="O50" s="80"/>
      <c r="P50" s="80"/>
      <c r="Q50" s="80"/>
      <c r="R50" s="80"/>
    </row>
    <row r="51" spans="1:18" s="89" customFormat="1" ht="31.5" hidden="1">
      <c r="A51" s="82" t="s">
        <v>350</v>
      </c>
      <c r="B51" s="87">
        <v>10116</v>
      </c>
      <c r="C51" s="87"/>
      <c r="D51" s="88">
        <f>D52</f>
        <v>0</v>
      </c>
      <c r="E51" s="87"/>
      <c r="F51" s="88">
        <f aca="true" t="shared" si="10" ref="F51:R51">F52</f>
        <v>0</v>
      </c>
      <c r="G51" s="88">
        <f t="shared" si="10"/>
        <v>0</v>
      </c>
      <c r="H51" s="88">
        <f t="shared" si="10"/>
        <v>0</v>
      </c>
      <c r="I51" s="88">
        <f t="shared" si="10"/>
        <v>0</v>
      </c>
      <c r="J51" s="88">
        <f t="shared" si="10"/>
        <v>0</v>
      </c>
      <c r="K51" s="88">
        <f t="shared" si="10"/>
        <v>0</v>
      </c>
      <c r="L51" s="88">
        <f t="shared" si="10"/>
        <v>0</v>
      </c>
      <c r="M51" s="88">
        <f t="shared" si="10"/>
        <v>0</v>
      </c>
      <c r="N51" s="88">
        <f t="shared" si="10"/>
        <v>0</v>
      </c>
      <c r="O51" s="88">
        <f t="shared" si="10"/>
        <v>0</v>
      </c>
      <c r="P51" s="88">
        <f t="shared" si="10"/>
        <v>0</v>
      </c>
      <c r="Q51" s="88">
        <f t="shared" si="10"/>
        <v>0</v>
      </c>
      <c r="R51" s="88">
        <f t="shared" si="10"/>
        <v>0</v>
      </c>
    </row>
    <row r="52" spans="1:18" ht="15.75" hidden="1">
      <c r="A52" s="58" t="s">
        <v>374</v>
      </c>
      <c r="B52" s="81"/>
      <c r="C52" s="81">
        <v>1139</v>
      </c>
      <c r="D52" s="80">
        <f>F52+H52+I52+J52+K52+L52+M52+N52+O52+P52+Q52+R52</f>
        <v>0</v>
      </c>
      <c r="E52" s="81"/>
      <c r="F52" s="80"/>
      <c r="H52" s="80"/>
      <c r="I52" s="80"/>
      <c r="J52" s="80"/>
      <c r="K52" s="80"/>
      <c r="L52" s="80"/>
      <c r="M52" s="80"/>
      <c r="N52" s="80"/>
      <c r="O52" s="80"/>
      <c r="P52" s="80"/>
      <c r="Q52" s="80"/>
      <c r="R52" s="80"/>
    </row>
    <row r="53" spans="1:18" s="96" customFormat="1" ht="30" customHeight="1">
      <c r="A53" s="93" t="s">
        <v>371</v>
      </c>
      <c r="B53" s="94"/>
      <c r="C53" s="94"/>
      <c r="D53" s="95">
        <f>D54+D71+D74+D83+D89</f>
        <v>230000</v>
      </c>
      <c r="E53" s="94"/>
      <c r="F53" s="95">
        <f aca="true" t="shared" si="11" ref="F53:R53">F54+F71+F74+F83+F89</f>
        <v>0</v>
      </c>
      <c r="G53" s="95">
        <f t="shared" si="11"/>
        <v>0</v>
      </c>
      <c r="H53" s="95">
        <f t="shared" si="11"/>
        <v>0</v>
      </c>
      <c r="I53" s="95">
        <f t="shared" si="11"/>
        <v>0</v>
      </c>
      <c r="J53" s="95">
        <f t="shared" si="11"/>
        <v>0</v>
      </c>
      <c r="K53" s="95">
        <f t="shared" si="11"/>
        <v>0</v>
      </c>
      <c r="L53" s="95">
        <f t="shared" si="11"/>
        <v>0</v>
      </c>
      <c r="M53" s="95">
        <f t="shared" si="11"/>
        <v>0</v>
      </c>
      <c r="N53" s="95">
        <f t="shared" si="11"/>
        <v>0</v>
      </c>
      <c r="O53" s="95">
        <f t="shared" si="11"/>
        <v>0</v>
      </c>
      <c r="P53" s="95">
        <f t="shared" si="11"/>
        <v>0</v>
      </c>
      <c r="Q53" s="95">
        <f t="shared" si="11"/>
        <v>0</v>
      </c>
      <c r="R53" s="95">
        <f t="shared" si="11"/>
        <v>230000</v>
      </c>
    </row>
    <row r="54" spans="1:18" s="89" customFormat="1" ht="15.75">
      <c r="A54" s="82" t="s">
        <v>380</v>
      </c>
      <c r="B54" s="87">
        <v>80101</v>
      </c>
      <c r="C54" s="87"/>
      <c r="D54" s="88">
        <f>D55+D56+D58+D59+D60+D61+D62+D63+D64+D65+D66+D67+D68+D69+D70</f>
        <v>230000</v>
      </c>
      <c r="E54" s="87"/>
      <c r="F54" s="88">
        <f aca="true" t="shared" si="12" ref="F54:R54">F55+F56+F58+F59+F60+F61+F62+F63+F64+F65+F66+F67+F68+F69+F70</f>
        <v>0</v>
      </c>
      <c r="G54" s="88">
        <f t="shared" si="12"/>
        <v>0</v>
      </c>
      <c r="H54" s="88">
        <f t="shared" si="12"/>
        <v>0</v>
      </c>
      <c r="I54" s="88">
        <f t="shared" si="12"/>
        <v>0</v>
      </c>
      <c r="J54" s="88">
        <f t="shared" si="12"/>
        <v>0</v>
      </c>
      <c r="K54" s="88">
        <f t="shared" si="12"/>
        <v>0</v>
      </c>
      <c r="L54" s="88">
        <f t="shared" si="12"/>
        <v>0</v>
      </c>
      <c r="M54" s="88">
        <f t="shared" si="12"/>
        <v>0</v>
      </c>
      <c r="N54" s="88">
        <f t="shared" si="12"/>
        <v>0</v>
      </c>
      <c r="O54" s="88">
        <f t="shared" si="12"/>
        <v>0</v>
      </c>
      <c r="P54" s="88">
        <f t="shared" si="12"/>
        <v>0</v>
      </c>
      <c r="Q54" s="88">
        <f t="shared" si="12"/>
        <v>0</v>
      </c>
      <c r="R54" s="88">
        <f t="shared" si="12"/>
        <v>230000</v>
      </c>
    </row>
    <row r="55" spans="1:18" s="86" customFormat="1" ht="31.5">
      <c r="A55" s="79" t="s">
        <v>494</v>
      </c>
      <c r="B55" s="84"/>
      <c r="C55" s="84">
        <v>2210</v>
      </c>
      <c r="D55" s="80">
        <f aca="true" t="shared" si="13" ref="D55:D82">F55+H55+I55+J55+K55+L55+M55+N55+O55+P55+Q55+R55</f>
        <v>100000</v>
      </c>
      <c r="E55" s="84"/>
      <c r="F55" s="85"/>
      <c r="G55" s="97"/>
      <c r="H55" s="85"/>
      <c r="I55" s="85"/>
      <c r="J55" s="85"/>
      <c r="K55" s="85"/>
      <c r="L55" s="85"/>
      <c r="M55" s="85"/>
      <c r="N55" s="85"/>
      <c r="O55" s="85"/>
      <c r="P55" s="85"/>
      <c r="Q55" s="85">
        <v>100000</v>
      </c>
      <c r="R55" s="85"/>
    </row>
    <row r="56" spans="1:18" s="86" customFormat="1" ht="31.5" customHeight="1" hidden="1">
      <c r="A56" s="79" t="s">
        <v>61</v>
      </c>
      <c r="B56" s="84"/>
      <c r="C56" s="84">
        <v>2220</v>
      </c>
      <c r="D56" s="80">
        <f t="shared" si="13"/>
        <v>0</v>
      </c>
      <c r="E56" s="84"/>
      <c r="F56" s="85"/>
      <c r="G56" s="97"/>
      <c r="H56" s="85"/>
      <c r="I56" s="85"/>
      <c r="J56" s="85"/>
      <c r="K56" s="85"/>
      <c r="L56" s="85"/>
      <c r="M56" s="85"/>
      <c r="N56" s="85"/>
      <c r="O56" s="85"/>
      <c r="P56" s="85"/>
      <c r="Q56" s="85"/>
      <c r="R56" s="85"/>
    </row>
    <row r="57" spans="1:18" s="89" customFormat="1" ht="45" customHeight="1" hidden="1">
      <c r="A57" s="82" t="s">
        <v>127</v>
      </c>
      <c r="B57" s="87"/>
      <c r="C57" s="87"/>
      <c r="D57" s="80">
        <f t="shared" si="13"/>
        <v>0</v>
      </c>
      <c r="E57" s="87"/>
      <c r="F57" s="88"/>
      <c r="G57" s="98"/>
      <c r="H57" s="88"/>
      <c r="I57" s="88"/>
      <c r="J57" s="88"/>
      <c r="K57" s="88"/>
      <c r="L57" s="88"/>
      <c r="M57" s="88"/>
      <c r="N57" s="88"/>
      <c r="O57" s="88"/>
      <c r="P57" s="88"/>
      <c r="Q57" s="88"/>
      <c r="R57" s="88"/>
    </row>
    <row r="58" spans="1:18" s="86" customFormat="1" ht="31.5" customHeight="1" hidden="1">
      <c r="A58" s="79" t="s">
        <v>9</v>
      </c>
      <c r="B58" s="84"/>
      <c r="C58" s="84">
        <v>2240</v>
      </c>
      <c r="D58" s="80">
        <f t="shared" si="13"/>
        <v>0</v>
      </c>
      <c r="E58" s="84"/>
      <c r="F58" s="85"/>
      <c r="G58" s="97"/>
      <c r="H58" s="85"/>
      <c r="I58" s="85"/>
      <c r="J58" s="85"/>
      <c r="K58" s="85"/>
      <c r="L58" s="85"/>
      <c r="M58" s="85"/>
      <c r="N58" s="85"/>
      <c r="O58" s="85"/>
      <c r="P58" s="85"/>
      <c r="Q58" s="85"/>
      <c r="R58" s="85"/>
    </row>
    <row r="59" spans="1:18" s="86" customFormat="1" ht="21.75" customHeight="1">
      <c r="A59" s="79" t="s">
        <v>478</v>
      </c>
      <c r="B59" s="84"/>
      <c r="C59" s="84">
        <v>2230</v>
      </c>
      <c r="D59" s="80">
        <f t="shared" si="13"/>
        <v>100000</v>
      </c>
      <c r="E59" s="84"/>
      <c r="F59" s="85"/>
      <c r="G59" s="97"/>
      <c r="H59" s="85"/>
      <c r="I59" s="85"/>
      <c r="J59" s="85"/>
      <c r="K59" s="85"/>
      <c r="L59" s="85"/>
      <c r="M59" s="85"/>
      <c r="N59" s="85"/>
      <c r="O59" s="85"/>
      <c r="P59" s="85"/>
      <c r="Q59" s="85">
        <v>100000</v>
      </c>
      <c r="R59" s="85"/>
    </row>
    <row r="60" spans="1:18" s="86" customFormat="1" ht="15.75">
      <c r="A60" s="79" t="s">
        <v>454</v>
      </c>
      <c r="B60" s="84"/>
      <c r="C60" s="84">
        <v>2271</v>
      </c>
      <c r="D60" s="80">
        <f t="shared" si="13"/>
        <v>0</v>
      </c>
      <c r="E60" s="84"/>
      <c r="F60" s="85"/>
      <c r="G60" s="97"/>
      <c r="H60" s="85"/>
      <c r="I60" s="85"/>
      <c r="J60" s="85"/>
      <c r="K60" s="85"/>
      <c r="L60" s="85"/>
      <c r="M60" s="85"/>
      <c r="N60" s="85"/>
      <c r="O60" s="85"/>
      <c r="P60" s="85"/>
      <c r="Q60" s="85"/>
      <c r="R60" s="85"/>
    </row>
    <row r="61" spans="1:18" s="86" customFormat="1" ht="19.5" customHeight="1">
      <c r="A61" s="58" t="s">
        <v>451</v>
      </c>
      <c r="B61" s="84"/>
      <c r="C61" s="84">
        <v>2111</v>
      </c>
      <c r="D61" s="80">
        <f t="shared" si="13"/>
        <v>157000</v>
      </c>
      <c r="E61" s="84"/>
      <c r="F61" s="85"/>
      <c r="G61" s="97"/>
      <c r="H61" s="85"/>
      <c r="I61" s="85"/>
      <c r="J61" s="85"/>
      <c r="K61" s="85"/>
      <c r="L61" s="85"/>
      <c r="M61" s="85"/>
      <c r="N61" s="85"/>
      <c r="O61" s="85"/>
      <c r="P61" s="85"/>
      <c r="Q61" s="85"/>
      <c r="R61" s="85">
        <v>157000</v>
      </c>
    </row>
    <row r="62" spans="1:18" ht="32.25" customHeight="1" hidden="1">
      <c r="A62" s="58" t="s">
        <v>491</v>
      </c>
      <c r="B62" s="81"/>
      <c r="C62" s="81">
        <v>2272</v>
      </c>
      <c r="D62" s="80">
        <f t="shared" si="13"/>
        <v>0</v>
      </c>
      <c r="E62" s="81"/>
      <c r="F62" s="80"/>
      <c r="H62" s="80"/>
      <c r="I62" s="80"/>
      <c r="J62" s="80"/>
      <c r="K62" s="80"/>
      <c r="L62" s="80"/>
      <c r="M62" s="80"/>
      <c r="N62" s="80"/>
      <c r="O62" s="80"/>
      <c r="P62" s="80"/>
      <c r="Q62" s="80"/>
      <c r="R62" s="80"/>
    </row>
    <row r="63" spans="1:18" ht="19.5" customHeight="1" hidden="1">
      <c r="A63" s="58" t="s">
        <v>460</v>
      </c>
      <c r="B63" s="81"/>
      <c r="C63" s="81">
        <v>2273</v>
      </c>
      <c r="D63" s="80">
        <f t="shared" si="13"/>
        <v>0</v>
      </c>
      <c r="E63" s="81"/>
      <c r="F63" s="80"/>
      <c r="H63" s="80"/>
      <c r="I63" s="80"/>
      <c r="J63" s="80"/>
      <c r="K63" s="80"/>
      <c r="L63" s="80"/>
      <c r="M63" s="80"/>
      <c r="N63" s="80"/>
      <c r="O63" s="80"/>
      <c r="P63" s="80"/>
      <c r="Q63" s="80"/>
      <c r="R63" s="80"/>
    </row>
    <row r="64" spans="1:18" ht="19.5" customHeight="1">
      <c r="A64" s="58" t="s">
        <v>452</v>
      </c>
      <c r="B64" s="81"/>
      <c r="C64" s="81">
        <v>2274</v>
      </c>
      <c r="D64" s="80">
        <f t="shared" si="13"/>
        <v>-280000</v>
      </c>
      <c r="E64" s="81"/>
      <c r="F64" s="80"/>
      <c r="H64" s="80"/>
      <c r="I64" s="80"/>
      <c r="J64" s="80"/>
      <c r="K64" s="80"/>
      <c r="L64" s="80"/>
      <c r="M64" s="80"/>
      <c r="N64" s="80"/>
      <c r="O64" s="80"/>
      <c r="P64" s="80">
        <v>-20000</v>
      </c>
      <c r="Q64" s="80">
        <v>-260000</v>
      </c>
      <c r="R64" s="80"/>
    </row>
    <row r="65" spans="1:18" ht="19.5" customHeight="1" hidden="1">
      <c r="A65" s="58" t="s">
        <v>175</v>
      </c>
      <c r="B65" s="81"/>
      <c r="C65" s="81">
        <v>2275</v>
      </c>
      <c r="D65" s="80">
        <f t="shared" si="13"/>
        <v>0</v>
      </c>
      <c r="E65" s="81"/>
      <c r="F65" s="80"/>
      <c r="H65" s="80"/>
      <c r="I65" s="80"/>
      <c r="J65" s="80"/>
      <c r="K65" s="80"/>
      <c r="L65" s="80"/>
      <c r="M65" s="80"/>
      <c r="N65" s="80"/>
      <c r="O65" s="80"/>
      <c r="P65" s="80"/>
      <c r="Q65" s="80"/>
      <c r="R65" s="80"/>
    </row>
    <row r="66" spans="1:18" ht="87.75" customHeight="1" hidden="1">
      <c r="A66" s="79" t="s">
        <v>176</v>
      </c>
      <c r="B66" s="81"/>
      <c r="C66" s="81">
        <v>2282</v>
      </c>
      <c r="D66" s="80">
        <f t="shared" si="13"/>
        <v>0</v>
      </c>
      <c r="E66" s="81"/>
      <c r="F66" s="80"/>
      <c r="H66" s="80"/>
      <c r="I66" s="80"/>
      <c r="J66" s="80"/>
      <c r="K66" s="80"/>
      <c r="L66" s="80"/>
      <c r="M66" s="80"/>
      <c r="N66" s="80"/>
      <c r="O66" s="80"/>
      <c r="P66" s="80"/>
      <c r="Q66" s="80"/>
      <c r="R66" s="80"/>
    </row>
    <row r="67" spans="1:18" ht="39.75" customHeight="1">
      <c r="A67" s="79" t="s">
        <v>87</v>
      </c>
      <c r="B67" s="81"/>
      <c r="C67" s="81">
        <v>2710</v>
      </c>
      <c r="D67" s="80">
        <f t="shared" si="13"/>
        <v>60000</v>
      </c>
      <c r="E67" s="81"/>
      <c r="F67" s="80"/>
      <c r="H67" s="80"/>
      <c r="I67" s="80"/>
      <c r="J67" s="80"/>
      <c r="K67" s="80"/>
      <c r="L67" s="80"/>
      <c r="M67" s="80"/>
      <c r="N67" s="80"/>
      <c r="O67" s="80"/>
      <c r="P67" s="80"/>
      <c r="Q67" s="80">
        <v>60000</v>
      </c>
      <c r="R67" s="80"/>
    </row>
    <row r="68" spans="1:18" ht="15.75">
      <c r="A68" s="58" t="s">
        <v>178</v>
      </c>
      <c r="B68" s="81"/>
      <c r="C68" s="81">
        <v>2730</v>
      </c>
      <c r="D68" s="80">
        <f t="shared" si="13"/>
        <v>20000</v>
      </c>
      <c r="E68" s="81"/>
      <c r="F68" s="80"/>
      <c r="H68" s="80"/>
      <c r="I68" s="80"/>
      <c r="J68" s="80"/>
      <c r="K68" s="80"/>
      <c r="L68" s="80"/>
      <c r="M68" s="80"/>
      <c r="N68" s="80"/>
      <c r="O68" s="80"/>
      <c r="P68" s="80">
        <v>20000</v>
      </c>
      <c r="Q68" s="80"/>
      <c r="R68" s="80"/>
    </row>
    <row r="69" spans="1:18" ht="20.25" customHeight="1">
      <c r="A69" s="58" t="s">
        <v>263</v>
      </c>
      <c r="B69" s="81"/>
      <c r="C69" s="81">
        <v>2120</v>
      </c>
      <c r="D69" s="80">
        <f t="shared" si="13"/>
        <v>73000</v>
      </c>
      <c r="E69" s="81"/>
      <c r="F69" s="80"/>
      <c r="H69" s="80"/>
      <c r="I69" s="80"/>
      <c r="J69" s="80"/>
      <c r="K69" s="80"/>
      <c r="L69" s="80"/>
      <c r="M69" s="80"/>
      <c r="N69" s="80"/>
      <c r="O69" s="80"/>
      <c r="P69" s="80"/>
      <c r="Q69" s="80"/>
      <c r="R69" s="80">
        <v>73000</v>
      </c>
    </row>
    <row r="70" spans="1:18" ht="18" customHeight="1" hidden="1">
      <c r="A70" s="58" t="s">
        <v>177</v>
      </c>
      <c r="B70" s="81"/>
      <c r="C70" s="81">
        <v>2800</v>
      </c>
      <c r="D70" s="80">
        <f t="shared" si="13"/>
        <v>0</v>
      </c>
      <c r="E70" s="81"/>
      <c r="F70" s="80"/>
      <c r="H70" s="80"/>
      <c r="I70" s="80"/>
      <c r="J70" s="80"/>
      <c r="K70" s="80"/>
      <c r="L70" s="80"/>
      <c r="M70" s="80"/>
      <c r="N70" s="80"/>
      <c r="O70" s="80"/>
      <c r="P70" s="80"/>
      <c r="Q70" s="80"/>
      <c r="R70" s="80"/>
    </row>
    <row r="71" spans="1:18" s="89" customFormat="1" ht="111.75" customHeight="1">
      <c r="A71" s="82" t="s">
        <v>83</v>
      </c>
      <c r="B71" s="87">
        <v>81003</v>
      </c>
      <c r="C71" s="87"/>
      <c r="D71" s="88">
        <f>D72+D73</f>
        <v>0</v>
      </c>
      <c r="E71" s="87"/>
      <c r="F71" s="88">
        <f aca="true" t="shared" si="14" ref="F71:R71">F72+F73</f>
        <v>0</v>
      </c>
      <c r="G71" s="88">
        <f t="shared" si="14"/>
        <v>0</v>
      </c>
      <c r="H71" s="88">
        <f t="shared" si="14"/>
        <v>0</v>
      </c>
      <c r="I71" s="88">
        <f t="shared" si="14"/>
        <v>0</v>
      </c>
      <c r="J71" s="88">
        <f t="shared" si="14"/>
        <v>0</v>
      </c>
      <c r="K71" s="88">
        <f t="shared" si="14"/>
        <v>0</v>
      </c>
      <c r="L71" s="88">
        <f t="shared" si="14"/>
        <v>0</v>
      </c>
      <c r="M71" s="88">
        <f t="shared" si="14"/>
        <v>0</v>
      </c>
      <c r="N71" s="88">
        <f t="shared" si="14"/>
        <v>0</v>
      </c>
      <c r="O71" s="88">
        <f t="shared" si="14"/>
        <v>0</v>
      </c>
      <c r="P71" s="88">
        <f t="shared" si="14"/>
        <v>0</v>
      </c>
      <c r="Q71" s="88">
        <f t="shared" si="14"/>
        <v>0</v>
      </c>
      <c r="R71" s="88">
        <f t="shared" si="14"/>
        <v>0</v>
      </c>
    </row>
    <row r="72" spans="1:18" ht="15.75">
      <c r="A72" s="79" t="s">
        <v>451</v>
      </c>
      <c r="B72" s="81"/>
      <c r="C72" s="81">
        <v>2110</v>
      </c>
      <c r="D72" s="80">
        <f t="shared" si="13"/>
        <v>-1238</v>
      </c>
      <c r="E72" s="81"/>
      <c r="F72" s="80"/>
      <c r="H72" s="80"/>
      <c r="I72" s="80"/>
      <c r="J72" s="80"/>
      <c r="K72" s="80"/>
      <c r="L72" s="80"/>
      <c r="M72" s="80"/>
      <c r="N72" s="80"/>
      <c r="O72" s="80"/>
      <c r="P72" s="80"/>
      <c r="Q72" s="80">
        <v>-1238</v>
      </c>
      <c r="R72" s="80"/>
    </row>
    <row r="73" spans="1:18" ht="16.5" customHeight="1">
      <c r="A73" s="79" t="s">
        <v>263</v>
      </c>
      <c r="B73" s="81"/>
      <c r="C73" s="81">
        <v>2120</v>
      </c>
      <c r="D73" s="80">
        <f t="shared" si="13"/>
        <v>1238</v>
      </c>
      <c r="E73" s="81"/>
      <c r="F73" s="80"/>
      <c r="H73" s="80"/>
      <c r="I73" s="80"/>
      <c r="J73" s="80"/>
      <c r="K73" s="80"/>
      <c r="L73" s="80"/>
      <c r="M73" s="80"/>
      <c r="N73" s="80"/>
      <c r="O73" s="80"/>
      <c r="P73" s="80"/>
      <c r="Q73" s="80">
        <v>1238</v>
      </c>
      <c r="R73" s="80"/>
    </row>
    <row r="74" spans="1:18" s="89" customFormat="1" ht="47.25" hidden="1">
      <c r="A74" s="82" t="s">
        <v>185</v>
      </c>
      <c r="B74" s="87">
        <v>80800</v>
      </c>
      <c r="C74" s="87"/>
      <c r="D74" s="88">
        <f>D75+D76+D77+D78+D79+D80+D81+D82</f>
        <v>0</v>
      </c>
      <c r="E74" s="87"/>
      <c r="F74" s="88">
        <f aca="true" t="shared" si="15" ref="F74:R74">F75+F76+F77+F78+F79+F80+F81+F82</f>
        <v>0</v>
      </c>
      <c r="G74" s="88">
        <f t="shared" si="15"/>
        <v>0</v>
      </c>
      <c r="H74" s="88">
        <f t="shared" si="15"/>
        <v>0</v>
      </c>
      <c r="I74" s="88">
        <f t="shared" si="15"/>
        <v>0</v>
      </c>
      <c r="J74" s="88">
        <f t="shared" si="15"/>
        <v>0</v>
      </c>
      <c r="K74" s="88">
        <f t="shared" si="15"/>
        <v>0</v>
      </c>
      <c r="L74" s="88">
        <f t="shared" si="15"/>
        <v>0</v>
      </c>
      <c r="M74" s="88">
        <f t="shared" si="15"/>
        <v>0</v>
      </c>
      <c r="N74" s="88">
        <f t="shared" si="15"/>
        <v>0</v>
      </c>
      <c r="O74" s="88">
        <f t="shared" si="15"/>
        <v>0</v>
      </c>
      <c r="P74" s="88">
        <f t="shared" si="15"/>
        <v>0</v>
      </c>
      <c r="Q74" s="88">
        <f t="shared" si="15"/>
        <v>0</v>
      </c>
      <c r="R74" s="88">
        <f t="shared" si="15"/>
        <v>0</v>
      </c>
    </row>
    <row r="75" spans="1:18" ht="15.75" hidden="1">
      <c r="A75" s="58" t="s">
        <v>460</v>
      </c>
      <c r="B75" s="81"/>
      <c r="C75" s="81">
        <v>2273</v>
      </c>
      <c r="D75" s="80">
        <f t="shared" si="13"/>
        <v>0</v>
      </c>
      <c r="E75" s="81"/>
      <c r="F75" s="80"/>
      <c r="H75" s="80"/>
      <c r="I75" s="80"/>
      <c r="J75" s="80"/>
      <c r="K75" s="80"/>
      <c r="L75" s="80"/>
      <c r="M75" s="80"/>
      <c r="N75" s="80"/>
      <c r="O75" s="80"/>
      <c r="P75" s="80"/>
      <c r="Q75" s="80"/>
      <c r="R75" s="80"/>
    </row>
    <row r="76" spans="1:18" ht="19.5" customHeight="1" hidden="1">
      <c r="A76" s="58" t="s">
        <v>175</v>
      </c>
      <c r="B76" s="81"/>
      <c r="C76" s="81">
        <v>2275</v>
      </c>
      <c r="D76" s="80">
        <f t="shared" si="13"/>
        <v>0</v>
      </c>
      <c r="E76" s="81"/>
      <c r="F76" s="80"/>
      <c r="H76" s="80"/>
      <c r="I76" s="80"/>
      <c r="J76" s="80"/>
      <c r="K76" s="80"/>
      <c r="L76" s="80"/>
      <c r="M76" s="80"/>
      <c r="N76" s="80"/>
      <c r="O76" s="80"/>
      <c r="P76" s="80"/>
      <c r="Q76" s="80"/>
      <c r="R76" s="80"/>
    </row>
    <row r="77" spans="1:18" ht="32.25" customHeight="1" hidden="1">
      <c r="A77" s="79" t="s">
        <v>494</v>
      </c>
      <c r="B77" s="81"/>
      <c r="C77" s="81">
        <v>2210</v>
      </c>
      <c r="D77" s="80">
        <f t="shared" si="13"/>
        <v>0</v>
      </c>
      <c r="E77" s="81"/>
      <c r="F77" s="80"/>
      <c r="H77" s="80"/>
      <c r="I77" s="80"/>
      <c r="J77" s="80"/>
      <c r="K77" s="80"/>
      <c r="L77" s="80"/>
      <c r="M77" s="80"/>
      <c r="N77" s="80"/>
      <c r="O77" s="80"/>
      <c r="P77" s="80"/>
      <c r="Q77" s="80"/>
      <c r="R77" s="80"/>
    </row>
    <row r="78" spans="1:18" ht="28.5" customHeight="1" hidden="1">
      <c r="A78" s="79" t="s">
        <v>61</v>
      </c>
      <c r="B78" s="81"/>
      <c r="C78" s="81">
        <v>2220</v>
      </c>
      <c r="D78" s="80">
        <f t="shared" si="13"/>
        <v>0</v>
      </c>
      <c r="E78" s="81"/>
      <c r="F78" s="80"/>
      <c r="H78" s="80"/>
      <c r="I78" s="80"/>
      <c r="J78" s="80"/>
      <c r="K78" s="80"/>
      <c r="L78" s="80"/>
      <c r="M78" s="80"/>
      <c r="N78" s="80"/>
      <c r="O78" s="80"/>
      <c r="P78" s="80"/>
      <c r="Q78" s="80"/>
      <c r="R78" s="80"/>
    </row>
    <row r="79" spans="1:18" ht="19.5" customHeight="1" hidden="1">
      <c r="A79" s="79" t="s">
        <v>454</v>
      </c>
      <c r="B79" s="81"/>
      <c r="C79" s="81">
        <v>2271</v>
      </c>
      <c r="D79" s="80">
        <f t="shared" si="13"/>
        <v>0</v>
      </c>
      <c r="E79" s="81"/>
      <c r="F79" s="80"/>
      <c r="H79" s="80"/>
      <c r="I79" s="80"/>
      <c r="J79" s="80"/>
      <c r="K79" s="80"/>
      <c r="L79" s="80"/>
      <c r="M79" s="80"/>
      <c r="N79" s="80"/>
      <c r="O79" s="80"/>
      <c r="P79" s="80"/>
      <c r="Q79" s="80"/>
      <c r="R79" s="80"/>
    </row>
    <row r="80" spans="1:18" ht="19.5" customHeight="1" hidden="1">
      <c r="A80" s="58" t="s">
        <v>178</v>
      </c>
      <c r="B80" s="81"/>
      <c r="C80" s="81">
        <v>2730</v>
      </c>
      <c r="D80" s="80">
        <f t="shared" si="13"/>
        <v>0</v>
      </c>
      <c r="E80" s="81"/>
      <c r="F80" s="80"/>
      <c r="H80" s="80"/>
      <c r="I80" s="80"/>
      <c r="J80" s="80"/>
      <c r="K80" s="80"/>
      <c r="L80" s="80"/>
      <c r="M80" s="80"/>
      <c r="N80" s="80"/>
      <c r="O80" s="80"/>
      <c r="P80" s="80"/>
      <c r="Q80" s="80"/>
      <c r="R80" s="80"/>
    </row>
    <row r="81" spans="1:18" ht="35.25" customHeight="1" hidden="1">
      <c r="A81" s="58" t="s">
        <v>491</v>
      </c>
      <c r="B81" s="81"/>
      <c r="C81" s="81">
        <v>2272</v>
      </c>
      <c r="D81" s="80">
        <f t="shared" si="13"/>
        <v>0</v>
      </c>
      <c r="E81" s="81"/>
      <c r="F81" s="80"/>
      <c r="H81" s="80"/>
      <c r="I81" s="80"/>
      <c r="J81" s="80"/>
      <c r="K81" s="80"/>
      <c r="L81" s="80"/>
      <c r="M81" s="80"/>
      <c r="N81" s="80"/>
      <c r="O81" s="80"/>
      <c r="P81" s="80"/>
      <c r="Q81" s="80"/>
      <c r="R81" s="80"/>
    </row>
    <row r="82" spans="1:18" ht="31.5" hidden="1">
      <c r="A82" s="58" t="s">
        <v>173</v>
      </c>
      <c r="B82" s="81"/>
      <c r="C82" s="81">
        <v>2240</v>
      </c>
      <c r="D82" s="80">
        <f t="shared" si="13"/>
        <v>0</v>
      </c>
      <c r="E82" s="81"/>
      <c r="F82" s="80"/>
      <c r="H82" s="80"/>
      <c r="I82" s="80"/>
      <c r="J82" s="80"/>
      <c r="K82" s="80"/>
      <c r="L82" s="80"/>
      <c r="M82" s="80"/>
      <c r="N82" s="80"/>
      <c r="O82" s="80"/>
      <c r="P82" s="80"/>
      <c r="Q82" s="80"/>
      <c r="R82" s="80"/>
    </row>
    <row r="83" spans="1:18" s="89" customFormat="1" ht="31.5" hidden="1">
      <c r="A83" s="82" t="s">
        <v>415</v>
      </c>
      <c r="B83" s="87">
        <v>10116</v>
      </c>
      <c r="C83" s="87"/>
      <c r="D83" s="88">
        <f>D88+D85+D86+D87+D84</f>
        <v>0</v>
      </c>
      <c r="E83" s="87"/>
      <c r="F83" s="88">
        <f aca="true" t="shared" si="16" ref="F83:R83">F88+F85+F86+F87+F84</f>
        <v>0</v>
      </c>
      <c r="G83" s="88">
        <f t="shared" si="16"/>
        <v>0</v>
      </c>
      <c r="H83" s="88">
        <f t="shared" si="16"/>
        <v>0</v>
      </c>
      <c r="I83" s="88">
        <f t="shared" si="16"/>
        <v>0</v>
      </c>
      <c r="J83" s="88">
        <f t="shared" si="16"/>
        <v>0</v>
      </c>
      <c r="K83" s="88">
        <f t="shared" si="16"/>
        <v>0</v>
      </c>
      <c r="L83" s="88">
        <f t="shared" si="16"/>
        <v>0</v>
      </c>
      <c r="M83" s="88">
        <f t="shared" si="16"/>
        <v>0</v>
      </c>
      <c r="N83" s="88">
        <f t="shared" si="16"/>
        <v>0</v>
      </c>
      <c r="O83" s="88">
        <f t="shared" si="16"/>
        <v>0</v>
      </c>
      <c r="P83" s="88">
        <f t="shared" si="16"/>
        <v>0</v>
      </c>
      <c r="Q83" s="88">
        <f t="shared" si="16"/>
        <v>0</v>
      </c>
      <c r="R83" s="88">
        <f t="shared" si="16"/>
        <v>0</v>
      </c>
    </row>
    <row r="84" spans="1:18" s="86" customFormat="1" ht="31.5" hidden="1">
      <c r="A84" s="79" t="s">
        <v>494</v>
      </c>
      <c r="B84" s="84"/>
      <c r="C84" s="84">
        <v>2210</v>
      </c>
      <c r="D84" s="85">
        <f>F84+H84+I84+J84+K84+L84+M84+N84+O84+P84+Q84+R84</f>
        <v>0</v>
      </c>
      <c r="E84" s="84"/>
      <c r="F84" s="85"/>
      <c r="G84" s="97"/>
      <c r="H84" s="85"/>
      <c r="I84" s="85"/>
      <c r="J84" s="85"/>
      <c r="K84" s="85"/>
      <c r="L84" s="85"/>
      <c r="M84" s="85"/>
      <c r="N84" s="85"/>
      <c r="O84" s="85"/>
      <c r="P84" s="85"/>
      <c r="Q84" s="85"/>
      <c r="R84" s="85"/>
    </row>
    <row r="85" spans="1:18" s="86" customFormat="1" ht="15.75" hidden="1">
      <c r="A85" s="79" t="s">
        <v>451</v>
      </c>
      <c r="B85" s="84"/>
      <c r="C85" s="84">
        <v>2111</v>
      </c>
      <c r="D85" s="85">
        <f>F85+H85+I85+J85+K85+L85+M85+N85+O85+P85+Q85+R85</f>
        <v>0</v>
      </c>
      <c r="E85" s="84"/>
      <c r="F85" s="85"/>
      <c r="G85" s="97"/>
      <c r="H85" s="85"/>
      <c r="I85" s="85"/>
      <c r="J85" s="85"/>
      <c r="K85" s="85"/>
      <c r="L85" s="85"/>
      <c r="M85" s="85"/>
      <c r="N85" s="85"/>
      <c r="O85" s="85"/>
      <c r="P85" s="85"/>
      <c r="Q85" s="85"/>
      <c r="R85" s="85"/>
    </row>
    <row r="86" spans="1:18" s="86" customFormat="1" ht="31.5" hidden="1">
      <c r="A86" s="58" t="s">
        <v>173</v>
      </c>
      <c r="B86" s="84"/>
      <c r="C86" s="84">
        <v>2240</v>
      </c>
      <c r="D86" s="85">
        <f>F86+H86+I86+J86+K86+L86+M86+N86+O86+P86+Q86+R86</f>
        <v>0</v>
      </c>
      <c r="E86" s="84"/>
      <c r="F86" s="85"/>
      <c r="G86" s="97"/>
      <c r="H86" s="85"/>
      <c r="I86" s="85"/>
      <c r="J86" s="85"/>
      <c r="K86" s="85"/>
      <c r="L86" s="85"/>
      <c r="M86" s="85"/>
      <c r="N86" s="85"/>
      <c r="O86" s="85"/>
      <c r="P86" s="85"/>
      <c r="Q86" s="85"/>
      <c r="R86" s="85"/>
    </row>
    <row r="87" spans="1:18" s="86" customFormat="1" ht="31.5" hidden="1">
      <c r="A87" s="58" t="s">
        <v>263</v>
      </c>
      <c r="B87" s="84"/>
      <c r="C87" s="84">
        <v>2273</v>
      </c>
      <c r="D87" s="85">
        <f>F87+H87+I87+J87+K87+L87+M87+N87+O87+P87+Q87+R87</f>
        <v>0</v>
      </c>
      <c r="E87" s="84"/>
      <c r="F87" s="85"/>
      <c r="G87" s="97"/>
      <c r="H87" s="85"/>
      <c r="I87" s="85"/>
      <c r="J87" s="85"/>
      <c r="K87" s="85"/>
      <c r="L87" s="85"/>
      <c r="M87" s="85"/>
      <c r="N87" s="85"/>
      <c r="O87" s="85"/>
      <c r="P87" s="85"/>
      <c r="Q87" s="85"/>
      <c r="R87" s="85"/>
    </row>
    <row r="88" spans="1:18" ht="15.75" hidden="1">
      <c r="A88" s="58" t="s">
        <v>452</v>
      </c>
      <c r="B88" s="81"/>
      <c r="C88" s="81">
        <v>2274</v>
      </c>
      <c r="D88" s="80">
        <f>F88+H88+I88+J88+K88+L88+M88+N88+O88+P88+Q88+R88</f>
        <v>0</v>
      </c>
      <c r="E88" s="81"/>
      <c r="F88" s="80"/>
      <c r="H88" s="80"/>
      <c r="I88" s="80"/>
      <c r="J88" s="80"/>
      <c r="K88" s="80"/>
      <c r="L88" s="80"/>
      <c r="M88" s="80"/>
      <c r="N88" s="80"/>
      <c r="O88" s="80"/>
      <c r="P88" s="80"/>
      <c r="Q88" s="80"/>
      <c r="R88" s="80"/>
    </row>
    <row r="89" spans="1:18" s="89" customFormat="1" ht="35.25" customHeight="1" hidden="1">
      <c r="A89" s="82" t="s">
        <v>261</v>
      </c>
      <c r="B89" s="87">
        <v>81002</v>
      </c>
      <c r="C89" s="87"/>
      <c r="D89" s="88">
        <f>D90</f>
        <v>0</v>
      </c>
      <c r="E89" s="87"/>
      <c r="F89" s="88">
        <f aca="true" t="shared" si="17" ref="F89:R89">F90</f>
        <v>0</v>
      </c>
      <c r="G89" s="88">
        <f t="shared" si="17"/>
        <v>0</v>
      </c>
      <c r="H89" s="88">
        <f t="shared" si="17"/>
        <v>0</v>
      </c>
      <c r="I89" s="88">
        <f t="shared" si="17"/>
        <v>0</v>
      </c>
      <c r="J89" s="88">
        <f t="shared" si="17"/>
        <v>0</v>
      </c>
      <c r="K89" s="88">
        <f t="shared" si="17"/>
        <v>0</v>
      </c>
      <c r="L89" s="88">
        <f t="shared" si="17"/>
        <v>0</v>
      </c>
      <c r="M89" s="88">
        <f t="shared" si="17"/>
        <v>0</v>
      </c>
      <c r="N89" s="88">
        <f t="shared" si="17"/>
        <v>0</v>
      </c>
      <c r="O89" s="88">
        <f t="shared" si="17"/>
        <v>0</v>
      </c>
      <c r="P89" s="88">
        <f t="shared" si="17"/>
        <v>0</v>
      </c>
      <c r="Q89" s="88">
        <f t="shared" si="17"/>
        <v>0</v>
      </c>
      <c r="R89" s="88">
        <f t="shared" si="17"/>
        <v>0</v>
      </c>
    </row>
    <row r="90" spans="1:18" ht="15.75" hidden="1">
      <c r="A90" s="58" t="s">
        <v>178</v>
      </c>
      <c r="B90" s="81"/>
      <c r="C90" s="81">
        <v>2730</v>
      </c>
      <c r="D90" s="80">
        <f>F90+H90+I90+J90+K90+L90+M90+N90+O90+P90+Q90+R90</f>
        <v>0</v>
      </c>
      <c r="E90" s="81"/>
      <c r="F90" s="80"/>
      <c r="H90" s="80"/>
      <c r="I90" s="80"/>
      <c r="J90" s="80"/>
      <c r="K90" s="80"/>
      <c r="L90" s="80"/>
      <c r="M90" s="80"/>
      <c r="N90" s="80"/>
      <c r="O90" s="80"/>
      <c r="P90" s="80"/>
      <c r="Q90" s="80"/>
      <c r="R90" s="80"/>
    </row>
    <row r="91" spans="1:18" s="70" customFormat="1" ht="15.75">
      <c r="A91" s="90" t="s">
        <v>385</v>
      </c>
      <c r="B91" s="91"/>
      <c r="C91" s="91"/>
      <c r="D91" s="75">
        <f>D92+D101+D118+D124+D130+D110+D134+D138+D143+D148</f>
        <v>1204557</v>
      </c>
      <c r="E91" s="91"/>
      <c r="F91" s="75">
        <f aca="true" t="shared" si="18" ref="F91:R91">F92+F101+F118+F124+F130+F110+F134+F138+F143+F148</f>
        <v>9400</v>
      </c>
      <c r="G91" s="75" t="e">
        <f t="shared" si="18"/>
        <v>#REF!</v>
      </c>
      <c r="H91" s="75">
        <f t="shared" si="18"/>
        <v>0</v>
      </c>
      <c r="I91" s="75">
        <f t="shared" si="18"/>
        <v>147500</v>
      </c>
      <c r="J91" s="75">
        <f t="shared" si="18"/>
        <v>0</v>
      </c>
      <c r="K91" s="75">
        <f t="shared" si="18"/>
        <v>0</v>
      </c>
      <c r="L91" s="75">
        <f t="shared" si="18"/>
        <v>144400</v>
      </c>
      <c r="M91" s="75">
        <f t="shared" si="18"/>
        <v>0</v>
      </c>
      <c r="N91" s="75">
        <f t="shared" si="18"/>
        <v>0</v>
      </c>
      <c r="O91" s="75">
        <f t="shared" si="18"/>
        <v>9535</v>
      </c>
      <c r="P91" s="75">
        <f t="shared" si="18"/>
        <v>479163</v>
      </c>
      <c r="Q91" s="75">
        <f t="shared" si="18"/>
        <v>377424</v>
      </c>
      <c r="R91" s="75">
        <f t="shared" si="18"/>
        <v>37135</v>
      </c>
    </row>
    <row r="92" spans="1:18" s="78" customFormat="1" ht="15.75">
      <c r="A92" s="92" t="s">
        <v>387</v>
      </c>
      <c r="B92" s="83">
        <v>70101</v>
      </c>
      <c r="C92" s="83"/>
      <c r="D92" s="83">
        <f>D97+D98+D95+D94+D96+D99+D93+D100</f>
        <v>338870</v>
      </c>
      <c r="E92" s="83"/>
      <c r="F92" s="83">
        <f aca="true" t="shared" si="19" ref="F92:R92">F97+F98+F95+F94+F96+F99+F93+F100</f>
        <v>9400</v>
      </c>
      <c r="G92" s="83">
        <f t="shared" si="19"/>
        <v>0</v>
      </c>
      <c r="H92" s="83">
        <f t="shared" si="19"/>
        <v>0</v>
      </c>
      <c r="I92" s="83">
        <f t="shared" si="19"/>
        <v>73810</v>
      </c>
      <c r="J92" s="83">
        <f t="shared" si="19"/>
        <v>0</v>
      </c>
      <c r="K92" s="83">
        <f t="shared" si="19"/>
        <v>0</v>
      </c>
      <c r="L92" s="83">
        <f t="shared" si="19"/>
        <v>0</v>
      </c>
      <c r="M92" s="83">
        <f t="shared" si="19"/>
        <v>0</v>
      </c>
      <c r="N92" s="83">
        <f t="shared" si="19"/>
        <v>0</v>
      </c>
      <c r="O92" s="83">
        <f t="shared" si="19"/>
        <v>0</v>
      </c>
      <c r="P92" s="83">
        <f t="shared" si="19"/>
        <v>161412</v>
      </c>
      <c r="Q92" s="83">
        <f t="shared" si="19"/>
        <v>92124</v>
      </c>
      <c r="R92" s="83">
        <f t="shared" si="19"/>
        <v>2124</v>
      </c>
    </row>
    <row r="93" spans="1:18" s="86" customFormat="1" ht="19.5" customHeight="1">
      <c r="A93" s="79" t="s">
        <v>451</v>
      </c>
      <c r="B93" s="84"/>
      <c r="C93" s="84">
        <v>2111</v>
      </c>
      <c r="D93" s="85">
        <f aca="true" t="shared" si="20" ref="D93:D149">F93+H93+I93+J93+K93+L93+M93+N93+O93+P93+Q93+R93</f>
        <v>190755</v>
      </c>
      <c r="E93" s="84"/>
      <c r="F93" s="84"/>
      <c r="G93" s="97"/>
      <c r="H93" s="84"/>
      <c r="I93" s="84"/>
      <c r="J93" s="84"/>
      <c r="K93" s="84"/>
      <c r="L93" s="84"/>
      <c r="M93" s="84"/>
      <c r="N93" s="84"/>
      <c r="O93" s="84"/>
      <c r="P93" s="84">
        <v>121608</v>
      </c>
      <c r="Q93" s="84">
        <v>67589</v>
      </c>
      <c r="R93" s="84">
        <v>1558</v>
      </c>
    </row>
    <row r="94" spans="1:18" s="86" customFormat="1" ht="15.75" hidden="1">
      <c r="A94" s="79" t="s">
        <v>478</v>
      </c>
      <c r="B94" s="84"/>
      <c r="C94" s="84">
        <v>2230</v>
      </c>
      <c r="D94" s="80">
        <f t="shared" si="20"/>
        <v>0</v>
      </c>
      <c r="E94" s="84"/>
      <c r="F94" s="84"/>
      <c r="G94" s="97"/>
      <c r="H94" s="84"/>
      <c r="I94" s="84"/>
      <c r="J94" s="84"/>
      <c r="K94" s="84"/>
      <c r="L94" s="84"/>
      <c r="M94" s="84"/>
      <c r="N94" s="84"/>
      <c r="O94" s="84"/>
      <c r="P94" s="84"/>
      <c r="Q94" s="84"/>
      <c r="R94" s="84"/>
    </row>
    <row r="95" spans="1:18" s="86" customFormat="1" ht="31.5">
      <c r="A95" s="58" t="s">
        <v>491</v>
      </c>
      <c r="B95" s="84"/>
      <c r="C95" s="84">
        <v>2272</v>
      </c>
      <c r="D95" s="80">
        <f t="shared" si="20"/>
        <v>20156</v>
      </c>
      <c r="E95" s="84"/>
      <c r="F95" s="84"/>
      <c r="G95" s="97"/>
      <c r="H95" s="84"/>
      <c r="I95" s="84">
        <v>20156</v>
      </c>
      <c r="J95" s="84"/>
      <c r="K95" s="84"/>
      <c r="L95" s="84"/>
      <c r="M95" s="84"/>
      <c r="N95" s="84"/>
      <c r="O95" s="84"/>
      <c r="P95" s="84"/>
      <c r="Q95" s="84"/>
      <c r="R95" s="84"/>
    </row>
    <row r="96" spans="1:18" s="86" customFormat="1" ht="18.75" customHeight="1">
      <c r="A96" s="79" t="s">
        <v>263</v>
      </c>
      <c r="B96" s="84"/>
      <c r="C96" s="84">
        <v>2120</v>
      </c>
      <c r="D96" s="80">
        <f t="shared" si="20"/>
        <v>69245</v>
      </c>
      <c r="E96" s="84"/>
      <c r="F96" s="84"/>
      <c r="G96" s="97"/>
      <c r="H96" s="84"/>
      <c r="I96" s="84"/>
      <c r="J96" s="84"/>
      <c r="K96" s="84"/>
      <c r="L96" s="84"/>
      <c r="M96" s="84"/>
      <c r="N96" s="84"/>
      <c r="O96" s="84"/>
      <c r="P96" s="84">
        <v>44144</v>
      </c>
      <c r="Q96" s="84">
        <v>24535</v>
      </c>
      <c r="R96" s="84">
        <v>566</v>
      </c>
    </row>
    <row r="97" spans="1:18" ht="31.5" customHeight="1">
      <c r="A97" s="58" t="s">
        <v>494</v>
      </c>
      <c r="B97" s="81"/>
      <c r="C97" s="81">
        <v>2210</v>
      </c>
      <c r="D97" s="80">
        <f t="shared" si="20"/>
        <v>5660</v>
      </c>
      <c r="E97" s="81"/>
      <c r="F97" s="81"/>
      <c r="H97" s="81"/>
      <c r="I97" s="81"/>
      <c r="J97" s="81"/>
      <c r="K97" s="81"/>
      <c r="L97" s="81"/>
      <c r="M97" s="81"/>
      <c r="N97" s="81"/>
      <c r="O97" s="81"/>
      <c r="P97" s="81">
        <v>5660</v>
      </c>
      <c r="Q97" s="81"/>
      <c r="R97" s="81"/>
    </row>
    <row r="98" spans="1:18" ht="34.5" customHeight="1">
      <c r="A98" s="58" t="s">
        <v>9</v>
      </c>
      <c r="B98" s="81"/>
      <c r="C98" s="81">
        <v>2240</v>
      </c>
      <c r="D98" s="80">
        <f t="shared" si="20"/>
        <v>11844</v>
      </c>
      <c r="E98" s="81"/>
      <c r="F98" s="81">
        <v>9400</v>
      </c>
      <c r="H98" s="81"/>
      <c r="I98" s="81">
        <v>2444</v>
      </c>
      <c r="J98" s="81"/>
      <c r="K98" s="81"/>
      <c r="L98" s="81"/>
      <c r="M98" s="81"/>
      <c r="N98" s="81"/>
      <c r="O98" s="81"/>
      <c r="P98" s="81"/>
      <c r="Q98" s="81"/>
      <c r="R98" s="81"/>
    </row>
    <row r="99" spans="1:18" ht="15.75">
      <c r="A99" s="58" t="s">
        <v>452</v>
      </c>
      <c r="B99" s="81"/>
      <c r="C99" s="81">
        <v>2274</v>
      </c>
      <c r="D99" s="80">
        <f t="shared" si="20"/>
        <v>-10000</v>
      </c>
      <c r="E99" s="81"/>
      <c r="F99" s="80"/>
      <c r="H99" s="80"/>
      <c r="I99" s="80"/>
      <c r="J99" s="80"/>
      <c r="K99" s="80"/>
      <c r="L99" s="80"/>
      <c r="M99" s="80"/>
      <c r="N99" s="80"/>
      <c r="O99" s="80"/>
      <c r="P99" s="80">
        <v>-10000</v>
      </c>
      <c r="Q99" s="80"/>
      <c r="R99" s="80"/>
    </row>
    <row r="100" spans="1:18" ht="15.75">
      <c r="A100" s="58" t="s">
        <v>460</v>
      </c>
      <c r="B100" s="81"/>
      <c r="C100" s="81">
        <v>2273</v>
      </c>
      <c r="D100" s="80">
        <f t="shared" si="20"/>
        <v>51210</v>
      </c>
      <c r="E100" s="81"/>
      <c r="F100" s="80"/>
      <c r="H100" s="80"/>
      <c r="I100" s="80">
        <v>51210</v>
      </c>
      <c r="J100" s="80"/>
      <c r="K100" s="80"/>
      <c r="L100" s="80"/>
      <c r="M100" s="80"/>
      <c r="N100" s="80"/>
      <c r="O100" s="80"/>
      <c r="P100" s="80"/>
      <c r="Q100" s="80"/>
      <c r="R100" s="80"/>
    </row>
    <row r="101" spans="1:18" s="89" customFormat="1" ht="15.75">
      <c r="A101" s="82" t="s">
        <v>353</v>
      </c>
      <c r="B101" s="87">
        <v>70201</v>
      </c>
      <c r="C101" s="87"/>
      <c r="D101" s="88">
        <f>D102+D103+D104+D105+D106+D107+D109+D108</f>
        <v>843050</v>
      </c>
      <c r="E101" s="87"/>
      <c r="F101" s="88">
        <f aca="true" t="shared" si="21" ref="F101:R101">F102+F103+F104+F105+F106+F107+F109+F108</f>
        <v>0</v>
      </c>
      <c r="G101" s="88">
        <f t="shared" si="21"/>
        <v>0</v>
      </c>
      <c r="H101" s="88">
        <f t="shared" si="21"/>
        <v>0</v>
      </c>
      <c r="I101" s="88">
        <f t="shared" si="21"/>
        <v>73690</v>
      </c>
      <c r="J101" s="88">
        <f t="shared" si="21"/>
        <v>0</v>
      </c>
      <c r="K101" s="88">
        <f t="shared" si="21"/>
        <v>0</v>
      </c>
      <c r="L101" s="88">
        <f t="shared" si="21"/>
        <v>135043</v>
      </c>
      <c r="M101" s="88">
        <f t="shared" si="21"/>
        <v>0</v>
      </c>
      <c r="N101" s="88">
        <f t="shared" si="21"/>
        <v>0</v>
      </c>
      <c r="O101" s="88">
        <f t="shared" si="21"/>
        <v>9535</v>
      </c>
      <c r="P101" s="88">
        <f t="shared" si="21"/>
        <v>304471</v>
      </c>
      <c r="Q101" s="88">
        <f t="shared" si="21"/>
        <v>285300</v>
      </c>
      <c r="R101" s="88">
        <f t="shared" si="21"/>
        <v>35011</v>
      </c>
    </row>
    <row r="102" spans="1:18" ht="31.5">
      <c r="A102" s="58" t="s">
        <v>9</v>
      </c>
      <c r="B102" s="81"/>
      <c r="C102" s="81">
        <v>2240</v>
      </c>
      <c r="D102" s="80">
        <f t="shared" si="20"/>
        <v>291702</v>
      </c>
      <c r="E102" s="81"/>
      <c r="F102" s="81"/>
      <c r="H102" s="81"/>
      <c r="I102" s="81">
        <v>73690</v>
      </c>
      <c r="J102" s="81"/>
      <c r="K102" s="81"/>
      <c r="L102" s="81">
        <v>96755</v>
      </c>
      <c r="M102" s="81"/>
      <c r="N102" s="81"/>
      <c r="O102" s="81">
        <v>9535</v>
      </c>
      <c r="P102" s="81">
        <v>5587</v>
      </c>
      <c r="Q102" s="81">
        <v>102212</v>
      </c>
      <c r="R102" s="81">
        <v>3923</v>
      </c>
    </row>
    <row r="103" spans="1:18" ht="16.5" customHeight="1">
      <c r="A103" s="58" t="s">
        <v>451</v>
      </c>
      <c r="B103" s="81"/>
      <c r="C103" s="81">
        <v>2111</v>
      </c>
      <c r="D103" s="80">
        <f t="shared" si="20"/>
        <v>374175</v>
      </c>
      <c r="E103" s="81"/>
      <c r="F103" s="81"/>
      <c r="H103" s="81"/>
      <c r="I103" s="81"/>
      <c r="J103" s="81"/>
      <c r="K103" s="81"/>
      <c r="L103" s="81"/>
      <c r="M103" s="81"/>
      <c r="N103" s="81"/>
      <c r="O103" s="81"/>
      <c r="P103" s="81">
        <v>225843</v>
      </c>
      <c r="Q103" s="81">
        <v>125523</v>
      </c>
      <c r="R103" s="81">
        <v>22809</v>
      </c>
    </row>
    <row r="104" spans="1:18" ht="33.75" customHeight="1">
      <c r="A104" s="58" t="s">
        <v>494</v>
      </c>
      <c r="B104" s="81"/>
      <c r="C104" s="81">
        <v>2210</v>
      </c>
      <c r="D104" s="80">
        <f t="shared" si="20"/>
        <v>12000</v>
      </c>
      <c r="E104" s="81"/>
      <c r="F104" s="81"/>
      <c r="H104" s="81"/>
      <c r="I104" s="81"/>
      <c r="J104" s="81"/>
      <c r="K104" s="81"/>
      <c r="L104" s="81"/>
      <c r="M104" s="81"/>
      <c r="N104" s="81"/>
      <c r="O104" s="81"/>
      <c r="P104" s="81"/>
      <c r="Q104" s="81">
        <v>12000</v>
      </c>
      <c r="R104" s="81"/>
    </row>
    <row r="105" spans="1:18" ht="18" customHeight="1">
      <c r="A105" s="58" t="s">
        <v>263</v>
      </c>
      <c r="B105" s="81"/>
      <c r="C105" s="81">
        <v>2120</v>
      </c>
      <c r="D105" s="80">
        <f t="shared" si="20"/>
        <v>135825</v>
      </c>
      <c r="E105" s="81"/>
      <c r="F105" s="81"/>
      <c r="H105" s="81"/>
      <c r="I105" s="81"/>
      <c r="J105" s="81"/>
      <c r="K105" s="81"/>
      <c r="L105" s="81"/>
      <c r="M105" s="81"/>
      <c r="N105" s="81"/>
      <c r="O105" s="81"/>
      <c r="P105" s="81">
        <v>81981</v>
      </c>
      <c r="Q105" s="81">
        <v>45565</v>
      </c>
      <c r="R105" s="81">
        <v>8279</v>
      </c>
    </row>
    <row r="106" spans="1:18" ht="21.75" customHeight="1">
      <c r="A106" s="58" t="s">
        <v>452</v>
      </c>
      <c r="B106" s="81"/>
      <c r="C106" s="81">
        <v>2274</v>
      </c>
      <c r="D106" s="80">
        <f t="shared" si="20"/>
        <v>10000</v>
      </c>
      <c r="E106" s="81"/>
      <c r="F106" s="81"/>
      <c r="H106" s="81"/>
      <c r="I106" s="81"/>
      <c r="J106" s="81"/>
      <c r="K106" s="81"/>
      <c r="L106" s="81"/>
      <c r="M106" s="81"/>
      <c r="N106" s="81"/>
      <c r="O106" s="81"/>
      <c r="P106" s="81">
        <v>10000</v>
      </c>
      <c r="Q106" s="81"/>
      <c r="R106" s="81"/>
    </row>
    <row r="107" spans="1:18" ht="15.75" hidden="1">
      <c r="A107" s="58" t="s">
        <v>447</v>
      </c>
      <c r="B107" s="81"/>
      <c r="C107" s="81">
        <v>2250</v>
      </c>
      <c r="D107" s="80">
        <f t="shared" si="20"/>
        <v>0</v>
      </c>
      <c r="E107" s="81"/>
      <c r="F107" s="80"/>
      <c r="H107" s="80"/>
      <c r="I107" s="80"/>
      <c r="J107" s="80"/>
      <c r="K107" s="80"/>
      <c r="L107" s="80"/>
      <c r="M107" s="80"/>
      <c r="N107" s="80"/>
      <c r="O107" s="80"/>
      <c r="P107" s="80"/>
      <c r="Q107" s="80"/>
      <c r="R107" s="80"/>
    </row>
    <row r="108" spans="1:18" ht="15.75">
      <c r="A108" s="58" t="s">
        <v>460</v>
      </c>
      <c r="B108" s="81"/>
      <c r="C108" s="81">
        <v>2273</v>
      </c>
      <c r="D108" s="80">
        <f t="shared" si="20"/>
        <v>38288</v>
      </c>
      <c r="E108" s="81"/>
      <c r="F108" s="80"/>
      <c r="H108" s="80"/>
      <c r="I108" s="80"/>
      <c r="J108" s="80"/>
      <c r="K108" s="80"/>
      <c r="L108" s="80">
        <v>38288</v>
      </c>
      <c r="M108" s="80"/>
      <c r="N108" s="80"/>
      <c r="O108" s="80"/>
      <c r="P108" s="80"/>
      <c r="Q108" s="80"/>
      <c r="R108" s="80"/>
    </row>
    <row r="109" spans="1:18" ht="18" customHeight="1">
      <c r="A109" s="58" t="s">
        <v>178</v>
      </c>
      <c r="B109" s="81"/>
      <c r="C109" s="81">
        <v>2730</v>
      </c>
      <c r="D109" s="80">
        <f t="shared" si="20"/>
        <v>-18940</v>
      </c>
      <c r="E109" s="81"/>
      <c r="F109" s="80"/>
      <c r="H109" s="80"/>
      <c r="I109" s="80"/>
      <c r="J109" s="80"/>
      <c r="K109" s="80"/>
      <c r="L109" s="80"/>
      <c r="M109" s="80"/>
      <c r="N109" s="80"/>
      <c r="O109" s="80"/>
      <c r="P109" s="80">
        <v>-18940</v>
      </c>
      <c r="Q109" s="80"/>
      <c r="R109" s="80"/>
    </row>
    <row r="110" spans="1:18" s="89" customFormat="1" ht="53.25" customHeight="1">
      <c r="A110" s="82" t="s">
        <v>495</v>
      </c>
      <c r="B110" s="87">
        <v>70401</v>
      </c>
      <c r="C110" s="87"/>
      <c r="D110" s="88">
        <f>D111+D116+D117+D112+D113+D114+D115</f>
        <v>1847</v>
      </c>
      <c r="E110" s="87"/>
      <c r="F110" s="88">
        <f aca="true" t="shared" si="22" ref="F110:R110">F111+F116+F117+F112+F113+F114+F115</f>
        <v>0</v>
      </c>
      <c r="G110" s="88">
        <f t="shared" si="22"/>
        <v>0</v>
      </c>
      <c r="H110" s="88">
        <f t="shared" si="22"/>
        <v>0</v>
      </c>
      <c r="I110" s="88">
        <f t="shared" si="22"/>
        <v>0</v>
      </c>
      <c r="J110" s="88">
        <f t="shared" si="22"/>
        <v>0</v>
      </c>
      <c r="K110" s="88">
        <f t="shared" si="22"/>
        <v>0</v>
      </c>
      <c r="L110" s="88">
        <f t="shared" si="22"/>
        <v>1847</v>
      </c>
      <c r="M110" s="88">
        <f t="shared" si="22"/>
        <v>0</v>
      </c>
      <c r="N110" s="88">
        <f t="shared" si="22"/>
        <v>0</v>
      </c>
      <c r="O110" s="88">
        <f t="shared" si="22"/>
        <v>0</v>
      </c>
      <c r="P110" s="88">
        <f t="shared" si="22"/>
        <v>0</v>
      </c>
      <c r="Q110" s="88">
        <f t="shared" si="22"/>
        <v>0</v>
      </c>
      <c r="R110" s="88">
        <f t="shared" si="22"/>
        <v>0</v>
      </c>
    </row>
    <row r="111" spans="1:18" ht="15.75" hidden="1">
      <c r="A111" s="58" t="s">
        <v>460</v>
      </c>
      <c r="B111" s="81"/>
      <c r="C111" s="81">
        <v>2273</v>
      </c>
      <c r="D111" s="80">
        <f t="shared" si="20"/>
        <v>0</v>
      </c>
      <c r="E111" s="81"/>
      <c r="F111" s="80"/>
      <c r="H111" s="80"/>
      <c r="I111" s="80"/>
      <c r="J111" s="80"/>
      <c r="K111" s="80"/>
      <c r="L111" s="80"/>
      <c r="M111" s="80"/>
      <c r="N111" s="80"/>
      <c r="O111" s="80"/>
      <c r="P111" s="80"/>
      <c r="Q111" s="80"/>
      <c r="R111" s="80"/>
    </row>
    <row r="112" spans="1:18" ht="63" hidden="1">
      <c r="A112" s="79" t="s">
        <v>176</v>
      </c>
      <c r="B112" s="81"/>
      <c r="C112" s="81">
        <v>2282</v>
      </c>
      <c r="D112" s="80">
        <f t="shared" si="20"/>
        <v>0</v>
      </c>
      <c r="E112" s="81"/>
      <c r="F112" s="80"/>
      <c r="H112" s="80"/>
      <c r="I112" s="80"/>
      <c r="J112" s="80"/>
      <c r="K112" s="80"/>
      <c r="L112" s="80"/>
      <c r="M112" s="80"/>
      <c r="N112" s="80"/>
      <c r="O112" s="80"/>
      <c r="P112" s="80"/>
      <c r="Q112" s="80"/>
      <c r="R112" s="80"/>
    </row>
    <row r="113" spans="1:18" ht="15.75" hidden="1">
      <c r="A113" s="58" t="s">
        <v>177</v>
      </c>
      <c r="B113" s="81"/>
      <c r="C113" s="81">
        <v>2800</v>
      </c>
      <c r="D113" s="80">
        <f t="shared" si="20"/>
        <v>0</v>
      </c>
      <c r="E113" s="81"/>
      <c r="F113" s="80"/>
      <c r="H113" s="80"/>
      <c r="I113" s="80"/>
      <c r="J113" s="80"/>
      <c r="K113" s="80"/>
      <c r="L113" s="80"/>
      <c r="M113" s="80"/>
      <c r="N113" s="80"/>
      <c r="O113" s="80"/>
      <c r="P113" s="80"/>
      <c r="Q113" s="80"/>
      <c r="R113" s="80"/>
    </row>
    <row r="114" spans="1:18" ht="31.5" hidden="1">
      <c r="A114" s="58" t="s">
        <v>494</v>
      </c>
      <c r="B114" s="81"/>
      <c r="C114" s="81">
        <v>2210</v>
      </c>
      <c r="D114" s="80">
        <f t="shared" si="20"/>
        <v>0</v>
      </c>
      <c r="E114" s="81"/>
      <c r="F114" s="80"/>
      <c r="H114" s="80"/>
      <c r="I114" s="80"/>
      <c r="J114" s="80"/>
      <c r="K114" s="80"/>
      <c r="L114" s="80"/>
      <c r="M114" s="80"/>
      <c r="N114" s="80"/>
      <c r="O114" s="80"/>
      <c r="P114" s="80"/>
      <c r="Q114" s="80"/>
      <c r="R114" s="80"/>
    </row>
    <row r="115" spans="1:18" ht="15.75" hidden="1">
      <c r="A115" s="58" t="s">
        <v>451</v>
      </c>
      <c r="B115" s="81"/>
      <c r="C115" s="81">
        <v>2111</v>
      </c>
      <c r="D115" s="80">
        <f t="shared" si="20"/>
        <v>0</v>
      </c>
      <c r="E115" s="81"/>
      <c r="F115" s="80"/>
      <c r="H115" s="80"/>
      <c r="I115" s="80"/>
      <c r="J115" s="80"/>
      <c r="K115" s="80"/>
      <c r="L115" s="80"/>
      <c r="M115" s="80"/>
      <c r="N115" s="80"/>
      <c r="O115" s="80"/>
      <c r="P115" s="80"/>
      <c r="Q115" s="80"/>
      <c r="R115" s="80"/>
    </row>
    <row r="116" spans="1:18" ht="21.75" customHeight="1" hidden="1">
      <c r="A116" s="58" t="s">
        <v>263</v>
      </c>
      <c r="B116" s="81"/>
      <c r="C116" s="81">
        <v>2120</v>
      </c>
      <c r="D116" s="80">
        <f t="shared" si="20"/>
        <v>0</v>
      </c>
      <c r="E116" s="81"/>
      <c r="F116" s="80"/>
      <c r="H116" s="80"/>
      <c r="I116" s="80"/>
      <c r="J116" s="80"/>
      <c r="K116" s="80"/>
      <c r="L116" s="80"/>
      <c r="M116" s="80"/>
      <c r="N116" s="80"/>
      <c r="O116" s="80"/>
      <c r="P116" s="80"/>
      <c r="Q116" s="80"/>
      <c r="R116" s="80"/>
    </row>
    <row r="117" spans="1:18" ht="31.5">
      <c r="A117" s="58" t="s">
        <v>9</v>
      </c>
      <c r="B117" s="81"/>
      <c r="C117" s="81">
        <v>2240</v>
      </c>
      <c r="D117" s="80">
        <f t="shared" si="20"/>
        <v>1847</v>
      </c>
      <c r="E117" s="81"/>
      <c r="F117" s="80"/>
      <c r="H117" s="80"/>
      <c r="I117" s="80"/>
      <c r="J117" s="80"/>
      <c r="K117" s="80"/>
      <c r="L117" s="80">
        <v>1847</v>
      </c>
      <c r="M117" s="80"/>
      <c r="N117" s="80"/>
      <c r="O117" s="80"/>
      <c r="P117" s="80"/>
      <c r="Q117" s="80"/>
      <c r="R117" s="80"/>
    </row>
    <row r="118" spans="1:18" s="89" customFormat="1" ht="23.25" customHeight="1">
      <c r="A118" s="82" t="s">
        <v>390</v>
      </c>
      <c r="B118" s="87">
        <v>70806</v>
      </c>
      <c r="C118" s="87"/>
      <c r="D118" s="88">
        <f>D120+D119+D121+D122+D123</f>
        <v>3046</v>
      </c>
      <c r="E118" s="87"/>
      <c r="F118" s="88">
        <f aca="true" t="shared" si="23" ref="F118:R118">F120+F119+F121+F122+F123</f>
        <v>0</v>
      </c>
      <c r="G118" s="88">
        <f t="shared" si="23"/>
        <v>0</v>
      </c>
      <c r="H118" s="88">
        <f t="shared" si="23"/>
        <v>0</v>
      </c>
      <c r="I118" s="88">
        <f t="shared" si="23"/>
        <v>0</v>
      </c>
      <c r="J118" s="88">
        <f t="shared" si="23"/>
        <v>0</v>
      </c>
      <c r="K118" s="88">
        <f t="shared" si="23"/>
        <v>0</v>
      </c>
      <c r="L118" s="88">
        <f t="shared" si="23"/>
        <v>3046</v>
      </c>
      <c r="M118" s="88">
        <f t="shared" si="23"/>
        <v>0</v>
      </c>
      <c r="N118" s="88">
        <f t="shared" si="23"/>
        <v>0</v>
      </c>
      <c r="O118" s="88">
        <f t="shared" si="23"/>
        <v>0</v>
      </c>
      <c r="P118" s="88">
        <f t="shared" si="23"/>
        <v>0</v>
      </c>
      <c r="Q118" s="88">
        <f t="shared" si="23"/>
        <v>0</v>
      </c>
      <c r="R118" s="88">
        <f t="shared" si="23"/>
        <v>0</v>
      </c>
    </row>
    <row r="119" spans="1:18" s="86" customFormat="1" ht="31.5">
      <c r="A119" s="58" t="s">
        <v>9</v>
      </c>
      <c r="B119" s="84"/>
      <c r="C119" s="84">
        <v>2240</v>
      </c>
      <c r="D119" s="80">
        <f t="shared" si="20"/>
        <v>1061</v>
      </c>
      <c r="E119" s="84"/>
      <c r="F119" s="85"/>
      <c r="G119" s="97"/>
      <c r="H119" s="85"/>
      <c r="I119" s="85"/>
      <c r="J119" s="85"/>
      <c r="K119" s="85"/>
      <c r="L119" s="85">
        <v>1061</v>
      </c>
      <c r="M119" s="85"/>
      <c r="N119" s="85"/>
      <c r="O119" s="85"/>
      <c r="P119" s="85"/>
      <c r="Q119" s="85"/>
      <c r="R119" s="85"/>
    </row>
    <row r="120" spans="1:18" ht="15.75" hidden="1">
      <c r="A120" s="58" t="s">
        <v>451</v>
      </c>
      <c r="B120" s="81"/>
      <c r="C120" s="81">
        <v>2111</v>
      </c>
      <c r="D120" s="80">
        <f t="shared" si="20"/>
        <v>0</v>
      </c>
      <c r="E120" s="81"/>
      <c r="F120" s="81"/>
      <c r="H120" s="81"/>
      <c r="I120" s="81"/>
      <c r="J120" s="81"/>
      <c r="K120" s="81"/>
      <c r="L120" s="81"/>
      <c r="M120" s="81"/>
      <c r="N120" s="81"/>
      <c r="O120" s="81"/>
      <c r="P120" s="81"/>
      <c r="Q120" s="81"/>
      <c r="R120" s="81"/>
    </row>
    <row r="121" spans="1:18" ht="19.5" customHeight="1" hidden="1">
      <c r="A121" s="58" t="s">
        <v>263</v>
      </c>
      <c r="B121" s="81"/>
      <c r="C121" s="81">
        <v>2120</v>
      </c>
      <c r="D121" s="80">
        <f t="shared" si="20"/>
        <v>0</v>
      </c>
      <c r="E121" s="81"/>
      <c r="F121" s="80"/>
      <c r="H121" s="80"/>
      <c r="I121" s="80"/>
      <c r="J121" s="80"/>
      <c r="K121" s="80"/>
      <c r="L121" s="80"/>
      <c r="M121" s="80"/>
      <c r="N121" s="80"/>
      <c r="O121" s="80"/>
      <c r="P121" s="80"/>
      <c r="Q121" s="80"/>
      <c r="R121" s="80"/>
    </row>
    <row r="122" spans="1:18" ht="15.75">
      <c r="A122" s="58" t="s">
        <v>460</v>
      </c>
      <c r="B122" s="81"/>
      <c r="C122" s="81">
        <v>2273</v>
      </c>
      <c r="D122" s="80">
        <f t="shared" si="20"/>
        <v>1985</v>
      </c>
      <c r="E122" s="81"/>
      <c r="F122" s="80"/>
      <c r="H122" s="80"/>
      <c r="I122" s="80"/>
      <c r="J122" s="80"/>
      <c r="K122" s="80"/>
      <c r="L122" s="80">
        <v>1985</v>
      </c>
      <c r="M122" s="80"/>
      <c r="N122" s="80"/>
      <c r="O122" s="80"/>
      <c r="P122" s="80"/>
      <c r="Q122" s="80"/>
      <c r="R122" s="80"/>
    </row>
    <row r="123" spans="1:18" ht="63" hidden="1">
      <c r="A123" s="79" t="s">
        <v>176</v>
      </c>
      <c r="B123" s="81"/>
      <c r="C123" s="81">
        <v>2282</v>
      </c>
      <c r="D123" s="80">
        <f t="shared" si="20"/>
        <v>0</v>
      </c>
      <c r="E123" s="81"/>
      <c r="F123" s="80"/>
      <c r="H123" s="80"/>
      <c r="I123" s="80"/>
      <c r="J123" s="80"/>
      <c r="K123" s="80"/>
      <c r="L123" s="80"/>
      <c r="M123" s="80"/>
      <c r="N123" s="80"/>
      <c r="O123" s="80"/>
      <c r="P123" s="80"/>
      <c r="Q123" s="80"/>
      <c r="R123" s="80"/>
    </row>
    <row r="124" spans="1:18" s="89" customFormat="1" ht="61.5" customHeight="1">
      <c r="A124" s="82" t="s">
        <v>181</v>
      </c>
      <c r="B124" s="87">
        <v>130107</v>
      </c>
      <c r="C124" s="87"/>
      <c r="D124" s="88">
        <f>D125+D128+D129+D126+D127</f>
        <v>4564</v>
      </c>
      <c r="E124" s="87"/>
      <c r="F124" s="88">
        <f aca="true" t="shared" si="24" ref="F124:R124">F125+F128+F129+F126+F127</f>
        <v>0</v>
      </c>
      <c r="G124" s="88" t="e">
        <f t="shared" si="24"/>
        <v>#REF!</v>
      </c>
      <c r="H124" s="88">
        <f t="shared" si="24"/>
        <v>0</v>
      </c>
      <c r="I124" s="88">
        <f t="shared" si="24"/>
        <v>0</v>
      </c>
      <c r="J124" s="88">
        <f t="shared" si="24"/>
        <v>0</v>
      </c>
      <c r="K124" s="88">
        <f t="shared" si="24"/>
        <v>0</v>
      </c>
      <c r="L124" s="88">
        <f t="shared" si="24"/>
        <v>4464</v>
      </c>
      <c r="M124" s="88">
        <f t="shared" si="24"/>
        <v>0</v>
      </c>
      <c r="N124" s="88">
        <f t="shared" si="24"/>
        <v>0</v>
      </c>
      <c r="O124" s="88">
        <f t="shared" si="24"/>
        <v>0</v>
      </c>
      <c r="P124" s="88">
        <f t="shared" si="24"/>
        <v>100</v>
      </c>
      <c r="Q124" s="88">
        <f t="shared" si="24"/>
        <v>0</v>
      </c>
      <c r="R124" s="88">
        <f t="shared" si="24"/>
        <v>0</v>
      </c>
    </row>
    <row r="125" spans="1:18" s="86" customFormat="1" ht="15.75" hidden="1">
      <c r="A125" s="58" t="s">
        <v>177</v>
      </c>
      <c r="B125" s="84"/>
      <c r="C125" s="84">
        <v>2800</v>
      </c>
      <c r="D125" s="80">
        <f t="shared" si="20"/>
        <v>0</v>
      </c>
      <c r="E125" s="84"/>
      <c r="F125" s="84"/>
      <c r="G125" s="84" t="e">
        <f>G128+G130+G135+G153+G154+G157+#REF!+#REF!+#REF!+#REF!+#REF!+#REF!+G164+G172</f>
        <v>#REF!</v>
      </c>
      <c r="H125" s="84"/>
      <c r="I125" s="84"/>
      <c r="J125" s="84"/>
      <c r="K125" s="84"/>
      <c r="L125" s="84"/>
      <c r="M125" s="84"/>
      <c r="N125" s="84"/>
      <c r="O125" s="84"/>
      <c r="P125" s="84"/>
      <c r="Q125" s="84"/>
      <c r="R125" s="84"/>
    </row>
    <row r="126" spans="1:18" s="86" customFormat="1" ht="63" hidden="1">
      <c r="A126" s="79" t="s">
        <v>176</v>
      </c>
      <c r="B126" s="84"/>
      <c r="C126" s="84">
        <v>2282</v>
      </c>
      <c r="D126" s="80">
        <f t="shared" si="20"/>
        <v>0</v>
      </c>
      <c r="E126" s="84"/>
      <c r="F126" s="84"/>
      <c r="G126" s="97"/>
      <c r="H126" s="84"/>
      <c r="I126" s="84"/>
      <c r="J126" s="84"/>
      <c r="K126" s="84"/>
      <c r="L126" s="84"/>
      <c r="M126" s="84"/>
      <c r="N126" s="84"/>
      <c r="O126" s="84"/>
      <c r="P126" s="84"/>
      <c r="Q126" s="84"/>
      <c r="R126" s="84"/>
    </row>
    <row r="127" spans="1:18" s="86" customFormat="1" ht="31.5" hidden="1">
      <c r="A127" s="58" t="s">
        <v>494</v>
      </c>
      <c r="B127" s="84"/>
      <c r="C127" s="84">
        <v>2210</v>
      </c>
      <c r="D127" s="80">
        <f t="shared" si="20"/>
        <v>0</v>
      </c>
      <c r="E127" s="84"/>
      <c r="F127" s="84"/>
      <c r="G127" s="97"/>
      <c r="H127" s="84"/>
      <c r="I127" s="84"/>
      <c r="J127" s="84"/>
      <c r="K127" s="84"/>
      <c r="L127" s="84"/>
      <c r="M127" s="84"/>
      <c r="N127" s="84"/>
      <c r="O127" s="84"/>
      <c r="P127" s="84"/>
      <c r="Q127" s="84"/>
      <c r="R127" s="84"/>
    </row>
    <row r="128" spans="1:18" ht="15.75">
      <c r="A128" s="79" t="s">
        <v>460</v>
      </c>
      <c r="B128" s="81"/>
      <c r="C128" s="81">
        <v>2273</v>
      </c>
      <c r="D128" s="80">
        <f t="shared" si="20"/>
        <v>4066</v>
      </c>
      <c r="E128" s="81"/>
      <c r="F128" s="81"/>
      <c r="H128" s="81"/>
      <c r="I128" s="81"/>
      <c r="J128" s="81"/>
      <c r="K128" s="81"/>
      <c r="L128" s="81">
        <v>4066</v>
      </c>
      <c r="M128" s="81"/>
      <c r="N128" s="81"/>
      <c r="O128" s="81"/>
      <c r="P128" s="81"/>
      <c r="Q128" s="81"/>
      <c r="R128" s="81"/>
    </row>
    <row r="129" spans="1:18" ht="34.5" customHeight="1">
      <c r="A129" s="58" t="s">
        <v>50</v>
      </c>
      <c r="B129" s="81"/>
      <c r="C129" s="81">
        <v>2240</v>
      </c>
      <c r="D129" s="80">
        <f t="shared" si="20"/>
        <v>498</v>
      </c>
      <c r="E129" s="81"/>
      <c r="F129" s="81"/>
      <c r="H129" s="81"/>
      <c r="I129" s="81"/>
      <c r="J129" s="81"/>
      <c r="K129" s="81"/>
      <c r="L129" s="81">
        <v>398</v>
      </c>
      <c r="M129" s="81"/>
      <c r="N129" s="81"/>
      <c r="O129" s="81"/>
      <c r="P129" s="81">
        <v>100</v>
      </c>
      <c r="Q129" s="81"/>
      <c r="R129" s="81"/>
    </row>
    <row r="130" spans="1:18" s="89" customFormat="1" ht="29.25" customHeight="1" hidden="1">
      <c r="A130" s="82" t="s">
        <v>58</v>
      </c>
      <c r="B130" s="87">
        <v>70202</v>
      </c>
      <c r="C130" s="87"/>
      <c r="D130" s="87">
        <f>D131+D132+D133</f>
        <v>0</v>
      </c>
      <c r="E130" s="87"/>
      <c r="F130" s="87">
        <f aca="true" t="shared" si="25" ref="F130:R130">F131+F132+F133</f>
        <v>0</v>
      </c>
      <c r="G130" s="87">
        <f t="shared" si="25"/>
        <v>0</v>
      </c>
      <c r="H130" s="87">
        <f t="shared" si="25"/>
        <v>0</v>
      </c>
      <c r="I130" s="87">
        <f t="shared" si="25"/>
        <v>0</v>
      </c>
      <c r="J130" s="87">
        <f t="shared" si="25"/>
        <v>0</v>
      </c>
      <c r="K130" s="87">
        <f t="shared" si="25"/>
        <v>0</v>
      </c>
      <c r="L130" s="87">
        <f t="shared" si="25"/>
        <v>0</v>
      </c>
      <c r="M130" s="87">
        <f t="shared" si="25"/>
        <v>0</v>
      </c>
      <c r="N130" s="87">
        <f t="shared" si="25"/>
        <v>0</v>
      </c>
      <c r="O130" s="87">
        <f t="shared" si="25"/>
        <v>0</v>
      </c>
      <c r="P130" s="87">
        <f t="shared" si="25"/>
        <v>0</v>
      </c>
      <c r="Q130" s="87">
        <f t="shared" si="25"/>
        <v>0</v>
      </c>
      <c r="R130" s="87">
        <f t="shared" si="25"/>
        <v>0</v>
      </c>
    </row>
    <row r="131" spans="1:18" s="86" customFormat="1" ht="20.25" customHeight="1" hidden="1">
      <c r="A131" s="79" t="s">
        <v>451</v>
      </c>
      <c r="B131" s="84"/>
      <c r="C131" s="84">
        <v>2111</v>
      </c>
      <c r="D131" s="80">
        <f t="shared" si="20"/>
        <v>0</v>
      </c>
      <c r="E131" s="84"/>
      <c r="F131" s="84"/>
      <c r="G131" s="97"/>
      <c r="H131" s="84"/>
      <c r="I131" s="84"/>
      <c r="J131" s="84"/>
      <c r="K131" s="84"/>
      <c r="L131" s="84"/>
      <c r="M131" s="84"/>
      <c r="N131" s="84"/>
      <c r="O131" s="84"/>
      <c r="P131" s="84"/>
      <c r="Q131" s="84"/>
      <c r="R131" s="84"/>
    </row>
    <row r="132" spans="1:18" s="86" customFormat="1" ht="15.75" hidden="1">
      <c r="A132" s="79" t="s">
        <v>344</v>
      </c>
      <c r="B132" s="84"/>
      <c r="C132" s="84">
        <v>2120</v>
      </c>
      <c r="D132" s="80">
        <f t="shared" si="20"/>
        <v>0</v>
      </c>
      <c r="E132" s="84"/>
      <c r="F132" s="85"/>
      <c r="G132" s="97"/>
      <c r="H132" s="85"/>
      <c r="I132" s="85"/>
      <c r="J132" s="85"/>
      <c r="K132" s="85"/>
      <c r="L132" s="85"/>
      <c r="M132" s="85"/>
      <c r="N132" s="85"/>
      <c r="O132" s="85"/>
      <c r="P132" s="85"/>
      <c r="Q132" s="85"/>
      <c r="R132" s="85"/>
    </row>
    <row r="133" spans="1:18" s="86" customFormat="1" ht="31.5" hidden="1">
      <c r="A133" s="58" t="s">
        <v>494</v>
      </c>
      <c r="B133" s="84"/>
      <c r="C133" s="84">
        <v>2210</v>
      </c>
      <c r="D133" s="80">
        <f t="shared" si="20"/>
        <v>0</v>
      </c>
      <c r="E133" s="84"/>
      <c r="F133" s="85"/>
      <c r="G133" s="97"/>
      <c r="H133" s="85"/>
      <c r="I133" s="85"/>
      <c r="J133" s="85"/>
      <c r="K133" s="85"/>
      <c r="L133" s="85"/>
      <c r="M133" s="85"/>
      <c r="N133" s="85"/>
      <c r="O133" s="85"/>
      <c r="P133" s="85"/>
      <c r="Q133" s="85"/>
      <c r="R133" s="85"/>
    </row>
    <row r="134" spans="1:18" s="89" customFormat="1" ht="15.75" hidden="1">
      <c r="A134" s="82" t="s">
        <v>428</v>
      </c>
      <c r="B134" s="87">
        <v>70802</v>
      </c>
      <c r="C134" s="87"/>
      <c r="D134" s="88">
        <f>D135+D136+D137</f>
        <v>0</v>
      </c>
      <c r="E134" s="87"/>
      <c r="F134" s="88">
        <f aca="true" t="shared" si="26" ref="F134:R134">F135+F136+F137</f>
        <v>0</v>
      </c>
      <c r="G134" s="88">
        <f t="shared" si="26"/>
        <v>0</v>
      </c>
      <c r="H134" s="88">
        <f t="shared" si="26"/>
        <v>0</v>
      </c>
      <c r="I134" s="88">
        <f t="shared" si="26"/>
        <v>0</v>
      </c>
      <c r="J134" s="88">
        <f t="shared" si="26"/>
        <v>0</v>
      </c>
      <c r="K134" s="88">
        <f t="shared" si="26"/>
        <v>0</v>
      </c>
      <c r="L134" s="88">
        <f t="shared" si="26"/>
        <v>0</v>
      </c>
      <c r="M134" s="88">
        <f t="shared" si="26"/>
        <v>0</v>
      </c>
      <c r="N134" s="88">
        <f t="shared" si="26"/>
        <v>0</v>
      </c>
      <c r="O134" s="88">
        <f t="shared" si="26"/>
        <v>0</v>
      </c>
      <c r="P134" s="88">
        <f t="shared" si="26"/>
        <v>0</v>
      </c>
      <c r="Q134" s="88">
        <f t="shared" si="26"/>
        <v>0</v>
      </c>
      <c r="R134" s="88">
        <f t="shared" si="26"/>
        <v>0</v>
      </c>
    </row>
    <row r="135" spans="1:18" ht="31.5" hidden="1">
      <c r="A135" s="58" t="s">
        <v>494</v>
      </c>
      <c r="B135" s="81"/>
      <c r="C135" s="81">
        <v>2210</v>
      </c>
      <c r="D135" s="80">
        <f t="shared" si="20"/>
        <v>0</v>
      </c>
      <c r="E135" s="81"/>
      <c r="F135" s="81"/>
      <c r="H135" s="81"/>
      <c r="I135" s="81"/>
      <c r="J135" s="81"/>
      <c r="K135" s="81"/>
      <c r="L135" s="81"/>
      <c r="M135" s="81"/>
      <c r="N135" s="81"/>
      <c r="O135" s="81"/>
      <c r="P135" s="81"/>
      <c r="Q135" s="81"/>
      <c r="R135" s="81"/>
    </row>
    <row r="136" spans="1:18" ht="31.5" hidden="1">
      <c r="A136" s="58" t="s">
        <v>50</v>
      </c>
      <c r="B136" s="81"/>
      <c r="C136" s="81">
        <v>2240</v>
      </c>
      <c r="D136" s="80">
        <f t="shared" si="20"/>
        <v>0</v>
      </c>
      <c r="E136" s="81"/>
      <c r="F136" s="81"/>
      <c r="H136" s="81"/>
      <c r="I136" s="81"/>
      <c r="J136" s="81"/>
      <c r="K136" s="81"/>
      <c r="L136" s="81"/>
      <c r="M136" s="81"/>
      <c r="N136" s="81"/>
      <c r="O136" s="81"/>
      <c r="P136" s="81"/>
      <c r="Q136" s="81"/>
      <c r="R136" s="81"/>
    </row>
    <row r="137" spans="1:18" ht="15.75" hidden="1">
      <c r="A137" s="58" t="s">
        <v>447</v>
      </c>
      <c r="B137" s="81"/>
      <c r="C137" s="81">
        <v>2250</v>
      </c>
      <c r="D137" s="80">
        <f t="shared" si="20"/>
        <v>0</v>
      </c>
      <c r="E137" s="81"/>
      <c r="F137" s="81"/>
      <c r="H137" s="81"/>
      <c r="I137" s="81"/>
      <c r="J137" s="81"/>
      <c r="K137" s="81"/>
      <c r="L137" s="81"/>
      <c r="M137" s="81"/>
      <c r="N137" s="81"/>
      <c r="O137" s="81"/>
      <c r="P137" s="81"/>
      <c r="Q137" s="81"/>
      <c r="R137" s="81"/>
    </row>
    <row r="138" spans="1:18" s="89" customFormat="1" ht="63" customHeight="1">
      <c r="A138" s="92" t="s">
        <v>253</v>
      </c>
      <c r="B138" s="87">
        <v>70805</v>
      </c>
      <c r="C138" s="87"/>
      <c r="D138" s="88">
        <f>D139+D140+D141+D142</f>
        <v>7780</v>
      </c>
      <c r="E138" s="87"/>
      <c r="F138" s="88">
        <f aca="true" t="shared" si="27" ref="F138:R138">F139+F140+F141+F142</f>
        <v>0</v>
      </c>
      <c r="G138" s="88">
        <f t="shared" si="27"/>
        <v>0</v>
      </c>
      <c r="H138" s="88">
        <f t="shared" si="27"/>
        <v>0</v>
      </c>
      <c r="I138" s="88">
        <f t="shared" si="27"/>
        <v>0</v>
      </c>
      <c r="J138" s="88">
        <f t="shared" si="27"/>
        <v>0</v>
      </c>
      <c r="K138" s="88">
        <f t="shared" si="27"/>
        <v>0</v>
      </c>
      <c r="L138" s="88">
        <f t="shared" si="27"/>
        <v>0</v>
      </c>
      <c r="M138" s="88">
        <f t="shared" si="27"/>
        <v>0</v>
      </c>
      <c r="N138" s="88">
        <f t="shared" si="27"/>
        <v>0</v>
      </c>
      <c r="O138" s="88">
        <f t="shared" si="27"/>
        <v>0</v>
      </c>
      <c r="P138" s="88">
        <f t="shared" si="27"/>
        <v>7780</v>
      </c>
      <c r="Q138" s="88">
        <f t="shared" si="27"/>
        <v>0</v>
      </c>
      <c r="R138" s="88">
        <f t="shared" si="27"/>
        <v>0</v>
      </c>
    </row>
    <row r="139" spans="1:18" ht="15.75" hidden="1">
      <c r="A139" s="58" t="s">
        <v>451</v>
      </c>
      <c r="B139" s="81"/>
      <c r="C139" s="81">
        <v>2111</v>
      </c>
      <c r="D139" s="80">
        <f t="shared" si="20"/>
        <v>0</v>
      </c>
      <c r="E139" s="81"/>
      <c r="F139" s="81"/>
      <c r="H139" s="81"/>
      <c r="I139" s="81"/>
      <c r="J139" s="81"/>
      <c r="K139" s="81"/>
      <c r="L139" s="81"/>
      <c r="M139" s="81"/>
      <c r="N139" s="81"/>
      <c r="O139" s="81"/>
      <c r="P139" s="81"/>
      <c r="Q139" s="81"/>
      <c r="R139" s="81"/>
    </row>
    <row r="140" spans="1:18" ht="15.75" hidden="1">
      <c r="A140" s="58" t="s">
        <v>344</v>
      </c>
      <c r="B140" s="81"/>
      <c r="C140" s="81">
        <v>2120</v>
      </c>
      <c r="D140" s="80">
        <f t="shared" si="20"/>
        <v>0</v>
      </c>
      <c r="E140" s="81"/>
      <c r="F140" s="81"/>
      <c r="H140" s="81"/>
      <c r="I140" s="81"/>
      <c r="J140" s="81"/>
      <c r="K140" s="81"/>
      <c r="L140" s="81"/>
      <c r="M140" s="81"/>
      <c r="N140" s="81"/>
      <c r="O140" s="81"/>
      <c r="P140" s="81"/>
      <c r="Q140" s="81"/>
      <c r="R140" s="81"/>
    </row>
    <row r="141" spans="1:18" ht="31.5">
      <c r="A141" s="58" t="s">
        <v>494</v>
      </c>
      <c r="B141" s="81"/>
      <c r="C141" s="81">
        <v>2210</v>
      </c>
      <c r="D141" s="80">
        <f t="shared" si="20"/>
        <v>7780</v>
      </c>
      <c r="E141" s="81"/>
      <c r="F141" s="80"/>
      <c r="H141" s="80"/>
      <c r="I141" s="80"/>
      <c r="J141" s="80"/>
      <c r="K141" s="80"/>
      <c r="L141" s="80"/>
      <c r="M141" s="80"/>
      <c r="N141" s="80"/>
      <c r="O141" s="80"/>
      <c r="P141" s="80">
        <v>7780</v>
      </c>
      <c r="Q141" s="80"/>
      <c r="R141" s="80"/>
    </row>
    <row r="142" spans="1:18" ht="15.75" hidden="1">
      <c r="A142" s="79" t="s">
        <v>447</v>
      </c>
      <c r="B142" s="81"/>
      <c r="C142" s="81">
        <v>2250</v>
      </c>
      <c r="D142" s="80">
        <f t="shared" si="20"/>
        <v>0</v>
      </c>
      <c r="E142" s="81"/>
      <c r="F142" s="80"/>
      <c r="H142" s="80"/>
      <c r="I142" s="80"/>
      <c r="J142" s="80"/>
      <c r="K142" s="80"/>
      <c r="L142" s="80"/>
      <c r="M142" s="80"/>
      <c r="N142" s="80"/>
      <c r="O142" s="80"/>
      <c r="P142" s="80"/>
      <c r="Q142" s="80"/>
      <c r="R142" s="80"/>
    </row>
    <row r="143" spans="1:18" s="89" customFormat="1" ht="29.25" customHeight="1">
      <c r="A143" s="82" t="s">
        <v>429</v>
      </c>
      <c r="B143" s="87">
        <v>70804</v>
      </c>
      <c r="C143" s="87"/>
      <c r="D143" s="88">
        <f>D144+D145+D146+D147</f>
        <v>5400</v>
      </c>
      <c r="E143" s="87"/>
      <c r="F143" s="88">
        <f aca="true" t="shared" si="28" ref="F143:R143">F144+F145+F146+F147</f>
        <v>0</v>
      </c>
      <c r="G143" s="88">
        <f t="shared" si="28"/>
        <v>0</v>
      </c>
      <c r="H143" s="88">
        <f t="shared" si="28"/>
        <v>0</v>
      </c>
      <c r="I143" s="88">
        <f t="shared" si="28"/>
        <v>0</v>
      </c>
      <c r="J143" s="88">
        <f t="shared" si="28"/>
        <v>0</v>
      </c>
      <c r="K143" s="88">
        <f t="shared" si="28"/>
        <v>0</v>
      </c>
      <c r="L143" s="88">
        <f t="shared" si="28"/>
        <v>0</v>
      </c>
      <c r="M143" s="88">
        <f t="shared" si="28"/>
        <v>0</v>
      </c>
      <c r="N143" s="88">
        <f t="shared" si="28"/>
        <v>0</v>
      </c>
      <c r="O143" s="88">
        <f t="shared" si="28"/>
        <v>0</v>
      </c>
      <c r="P143" s="88">
        <f t="shared" si="28"/>
        <v>5400</v>
      </c>
      <c r="Q143" s="88">
        <f t="shared" si="28"/>
        <v>0</v>
      </c>
      <c r="R143" s="88">
        <f t="shared" si="28"/>
        <v>0</v>
      </c>
    </row>
    <row r="144" spans="1:18" ht="31.5" customHeight="1" hidden="1">
      <c r="A144" s="58" t="s">
        <v>494</v>
      </c>
      <c r="B144" s="81"/>
      <c r="C144" s="81">
        <v>2210</v>
      </c>
      <c r="D144" s="80">
        <f t="shared" si="20"/>
        <v>0</v>
      </c>
      <c r="E144" s="81"/>
      <c r="F144" s="81"/>
      <c r="H144" s="81"/>
      <c r="I144" s="81"/>
      <c r="J144" s="81"/>
      <c r="K144" s="81"/>
      <c r="L144" s="81"/>
      <c r="M144" s="81"/>
      <c r="N144" s="81"/>
      <c r="O144" s="81"/>
      <c r="P144" s="81"/>
      <c r="Q144" s="81"/>
      <c r="R144" s="81"/>
    </row>
    <row r="145" spans="1:18" ht="31.5">
      <c r="A145" s="58" t="s">
        <v>50</v>
      </c>
      <c r="B145" s="81"/>
      <c r="C145" s="81">
        <v>2240</v>
      </c>
      <c r="D145" s="80">
        <f t="shared" si="20"/>
        <v>5400</v>
      </c>
      <c r="E145" s="81"/>
      <c r="F145" s="81"/>
      <c r="H145" s="81"/>
      <c r="I145" s="81"/>
      <c r="J145" s="81"/>
      <c r="K145" s="81"/>
      <c r="L145" s="81"/>
      <c r="M145" s="81"/>
      <c r="N145" s="81"/>
      <c r="O145" s="81"/>
      <c r="P145" s="81">
        <v>5400</v>
      </c>
      <c r="Q145" s="81"/>
      <c r="R145" s="81"/>
    </row>
    <row r="146" spans="1:18" ht="15.75" hidden="1">
      <c r="A146" s="58" t="s">
        <v>451</v>
      </c>
      <c r="B146" s="81"/>
      <c r="C146" s="81">
        <v>2111</v>
      </c>
      <c r="D146" s="80">
        <f t="shared" si="20"/>
        <v>0</v>
      </c>
      <c r="E146" s="81"/>
      <c r="F146" s="80"/>
      <c r="H146" s="80"/>
      <c r="I146" s="80"/>
      <c r="J146" s="80"/>
      <c r="K146" s="80"/>
      <c r="L146" s="80"/>
      <c r="M146" s="80"/>
      <c r="N146" s="80"/>
      <c r="O146" s="80"/>
      <c r="P146" s="80"/>
      <c r="Q146" s="80"/>
      <c r="R146" s="80"/>
    </row>
    <row r="147" spans="1:18" ht="23.25" customHeight="1" hidden="1">
      <c r="A147" s="58" t="s">
        <v>263</v>
      </c>
      <c r="B147" s="81"/>
      <c r="C147" s="81">
        <v>2120</v>
      </c>
      <c r="D147" s="80">
        <f t="shared" si="20"/>
        <v>0</v>
      </c>
      <c r="E147" s="81"/>
      <c r="F147" s="80"/>
      <c r="H147" s="80"/>
      <c r="I147" s="80"/>
      <c r="J147" s="80"/>
      <c r="K147" s="80"/>
      <c r="L147" s="80"/>
      <c r="M147" s="80"/>
      <c r="N147" s="80"/>
      <c r="O147" s="80"/>
      <c r="P147" s="80"/>
      <c r="Q147" s="80"/>
      <c r="R147" s="80"/>
    </row>
    <row r="148" spans="1:18" s="89" customFormat="1" ht="15.75" hidden="1">
      <c r="A148" s="82" t="s">
        <v>4</v>
      </c>
      <c r="B148" s="87">
        <v>250404</v>
      </c>
      <c r="C148" s="87"/>
      <c r="D148" s="88">
        <f>D149</f>
        <v>0</v>
      </c>
      <c r="E148" s="87"/>
      <c r="F148" s="88">
        <f aca="true" t="shared" si="29" ref="F148:R148">F149</f>
        <v>0</v>
      </c>
      <c r="G148" s="88">
        <f t="shared" si="29"/>
        <v>0</v>
      </c>
      <c r="H148" s="88">
        <f t="shared" si="29"/>
        <v>0</v>
      </c>
      <c r="I148" s="88">
        <f t="shared" si="29"/>
        <v>0</v>
      </c>
      <c r="J148" s="88">
        <f t="shared" si="29"/>
        <v>0</v>
      </c>
      <c r="K148" s="88">
        <f t="shared" si="29"/>
        <v>0</v>
      </c>
      <c r="L148" s="88">
        <f t="shared" si="29"/>
        <v>0</v>
      </c>
      <c r="M148" s="88">
        <f t="shared" si="29"/>
        <v>0</v>
      </c>
      <c r="N148" s="88">
        <f t="shared" si="29"/>
        <v>0</v>
      </c>
      <c r="O148" s="88">
        <f t="shared" si="29"/>
        <v>0</v>
      </c>
      <c r="P148" s="88">
        <f t="shared" si="29"/>
        <v>0</v>
      </c>
      <c r="Q148" s="88">
        <f t="shared" si="29"/>
        <v>0</v>
      </c>
      <c r="R148" s="88">
        <f t="shared" si="29"/>
        <v>0</v>
      </c>
    </row>
    <row r="149" spans="1:18" ht="47.25" hidden="1">
      <c r="A149" s="79" t="s">
        <v>468</v>
      </c>
      <c r="B149" s="81"/>
      <c r="C149" s="81">
        <v>2610</v>
      </c>
      <c r="D149" s="80">
        <f t="shared" si="20"/>
        <v>0</v>
      </c>
      <c r="E149" s="81"/>
      <c r="F149" s="81"/>
      <c r="H149" s="81"/>
      <c r="I149" s="81"/>
      <c r="J149" s="81"/>
      <c r="K149" s="81"/>
      <c r="L149" s="81"/>
      <c r="M149" s="81"/>
      <c r="N149" s="81"/>
      <c r="O149" s="81"/>
      <c r="P149" s="81"/>
      <c r="Q149" s="81"/>
      <c r="R149" s="81"/>
    </row>
    <row r="150" spans="1:18" ht="15.75" hidden="1">
      <c r="A150" s="58"/>
      <c r="B150" s="81"/>
      <c r="C150" s="81"/>
      <c r="D150" s="80"/>
      <c r="E150" s="81"/>
      <c r="F150" s="81"/>
      <c r="H150" s="81"/>
      <c r="I150" s="81"/>
      <c r="J150" s="81"/>
      <c r="K150" s="81"/>
      <c r="L150" s="81"/>
      <c r="M150" s="81"/>
      <c r="N150" s="81"/>
      <c r="O150" s="81"/>
      <c r="P150" s="81"/>
      <c r="Q150" s="81"/>
      <c r="R150" s="81"/>
    </row>
    <row r="151" spans="1:18" ht="15.75" hidden="1">
      <c r="A151" s="58"/>
      <c r="B151" s="81"/>
      <c r="C151" s="81"/>
      <c r="D151" s="80"/>
      <c r="E151" s="81"/>
      <c r="F151" s="81"/>
      <c r="H151" s="81"/>
      <c r="I151" s="81"/>
      <c r="J151" s="81"/>
      <c r="K151" s="81"/>
      <c r="L151" s="81"/>
      <c r="M151" s="81"/>
      <c r="N151" s="81"/>
      <c r="O151" s="81"/>
      <c r="P151" s="81"/>
      <c r="Q151" s="81"/>
      <c r="R151" s="81"/>
    </row>
    <row r="152" spans="1:18" ht="15.75" hidden="1">
      <c r="A152" s="58"/>
      <c r="B152" s="81"/>
      <c r="C152" s="81"/>
      <c r="D152" s="80"/>
      <c r="E152" s="81"/>
      <c r="F152" s="81"/>
      <c r="H152" s="81"/>
      <c r="I152" s="81"/>
      <c r="J152" s="81"/>
      <c r="K152" s="81"/>
      <c r="L152" s="81"/>
      <c r="M152" s="81"/>
      <c r="N152" s="81"/>
      <c r="O152" s="81"/>
      <c r="P152" s="81"/>
      <c r="Q152" s="81"/>
      <c r="R152" s="81"/>
    </row>
    <row r="153" spans="1:18" s="96" customFormat="1" ht="29.25" customHeight="1">
      <c r="A153" s="93" t="s">
        <v>405</v>
      </c>
      <c r="B153" s="94"/>
      <c r="C153" s="94"/>
      <c r="D153" s="94">
        <f>D154+D161</f>
        <v>8200</v>
      </c>
      <c r="E153" s="94"/>
      <c r="F153" s="94">
        <f aca="true" t="shared" si="30" ref="F153:R153">F154+F161</f>
        <v>0</v>
      </c>
      <c r="G153" s="94">
        <f t="shared" si="30"/>
        <v>0</v>
      </c>
      <c r="H153" s="94">
        <f t="shared" si="30"/>
        <v>0</v>
      </c>
      <c r="I153" s="94">
        <f t="shared" si="30"/>
        <v>0</v>
      </c>
      <c r="J153" s="94">
        <f t="shared" si="30"/>
        <v>0</v>
      </c>
      <c r="K153" s="94">
        <f t="shared" si="30"/>
        <v>0</v>
      </c>
      <c r="L153" s="94">
        <f t="shared" si="30"/>
        <v>0</v>
      </c>
      <c r="M153" s="94">
        <f t="shared" si="30"/>
        <v>0</v>
      </c>
      <c r="N153" s="94">
        <f t="shared" si="30"/>
        <v>0</v>
      </c>
      <c r="O153" s="94">
        <f t="shared" si="30"/>
        <v>0</v>
      </c>
      <c r="P153" s="94">
        <f t="shared" si="30"/>
        <v>0</v>
      </c>
      <c r="Q153" s="94">
        <f t="shared" si="30"/>
        <v>7200</v>
      </c>
      <c r="R153" s="94">
        <f t="shared" si="30"/>
        <v>1000</v>
      </c>
    </row>
    <row r="154" spans="1:18" s="89" customFormat="1" ht="31.5">
      <c r="A154" s="82" t="s">
        <v>350</v>
      </c>
      <c r="B154" s="87">
        <v>10116</v>
      </c>
      <c r="C154" s="87"/>
      <c r="D154" s="87">
        <f>D155+D156+D157+D160+D158+D159</f>
        <v>42700</v>
      </c>
      <c r="E154" s="87"/>
      <c r="F154" s="87">
        <f aca="true" t="shared" si="31" ref="F154:R154">F155+F156+F157+F160+F158+F159</f>
        <v>0</v>
      </c>
      <c r="G154" s="87">
        <f t="shared" si="31"/>
        <v>0</v>
      </c>
      <c r="H154" s="87">
        <f t="shared" si="31"/>
        <v>0</v>
      </c>
      <c r="I154" s="87">
        <f t="shared" si="31"/>
        <v>0</v>
      </c>
      <c r="J154" s="87">
        <f t="shared" si="31"/>
        <v>0</v>
      </c>
      <c r="K154" s="87">
        <f t="shared" si="31"/>
        <v>0</v>
      </c>
      <c r="L154" s="87">
        <f t="shared" si="31"/>
        <v>0</v>
      </c>
      <c r="M154" s="87">
        <f t="shared" si="31"/>
        <v>0</v>
      </c>
      <c r="N154" s="87">
        <f t="shared" si="31"/>
        <v>0</v>
      </c>
      <c r="O154" s="87">
        <f t="shared" si="31"/>
        <v>0</v>
      </c>
      <c r="P154" s="87">
        <f t="shared" si="31"/>
        <v>0</v>
      </c>
      <c r="Q154" s="87">
        <f t="shared" si="31"/>
        <v>39010</v>
      </c>
      <c r="R154" s="87">
        <f t="shared" si="31"/>
        <v>3690</v>
      </c>
    </row>
    <row r="155" spans="1:18" s="86" customFormat="1" ht="35.25" customHeight="1">
      <c r="A155" s="58" t="s">
        <v>494</v>
      </c>
      <c r="B155" s="84"/>
      <c r="C155" s="84">
        <v>2210</v>
      </c>
      <c r="D155" s="85">
        <f aca="true" t="shared" si="32" ref="D155:D160">F155+H155+I155+J155+K155+L155+M155+N155+O155+P155+Q155+R155</f>
        <v>10000</v>
      </c>
      <c r="E155" s="84"/>
      <c r="F155" s="84"/>
      <c r="G155" s="97"/>
      <c r="H155" s="84"/>
      <c r="I155" s="84"/>
      <c r="J155" s="84"/>
      <c r="K155" s="84"/>
      <c r="L155" s="84"/>
      <c r="M155" s="84"/>
      <c r="N155" s="84"/>
      <c r="O155" s="84"/>
      <c r="P155" s="84"/>
      <c r="Q155" s="84">
        <v>7310</v>
      </c>
      <c r="R155" s="84">
        <v>2690</v>
      </c>
    </row>
    <row r="156" spans="1:18" s="86" customFormat="1" ht="34.5" customHeight="1">
      <c r="A156" s="58" t="s">
        <v>9</v>
      </c>
      <c r="B156" s="84"/>
      <c r="C156" s="84">
        <v>2240</v>
      </c>
      <c r="D156" s="85">
        <f t="shared" si="32"/>
        <v>9000</v>
      </c>
      <c r="E156" s="84"/>
      <c r="F156" s="84"/>
      <c r="G156" s="97"/>
      <c r="H156" s="84"/>
      <c r="I156" s="84"/>
      <c r="J156" s="84"/>
      <c r="K156" s="84"/>
      <c r="L156" s="84"/>
      <c r="M156" s="84"/>
      <c r="N156" s="84"/>
      <c r="O156" s="84"/>
      <c r="P156" s="84"/>
      <c r="Q156" s="84">
        <v>9000</v>
      </c>
      <c r="R156" s="84"/>
    </row>
    <row r="157" spans="1:18" ht="15.75">
      <c r="A157" s="58" t="s">
        <v>454</v>
      </c>
      <c r="B157" s="81"/>
      <c r="C157" s="81">
        <v>2271</v>
      </c>
      <c r="D157" s="80">
        <f t="shared" si="32"/>
        <v>3000</v>
      </c>
      <c r="E157" s="81"/>
      <c r="F157" s="81"/>
      <c r="H157" s="81"/>
      <c r="I157" s="81"/>
      <c r="J157" s="81"/>
      <c r="K157" s="81"/>
      <c r="L157" s="81"/>
      <c r="M157" s="81"/>
      <c r="N157" s="81"/>
      <c r="O157" s="81"/>
      <c r="P157" s="81"/>
      <c r="Q157" s="81">
        <v>3000</v>
      </c>
      <c r="R157" s="81"/>
    </row>
    <row r="158" spans="1:18" ht="31.5">
      <c r="A158" s="58" t="s">
        <v>491</v>
      </c>
      <c r="B158" s="81"/>
      <c r="C158" s="81">
        <v>2272</v>
      </c>
      <c r="D158" s="80">
        <f t="shared" si="32"/>
        <v>200</v>
      </c>
      <c r="E158" s="81"/>
      <c r="F158" s="80"/>
      <c r="H158" s="80"/>
      <c r="I158" s="80"/>
      <c r="J158" s="80"/>
      <c r="K158" s="80"/>
      <c r="L158" s="80"/>
      <c r="M158" s="80"/>
      <c r="N158" s="80"/>
      <c r="O158" s="80"/>
      <c r="P158" s="80"/>
      <c r="Q158" s="80">
        <v>200</v>
      </c>
      <c r="R158" s="80"/>
    </row>
    <row r="159" spans="1:18" ht="15.75" customHeight="1">
      <c r="A159" s="58" t="s">
        <v>263</v>
      </c>
      <c r="B159" s="81"/>
      <c r="C159" s="81">
        <v>2120</v>
      </c>
      <c r="D159" s="80">
        <f t="shared" si="32"/>
        <v>15500</v>
      </c>
      <c r="E159" s="81"/>
      <c r="F159" s="80"/>
      <c r="H159" s="80"/>
      <c r="I159" s="80"/>
      <c r="J159" s="80"/>
      <c r="K159" s="80"/>
      <c r="L159" s="80"/>
      <c r="M159" s="80"/>
      <c r="N159" s="80"/>
      <c r="O159" s="80"/>
      <c r="P159" s="80"/>
      <c r="Q159" s="80">
        <v>15500</v>
      </c>
      <c r="R159" s="80"/>
    </row>
    <row r="160" spans="1:18" ht="15.75">
      <c r="A160" s="58" t="s">
        <v>460</v>
      </c>
      <c r="B160" s="81"/>
      <c r="C160" s="81">
        <v>2273</v>
      </c>
      <c r="D160" s="80">
        <f t="shared" si="32"/>
        <v>5000</v>
      </c>
      <c r="E160" s="81"/>
      <c r="F160" s="80"/>
      <c r="H160" s="80"/>
      <c r="I160" s="80"/>
      <c r="J160" s="80"/>
      <c r="K160" s="80"/>
      <c r="L160" s="80"/>
      <c r="M160" s="80"/>
      <c r="N160" s="80"/>
      <c r="O160" s="80"/>
      <c r="P160" s="80"/>
      <c r="Q160" s="80">
        <v>4000</v>
      </c>
      <c r="R160" s="80">
        <v>1000</v>
      </c>
    </row>
    <row r="161" spans="1:18" s="89" customFormat="1" ht="15.75">
      <c r="A161" s="82" t="s">
        <v>377</v>
      </c>
      <c r="B161" s="87">
        <v>250404</v>
      </c>
      <c r="C161" s="87"/>
      <c r="D161" s="88">
        <f>D162+D163</f>
        <v>-34500</v>
      </c>
      <c r="E161" s="87"/>
      <c r="F161" s="88">
        <f aca="true" t="shared" si="33" ref="F161:R161">F162+F163</f>
        <v>0</v>
      </c>
      <c r="G161" s="88">
        <f t="shared" si="33"/>
        <v>0</v>
      </c>
      <c r="H161" s="88">
        <f t="shared" si="33"/>
        <v>0</v>
      </c>
      <c r="I161" s="88">
        <f t="shared" si="33"/>
        <v>0</v>
      </c>
      <c r="J161" s="88">
        <f t="shared" si="33"/>
        <v>0</v>
      </c>
      <c r="K161" s="88">
        <f t="shared" si="33"/>
        <v>0</v>
      </c>
      <c r="L161" s="88">
        <f t="shared" si="33"/>
        <v>0</v>
      </c>
      <c r="M161" s="88">
        <f t="shared" si="33"/>
        <v>0</v>
      </c>
      <c r="N161" s="88">
        <f t="shared" si="33"/>
        <v>0</v>
      </c>
      <c r="O161" s="88">
        <f t="shared" si="33"/>
        <v>0</v>
      </c>
      <c r="P161" s="88">
        <f t="shared" si="33"/>
        <v>0</v>
      </c>
      <c r="Q161" s="88">
        <f t="shared" si="33"/>
        <v>-31810</v>
      </c>
      <c r="R161" s="88">
        <f t="shared" si="33"/>
        <v>-2690</v>
      </c>
    </row>
    <row r="162" spans="1:18" ht="31.5" customHeight="1" hidden="1">
      <c r="A162" s="58" t="s">
        <v>9</v>
      </c>
      <c r="B162" s="81"/>
      <c r="C162" s="81">
        <v>2240</v>
      </c>
      <c r="D162" s="80">
        <f>F162+H162+I162+J162+K162+L162+M162+N162+O162+P162+Q162+R162</f>
        <v>0</v>
      </c>
      <c r="E162" s="81"/>
      <c r="F162" s="81"/>
      <c r="H162" s="81"/>
      <c r="I162" s="81"/>
      <c r="J162" s="81"/>
      <c r="K162" s="81"/>
      <c r="L162" s="81"/>
      <c r="M162" s="81"/>
      <c r="N162" s="81"/>
      <c r="O162" s="81"/>
      <c r="P162" s="81"/>
      <c r="Q162" s="81"/>
      <c r="R162" s="81"/>
    </row>
    <row r="163" spans="1:18" ht="19.5" customHeight="1">
      <c r="A163" s="58" t="s">
        <v>454</v>
      </c>
      <c r="B163" s="81"/>
      <c r="C163" s="81">
        <v>2271</v>
      </c>
      <c r="D163" s="80">
        <f>F163+H163+I163+J163+K163+L163+M163+N163+O163+P163+Q163+R163</f>
        <v>-34500</v>
      </c>
      <c r="E163" s="81"/>
      <c r="F163" s="81"/>
      <c r="H163" s="81"/>
      <c r="I163" s="81"/>
      <c r="J163" s="81"/>
      <c r="K163" s="81"/>
      <c r="L163" s="81"/>
      <c r="M163" s="81"/>
      <c r="N163" s="81"/>
      <c r="O163" s="81"/>
      <c r="P163" s="81"/>
      <c r="Q163" s="81">
        <v>-31810</v>
      </c>
      <c r="R163" s="81">
        <v>-2690</v>
      </c>
    </row>
    <row r="164" spans="1:18" s="96" customFormat="1" ht="45" customHeight="1" hidden="1">
      <c r="A164" s="93" t="s">
        <v>373</v>
      </c>
      <c r="B164" s="94"/>
      <c r="C164" s="94"/>
      <c r="D164" s="94">
        <f>D172+D181+D189+D165+D208+D211+D213+D215+D217</f>
        <v>0</v>
      </c>
      <c r="E164" s="94"/>
      <c r="F164" s="94">
        <f aca="true" t="shared" si="34" ref="F164:R164">F172+F181+F189+F165+F208+F211+F213+F215+F217</f>
        <v>0</v>
      </c>
      <c r="G164" s="94">
        <f t="shared" si="34"/>
        <v>0</v>
      </c>
      <c r="H164" s="94">
        <f t="shared" si="34"/>
        <v>0</v>
      </c>
      <c r="I164" s="94">
        <f t="shared" si="34"/>
        <v>0</v>
      </c>
      <c r="J164" s="94">
        <f t="shared" si="34"/>
        <v>0</v>
      </c>
      <c r="K164" s="94">
        <f t="shared" si="34"/>
        <v>0</v>
      </c>
      <c r="L164" s="94">
        <f t="shared" si="34"/>
        <v>0</v>
      </c>
      <c r="M164" s="94">
        <f t="shared" si="34"/>
        <v>0</v>
      </c>
      <c r="N164" s="94">
        <f t="shared" si="34"/>
        <v>0</v>
      </c>
      <c r="O164" s="94">
        <f t="shared" si="34"/>
        <v>0</v>
      </c>
      <c r="P164" s="94">
        <f t="shared" si="34"/>
        <v>0</v>
      </c>
      <c r="Q164" s="94">
        <f t="shared" si="34"/>
        <v>0</v>
      </c>
      <c r="R164" s="94">
        <f t="shared" si="34"/>
        <v>0</v>
      </c>
    </row>
    <row r="165" spans="1:18" s="89" customFormat="1" ht="28.5" customHeight="1" hidden="1">
      <c r="A165" s="82" t="s">
        <v>415</v>
      </c>
      <c r="B165" s="87">
        <v>10116</v>
      </c>
      <c r="C165" s="87"/>
      <c r="D165" s="87">
        <f>D166+D167+D170+D171+D169+D168</f>
        <v>0</v>
      </c>
      <c r="E165" s="87"/>
      <c r="F165" s="87">
        <f aca="true" t="shared" si="35" ref="F165:R165">F166+F167+F170+F171+F169+F168</f>
        <v>0</v>
      </c>
      <c r="G165" s="87">
        <f t="shared" si="35"/>
        <v>0</v>
      </c>
      <c r="H165" s="87">
        <f t="shared" si="35"/>
        <v>0</v>
      </c>
      <c r="I165" s="87">
        <f t="shared" si="35"/>
        <v>0</v>
      </c>
      <c r="J165" s="87">
        <f t="shared" si="35"/>
        <v>0</v>
      </c>
      <c r="K165" s="87">
        <f t="shared" si="35"/>
        <v>0</v>
      </c>
      <c r="L165" s="87">
        <f t="shared" si="35"/>
        <v>0</v>
      </c>
      <c r="M165" s="87">
        <f t="shared" si="35"/>
        <v>0</v>
      </c>
      <c r="N165" s="87">
        <f t="shared" si="35"/>
        <v>0</v>
      </c>
      <c r="O165" s="87">
        <f t="shared" si="35"/>
        <v>0</v>
      </c>
      <c r="P165" s="87">
        <f t="shared" si="35"/>
        <v>0</v>
      </c>
      <c r="Q165" s="87">
        <f t="shared" si="35"/>
        <v>0</v>
      </c>
      <c r="R165" s="87">
        <f t="shared" si="35"/>
        <v>0</v>
      </c>
    </row>
    <row r="166" spans="1:18" s="86" customFormat="1" ht="31.5" hidden="1">
      <c r="A166" s="79" t="s">
        <v>494</v>
      </c>
      <c r="B166" s="84"/>
      <c r="C166" s="84">
        <v>2210</v>
      </c>
      <c r="D166" s="85">
        <f aca="true" t="shared" si="36" ref="D166:D171">F166+H166+I166+J166+K166+L166+M166+N166+O166+P166+Q166+R166</f>
        <v>0</v>
      </c>
      <c r="E166" s="84"/>
      <c r="F166" s="85"/>
      <c r="G166" s="97"/>
      <c r="H166" s="85"/>
      <c r="I166" s="85"/>
      <c r="J166" s="85"/>
      <c r="K166" s="85"/>
      <c r="L166" s="85"/>
      <c r="M166" s="85"/>
      <c r="N166" s="85"/>
      <c r="O166" s="85"/>
      <c r="P166" s="85"/>
      <c r="Q166" s="85"/>
      <c r="R166" s="85"/>
    </row>
    <row r="167" spans="1:18" s="86" customFormat="1" ht="30" customHeight="1" hidden="1">
      <c r="A167" s="79" t="s">
        <v>9</v>
      </c>
      <c r="B167" s="84"/>
      <c r="C167" s="84">
        <v>2240</v>
      </c>
      <c r="D167" s="80">
        <f t="shared" si="36"/>
        <v>0</v>
      </c>
      <c r="E167" s="84"/>
      <c r="F167" s="84"/>
      <c r="G167" s="84"/>
      <c r="H167" s="84"/>
      <c r="I167" s="84"/>
      <c r="J167" s="84"/>
      <c r="K167" s="84"/>
      <c r="L167" s="84"/>
      <c r="M167" s="84"/>
      <c r="N167" s="84"/>
      <c r="O167" s="84"/>
      <c r="P167" s="84"/>
      <c r="Q167" s="84"/>
      <c r="R167" s="84"/>
    </row>
    <row r="168" spans="1:18" s="86" customFormat="1" ht="21.75" customHeight="1" hidden="1">
      <c r="A168" s="79" t="s">
        <v>451</v>
      </c>
      <c r="B168" s="84"/>
      <c r="C168" s="84">
        <v>2111</v>
      </c>
      <c r="D168" s="80">
        <f t="shared" si="36"/>
        <v>0</v>
      </c>
      <c r="E168" s="84"/>
      <c r="F168" s="84"/>
      <c r="G168" s="84"/>
      <c r="H168" s="84"/>
      <c r="I168" s="84"/>
      <c r="J168" s="84"/>
      <c r="K168" s="84"/>
      <c r="L168" s="84"/>
      <c r="M168" s="84"/>
      <c r="N168" s="84"/>
      <c r="O168" s="84"/>
      <c r="P168" s="84"/>
      <c r="Q168" s="84"/>
      <c r="R168" s="84"/>
    </row>
    <row r="169" spans="1:18" s="86" customFormat="1" ht="19.5" customHeight="1" hidden="1">
      <c r="A169" s="79" t="s">
        <v>263</v>
      </c>
      <c r="B169" s="84"/>
      <c r="C169" s="84">
        <v>2120</v>
      </c>
      <c r="D169" s="80">
        <f t="shared" si="36"/>
        <v>0</v>
      </c>
      <c r="E169" s="84"/>
      <c r="F169" s="84"/>
      <c r="G169" s="84"/>
      <c r="H169" s="84"/>
      <c r="I169" s="84"/>
      <c r="J169" s="84"/>
      <c r="K169" s="84"/>
      <c r="L169" s="84"/>
      <c r="M169" s="84"/>
      <c r="N169" s="84"/>
      <c r="O169" s="84"/>
      <c r="P169" s="84"/>
      <c r="Q169" s="84"/>
      <c r="R169" s="84"/>
    </row>
    <row r="170" spans="1:18" s="86" customFormat="1" ht="18.75" customHeight="1" hidden="1">
      <c r="A170" s="79" t="s">
        <v>460</v>
      </c>
      <c r="B170" s="84"/>
      <c r="C170" s="84">
        <v>2273</v>
      </c>
      <c r="D170" s="80">
        <f t="shared" si="36"/>
        <v>0</v>
      </c>
      <c r="E170" s="84"/>
      <c r="F170" s="84"/>
      <c r="G170" s="84"/>
      <c r="H170" s="84"/>
      <c r="I170" s="84"/>
      <c r="J170" s="84"/>
      <c r="K170" s="84"/>
      <c r="L170" s="84"/>
      <c r="M170" s="84"/>
      <c r="N170" s="84"/>
      <c r="O170" s="84"/>
      <c r="P170" s="84"/>
      <c r="Q170" s="84"/>
      <c r="R170" s="84"/>
    </row>
    <row r="171" spans="1:18" s="86" customFormat="1" ht="20.25" customHeight="1" hidden="1">
      <c r="A171" s="79" t="s">
        <v>447</v>
      </c>
      <c r="B171" s="84"/>
      <c r="C171" s="84">
        <v>2250</v>
      </c>
      <c r="D171" s="80">
        <f t="shared" si="36"/>
        <v>0</v>
      </c>
      <c r="E171" s="84"/>
      <c r="F171" s="84"/>
      <c r="G171" s="84"/>
      <c r="H171" s="84"/>
      <c r="I171" s="84"/>
      <c r="J171" s="84"/>
      <c r="K171" s="84"/>
      <c r="L171" s="84"/>
      <c r="M171" s="84"/>
      <c r="N171" s="84"/>
      <c r="O171" s="84"/>
      <c r="P171" s="84"/>
      <c r="Q171" s="84"/>
      <c r="R171" s="84"/>
    </row>
    <row r="172" spans="1:18" s="89" customFormat="1" ht="46.5" customHeight="1" hidden="1">
      <c r="A172" s="82" t="s">
        <v>517</v>
      </c>
      <c r="B172" s="87">
        <v>100103</v>
      </c>
      <c r="C172" s="87"/>
      <c r="D172" s="87">
        <f>D173+D174+D175+D176+D177+D178+D179+D180</f>
        <v>0</v>
      </c>
      <c r="E172" s="87"/>
      <c r="F172" s="87">
        <f aca="true" t="shared" si="37" ref="F172:R172">F173+F174+F175+F176+F177+F178+F179+F180</f>
        <v>0</v>
      </c>
      <c r="G172" s="87">
        <f t="shared" si="37"/>
        <v>0</v>
      </c>
      <c r="H172" s="87">
        <f t="shared" si="37"/>
        <v>0</v>
      </c>
      <c r="I172" s="87">
        <f t="shared" si="37"/>
        <v>0</v>
      </c>
      <c r="J172" s="87">
        <f t="shared" si="37"/>
        <v>0</v>
      </c>
      <c r="K172" s="87">
        <f t="shared" si="37"/>
        <v>0</v>
      </c>
      <c r="L172" s="87">
        <f t="shared" si="37"/>
        <v>0</v>
      </c>
      <c r="M172" s="87">
        <f t="shared" si="37"/>
        <v>0</v>
      </c>
      <c r="N172" s="87">
        <f t="shared" si="37"/>
        <v>0</v>
      </c>
      <c r="O172" s="87">
        <f t="shared" si="37"/>
        <v>0</v>
      </c>
      <c r="P172" s="87">
        <f t="shared" si="37"/>
        <v>0</v>
      </c>
      <c r="Q172" s="87">
        <f t="shared" si="37"/>
        <v>0</v>
      </c>
      <c r="R172" s="87">
        <f t="shared" si="37"/>
        <v>0</v>
      </c>
    </row>
    <row r="173" spans="1:18" s="86" customFormat="1" ht="47.25" hidden="1">
      <c r="A173" s="79" t="s">
        <v>468</v>
      </c>
      <c r="B173" s="84"/>
      <c r="C173" s="84">
        <v>2610</v>
      </c>
      <c r="D173" s="80">
        <f aca="true" t="shared" si="38" ref="D173:D180">F173+H173+I173+J173+K173+L173+M173+N173+O173+P173+Q173+R173</f>
        <v>0</v>
      </c>
      <c r="E173" s="84"/>
      <c r="F173" s="84"/>
      <c r="G173" s="84">
        <f>G189+G198</f>
        <v>0</v>
      </c>
      <c r="H173" s="84"/>
      <c r="I173" s="84"/>
      <c r="J173" s="84"/>
      <c r="K173" s="84"/>
      <c r="L173" s="84"/>
      <c r="M173" s="84"/>
      <c r="N173" s="84"/>
      <c r="O173" s="84"/>
      <c r="P173" s="84"/>
      <c r="Q173" s="84"/>
      <c r="R173" s="84"/>
    </row>
    <row r="174" spans="1:18" s="89" customFormat="1" ht="34.5" customHeight="1" hidden="1">
      <c r="A174" s="82" t="s">
        <v>66</v>
      </c>
      <c r="B174" s="87"/>
      <c r="C174" s="87"/>
      <c r="D174" s="80">
        <f t="shared" si="38"/>
        <v>0</v>
      </c>
      <c r="E174" s="87"/>
      <c r="F174" s="88"/>
      <c r="G174" s="88"/>
      <c r="H174" s="88"/>
      <c r="I174" s="88"/>
      <c r="J174" s="88"/>
      <c r="K174" s="88"/>
      <c r="L174" s="88"/>
      <c r="M174" s="88"/>
      <c r="N174" s="88"/>
      <c r="O174" s="88"/>
      <c r="P174" s="88"/>
      <c r="Q174" s="88"/>
      <c r="R174" s="88"/>
    </row>
    <row r="175" spans="1:18" s="86" customFormat="1" ht="15.75" hidden="1">
      <c r="A175" s="79" t="s">
        <v>374</v>
      </c>
      <c r="B175" s="84"/>
      <c r="C175" s="84">
        <v>1139</v>
      </c>
      <c r="D175" s="80">
        <f t="shared" si="38"/>
        <v>0</v>
      </c>
      <c r="E175" s="84"/>
      <c r="F175" s="85"/>
      <c r="G175" s="85"/>
      <c r="H175" s="85"/>
      <c r="I175" s="85"/>
      <c r="J175" s="85"/>
      <c r="K175" s="85"/>
      <c r="L175" s="85"/>
      <c r="M175" s="85"/>
      <c r="N175" s="85"/>
      <c r="O175" s="85"/>
      <c r="P175" s="85"/>
      <c r="Q175" s="85"/>
      <c r="R175" s="85"/>
    </row>
    <row r="176" spans="1:18" s="86" customFormat="1" ht="15.75" hidden="1">
      <c r="A176" s="79" t="s">
        <v>174</v>
      </c>
      <c r="B176" s="84"/>
      <c r="C176" s="84">
        <v>2250</v>
      </c>
      <c r="D176" s="80">
        <f t="shared" si="38"/>
        <v>0</v>
      </c>
      <c r="E176" s="84"/>
      <c r="F176" s="85"/>
      <c r="G176" s="85"/>
      <c r="H176" s="85"/>
      <c r="I176" s="85"/>
      <c r="J176" s="85"/>
      <c r="K176" s="85"/>
      <c r="L176" s="85"/>
      <c r="M176" s="85"/>
      <c r="N176" s="85"/>
      <c r="O176" s="85"/>
      <c r="P176" s="85"/>
      <c r="Q176" s="85"/>
      <c r="R176" s="85"/>
    </row>
    <row r="177" spans="1:18" s="86" customFormat="1" ht="15.75" hidden="1">
      <c r="A177" s="79" t="s">
        <v>435</v>
      </c>
      <c r="B177" s="84"/>
      <c r="C177" s="84">
        <v>1136</v>
      </c>
      <c r="D177" s="80">
        <f t="shared" si="38"/>
        <v>0</v>
      </c>
      <c r="E177" s="84"/>
      <c r="F177" s="85"/>
      <c r="G177" s="85"/>
      <c r="H177" s="85"/>
      <c r="I177" s="85"/>
      <c r="J177" s="85"/>
      <c r="K177" s="85"/>
      <c r="L177" s="85"/>
      <c r="M177" s="85"/>
      <c r="N177" s="85"/>
      <c r="O177" s="85"/>
      <c r="P177" s="85"/>
      <c r="Q177" s="85"/>
      <c r="R177" s="85"/>
    </row>
    <row r="178" spans="1:18" s="86" customFormat="1" ht="15.75" hidden="1">
      <c r="A178" s="79" t="s">
        <v>436</v>
      </c>
      <c r="B178" s="84"/>
      <c r="C178" s="84">
        <v>1138</v>
      </c>
      <c r="D178" s="80">
        <f t="shared" si="38"/>
        <v>0</v>
      </c>
      <c r="E178" s="84"/>
      <c r="F178" s="85"/>
      <c r="G178" s="85"/>
      <c r="H178" s="85"/>
      <c r="I178" s="85"/>
      <c r="J178" s="85"/>
      <c r="K178" s="85"/>
      <c r="L178" s="85"/>
      <c r="M178" s="85"/>
      <c r="N178" s="85"/>
      <c r="O178" s="85"/>
      <c r="P178" s="85"/>
      <c r="Q178" s="85"/>
      <c r="R178" s="85"/>
    </row>
    <row r="179" spans="1:18" s="86" customFormat="1" ht="15.75" hidden="1">
      <c r="A179" s="79" t="s">
        <v>454</v>
      </c>
      <c r="B179" s="84"/>
      <c r="C179" s="84">
        <v>2271</v>
      </c>
      <c r="D179" s="80">
        <f t="shared" si="38"/>
        <v>0</v>
      </c>
      <c r="E179" s="84"/>
      <c r="F179" s="85"/>
      <c r="G179" s="85"/>
      <c r="H179" s="85"/>
      <c r="I179" s="85"/>
      <c r="J179" s="85"/>
      <c r="K179" s="85"/>
      <c r="L179" s="85"/>
      <c r="M179" s="85"/>
      <c r="N179" s="85"/>
      <c r="O179" s="85"/>
      <c r="P179" s="85"/>
      <c r="Q179" s="85"/>
      <c r="R179" s="85"/>
    </row>
    <row r="180" spans="1:18" s="86" customFormat="1" ht="31.5" hidden="1">
      <c r="A180" s="79" t="s">
        <v>491</v>
      </c>
      <c r="B180" s="84"/>
      <c r="C180" s="84">
        <v>2272</v>
      </c>
      <c r="D180" s="80">
        <f t="shared" si="38"/>
        <v>0</v>
      </c>
      <c r="E180" s="84"/>
      <c r="F180" s="85"/>
      <c r="G180" s="85"/>
      <c r="H180" s="85"/>
      <c r="I180" s="85"/>
      <c r="J180" s="85"/>
      <c r="K180" s="85"/>
      <c r="L180" s="85"/>
      <c r="M180" s="85"/>
      <c r="N180" s="85"/>
      <c r="O180" s="85"/>
      <c r="P180" s="85"/>
      <c r="Q180" s="85"/>
      <c r="R180" s="85"/>
    </row>
    <row r="181" spans="1:18" s="89" customFormat="1" ht="27" customHeight="1" hidden="1">
      <c r="A181" s="82" t="s">
        <v>184</v>
      </c>
      <c r="B181" s="87">
        <v>160101</v>
      </c>
      <c r="C181" s="87"/>
      <c r="D181" s="88">
        <f>D182+D186</f>
        <v>0</v>
      </c>
      <c r="E181" s="87"/>
      <c r="F181" s="88">
        <f aca="true" t="shared" si="39" ref="F181:R181">F182+F186</f>
        <v>0</v>
      </c>
      <c r="G181" s="88">
        <f t="shared" si="39"/>
        <v>0</v>
      </c>
      <c r="H181" s="88">
        <f t="shared" si="39"/>
        <v>0</v>
      </c>
      <c r="I181" s="88">
        <f t="shared" si="39"/>
        <v>0</v>
      </c>
      <c r="J181" s="88">
        <f t="shared" si="39"/>
        <v>0</v>
      </c>
      <c r="K181" s="88">
        <f t="shared" si="39"/>
        <v>0</v>
      </c>
      <c r="L181" s="88">
        <f t="shared" si="39"/>
        <v>0</v>
      </c>
      <c r="M181" s="88">
        <f t="shared" si="39"/>
        <v>0</v>
      </c>
      <c r="N181" s="88">
        <f t="shared" si="39"/>
        <v>0</v>
      </c>
      <c r="O181" s="88">
        <f t="shared" si="39"/>
        <v>0</v>
      </c>
      <c r="P181" s="88">
        <f t="shared" si="39"/>
        <v>0</v>
      </c>
      <c r="Q181" s="88">
        <f t="shared" si="39"/>
        <v>0</v>
      </c>
      <c r="R181" s="88">
        <f t="shared" si="39"/>
        <v>0</v>
      </c>
    </row>
    <row r="182" spans="1:18" s="86" customFormat="1" ht="50.25" customHeight="1" hidden="1">
      <c r="A182" s="79" t="s">
        <v>468</v>
      </c>
      <c r="B182" s="84"/>
      <c r="C182" s="84">
        <v>2610</v>
      </c>
      <c r="D182" s="80">
        <f aca="true" t="shared" si="40" ref="D182:D188">F182+H182+I182+J182+K182+L182+M182+N182+O182+P182+Q182+R182</f>
        <v>0</v>
      </c>
      <c r="E182" s="84"/>
      <c r="F182" s="84"/>
      <c r="G182" s="84"/>
      <c r="H182" s="84"/>
      <c r="I182" s="84"/>
      <c r="J182" s="84"/>
      <c r="K182" s="84"/>
      <c r="L182" s="84"/>
      <c r="M182" s="84"/>
      <c r="N182" s="84"/>
      <c r="O182" s="84"/>
      <c r="P182" s="84"/>
      <c r="Q182" s="84"/>
      <c r="R182" s="84"/>
    </row>
    <row r="183" spans="1:18" s="89" customFormat="1" ht="47.25" customHeight="1" hidden="1">
      <c r="A183" s="82" t="s">
        <v>64</v>
      </c>
      <c r="B183" s="87"/>
      <c r="C183" s="87"/>
      <c r="D183" s="88">
        <f t="shared" si="40"/>
        <v>0</v>
      </c>
      <c r="E183" s="87"/>
      <c r="F183" s="87"/>
      <c r="G183" s="87"/>
      <c r="H183" s="87"/>
      <c r="I183" s="87"/>
      <c r="J183" s="87"/>
      <c r="K183" s="87"/>
      <c r="L183" s="87"/>
      <c r="M183" s="87"/>
      <c r="N183" s="87"/>
      <c r="O183" s="87"/>
      <c r="P183" s="87"/>
      <c r="Q183" s="87"/>
      <c r="R183" s="87"/>
    </row>
    <row r="184" spans="1:18" s="89" customFormat="1" ht="51.75" customHeight="1" hidden="1">
      <c r="A184" s="82" t="s">
        <v>62</v>
      </c>
      <c r="B184" s="87"/>
      <c r="C184" s="87"/>
      <c r="D184" s="88">
        <f t="shared" si="40"/>
        <v>0</v>
      </c>
      <c r="E184" s="87"/>
      <c r="F184" s="87"/>
      <c r="G184" s="87"/>
      <c r="H184" s="87"/>
      <c r="I184" s="87"/>
      <c r="J184" s="87"/>
      <c r="K184" s="87"/>
      <c r="L184" s="87"/>
      <c r="M184" s="87"/>
      <c r="N184" s="87"/>
      <c r="O184" s="87"/>
      <c r="P184" s="87"/>
      <c r="Q184" s="87"/>
      <c r="R184" s="87"/>
    </row>
    <row r="185" spans="1:18" s="89" customFormat="1" ht="31.5" customHeight="1" hidden="1">
      <c r="A185" s="82" t="s">
        <v>1</v>
      </c>
      <c r="B185" s="87"/>
      <c r="C185" s="87"/>
      <c r="D185" s="88">
        <f t="shared" si="40"/>
        <v>0</v>
      </c>
      <c r="E185" s="87"/>
      <c r="F185" s="87"/>
      <c r="G185" s="87"/>
      <c r="H185" s="87"/>
      <c r="I185" s="87"/>
      <c r="J185" s="87"/>
      <c r="K185" s="87"/>
      <c r="L185" s="87"/>
      <c r="M185" s="87"/>
      <c r="N185" s="87"/>
      <c r="O185" s="87"/>
      <c r="P185" s="87"/>
      <c r="Q185" s="87"/>
      <c r="R185" s="87"/>
    </row>
    <row r="186" spans="1:18" s="89" customFormat="1" ht="53.25" customHeight="1" hidden="1">
      <c r="A186" s="58" t="s">
        <v>24</v>
      </c>
      <c r="B186" s="87"/>
      <c r="C186" s="84">
        <v>2410</v>
      </c>
      <c r="D186" s="80">
        <f t="shared" si="40"/>
        <v>0</v>
      </c>
      <c r="E186" s="87"/>
      <c r="F186" s="87"/>
      <c r="G186" s="87"/>
      <c r="H186" s="87"/>
      <c r="I186" s="87"/>
      <c r="J186" s="87"/>
      <c r="K186" s="87"/>
      <c r="L186" s="87"/>
      <c r="M186" s="87"/>
      <c r="N186" s="87"/>
      <c r="O186" s="87"/>
      <c r="P186" s="87"/>
      <c r="Q186" s="87"/>
      <c r="R186" s="87"/>
    </row>
    <row r="187" spans="1:18" s="89" customFormat="1" ht="46.5" customHeight="1" hidden="1">
      <c r="A187" s="82" t="s">
        <v>63</v>
      </c>
      <c r="B187" s="87"/>
      <c r="C187" s="87"/>
      <c r="D187" s="88">
        <f t="shared" si="40"/>
        <v>0</v>
      </c>
      <c r="E187" s="87"/>
      <c r="F187" s="87"/>
      <c r="G187" s="87"/>
      <c r="H187" s="87"/>
      <c r="I187" s="87"/>
      <c r="J187" s="87"/>
      <c r="K187" s="87"/>
      <c r="L187" s="87"/>
      <c r="M187" s="87"/>
      <c r="N187" s="87"/>
      <c r="O187" s="87"/>
      <c r="P187" s="87"/>
      <c r="Q187" s="87"/>
      <c r="R187" s="87"/>
    </row>
    <row r="188" spans="1:18" s="89" customFormat="1" ht="45" customHeight="1" hidden="1">
      <c r="A188" s="82" t="s">
        <v>65</v>
      </c>
      <c r="B188" s="87"/>
      <c r="C188" s="87"/>
      <c r="D188" s="88">
        <f t="shared" si="40"/>
        <v>0</v>
      </c>
      <c r="E188" s="87"/>
      <c r="F188" s="87"/>
      <c r="G188" s="87"/>
      <c r="H188" s="87"/>
      <c r="I188" s="87"/>
      <c r="J188" s="87"/>
      <c r="K188" s="87"/>
      <c r="L188" s="87"/>
      <c r="M188" s="87"/>
      <c r="N188" s="87"/>
      <c r="O188" s="87"/>
      <c r="P188" s="87"/>
      <c r="Q188" s="87"/>
      <c r="R188" s="87"/>
    </row>
    <row r="189" spans="1:18" s="89" customFormat="1" ht="28.5" customHeight="1" hidden="1">
      <c r="A189" s="82" t="s">
        <v>411</v>
      </c>
      <c r="B189" s="87">
        <v>100203</v>
      </c>
      <c r="C189" s="87"/>
      <c r="D189" s="87">
        <f>D198+D190+D200+D207</f>
        <v>0</v>
      </c>
      <c r="E189" s="87"/>
      <c r="F189" s="87">
        <f aca="true" t="shared" si="41" ref="F189:R189">F198+F190+F200+F207</f>
        <v>0</v>
      </c>
      <c r="G189" s="87">
        <f t="shared" si="41"/>
        <v>0</v>
      </c>
      <c r="H189" s="87">
        <f t="shared" si="41"/>
        <v>0</v>
      </c>
      <c r="I189" s="87">
        <f t="shared" si="41"/>
        <v>0</v>
      </c>
      <c r="J189" s="87">
        <f t="shared" si="41"/>
        <v>0</v>
      </c>
      <c r="K189" s="87">
        <f t="shared" si="41"/>
        <v>0</v>
      </c>
      <c r="L189" s="87">
        <f t="shared" si="41"/>
        <v>0</v>
      </c>
      <c r="M189" s="87">
        <f t="shared" si="41"/>
        <v>0</v>
      </c>
      <c r="N189" s="87">
        <f t="shared" si="41"/>
        <v>0</v>
      </c>
      <c r="O189" s="87">
        <f t="shared" si="41"/>
        <v>0</v>
      </c>
      <c r="P189" s="87">
        <f t="shared" si="41"/>
        <v>0</v>
      </c>
      <c r="Q189" s="87">
        <f t="shared" si="41"/>
        <v>0</v>
      </c>
      <c r="R189" s="87">
        <f t="shared" si="41"/>
        <v>0</v>
      </c>
    </row>
    <row r="190" spans="1:18" s="86" customFormat="1" ht="45.75" customHeight="1" hidden="1">
      <c r="A190" s="79" t="s">
        <v>69</v>
      </c>
      <c r="B190" s="84"/>
      <c r="C190" s="84">
        <v>2610</v>
      </c>
      <c r="D190" s="85">
        <f>D191+D192+D193+D194+D195+D196+D197</f>
        <v>0</v>
      </c>
      <c r="E190" s="84"/>
      <c r="F190" s="85">
        <f aca="true" t="shared" si="42" ref="F190:R190">F191+F192+F193+F194+F195+F196+F197</f>
        <v>0</v>
      </c>
      <c r="G190" s="85">
        <f t="shared" si="42"/>
        <v>0</v>
      </c>
      <c r="H190" s="85">
        <f t="shared" si="42"/>
        <v>0</v>
      </c>
      <c r="I190" s="85">
        <f t="shared" si="42"/>
        <v>0</v>
      </c>
      <c r="J190" s="85">
        <f t="shared" si="42"/>
        <v>0</v>
      </c>
      <c r="K190" s="85">
        <f t="shared" si="42"/>
        <v>0</v>
      </c>
      <c r="L190" s="85">
        <f t="shared" si="42"/>
        <v>0</v>
      </c>
      <c r="M190" s="85">
        <f t="shared" si="42"/>
        <v>0</v>
      </c>
      <c r="N190" s="85">
        <f t="shared" si="42"/>
        <v>0</v>
      </c>
      <c r="O190" s="85">
        <f t="shared" si="42"/>
        <v>0</v>
      </c>
      <c r="P190" s="85">
        <f t="shared" si="42"/>
        <v>0</v>
      </c>
      <c r="Q190" s="85">
        <f t="shared" si="42"/>
        <v>0</v>
      </c>
      <c r="R190" s="85">
        <f t="shared" si="42"/>
        <v>0</v>
      </c>
    </row>
    <row r="191" spans="1:22" s="99" customFormat="1" ht="60.75" customHeight="1" hidden="1">
      <c r="A191" s="82"/>
      <c r="B191" s="87"/>
      <c r="C191" s="87"/>
      <c r="D191" s="88">
        <f aca="true" t="shared" si="43" ref="D191:D251">F191+H191+I191+J191+K191+L191+M191+N191+O191+P191+Q191+R191</f>
        <v>0</v>
      </c>
      <c r="E191" s="87"/>
      <c r="F191" s="88"/>
      <c r="G191" s="88"/>
      <c r="H191" s="88"/>
      <c r="I191" s="88"/>
      <c r="J191" s="88"/>
      <c r="K191" s="88"/>
      <c r="L191" s="88"/>
      <c r="M191" s="88"/>
      <c r="N191" s="88"/>
      <c r="O191" s="88"/>
      <c r="P191" s="88"/>
      <c r="Q191" s="88"/>
      <c r="R191" s="88"/>
      <c r="S191" s="89"/>
      <c r="T191" s="89"/>
      <c r="U191" s="89"/>
      <c r="V191" s="89"/>
    </row>
    <row r="192" spans="1:22" s="99" customFormat="1" ht="34.5" customHeight="1" hidden="1">
      <c r="A192" s="82" t="s">
        <v>167</v>
      </c>
      <c r="B192" s="87"/>
      <c r="C192" s="87"/>
      <c r="D192" s="88">
        <f t="shared" si="43"/>
        <v>0</v>
      </c>
      <c r="E192" s="87"/>
      <c r="F192" s="88"/>
      <c r="G192" s="88"/>
      <c r="H192" s="88"/>
      <c r="I192" s="88"/>
      <c r="J192" s="88"/>
      <c r="K192" s="88"/>
      <c r="L192" s="88"/>
      <c r="M192" s="88"/>
      <c r="N192" s="88"/>
      <c r="O192" s="88"/>
      <c r="P192" s="88"/>
      <c r="Q192" s="88"/>
      <c r="R192" s="88"/>
      <c r="S192" s="89"/>
      <c r="T192" s="89"/>
      <c r="U192" s="89"/>
      <c r="V192" s="89"/>
    </row>
    <row r="193" spans="1:22" s="99" customFormat="1" ht="48.75" customHeight="1" hidden="1">
      <c r="A193" s="82" t="s">
        <v>168</v>
      </c>
      <c r="B193" s="87"/>
      <c r="C193" s="87"/>
      <c r="D193" s="88">
        <f t="shared" si="43"/>
        <v>0</v>
      </c>
      <c r="E193" s="87"/>
      <c r="F193" s="88"/>
      <c r="G193" s="88"/>
      <c r="H193" s="88"/>
      <c r="I193" s="88"/>
      <c r="J193" s="88"/>
      <c r="K193" s="88"/>
      <c r="L193" s="88"/>
      <c r="M193" s="88"/>
      <c r="N193" s="88"/>
      <c r="O193" s="88"/>
      <c r="P193" s="88"/>
      <c r="Q193" s="88"/>
      <c r="R193" s="88"/>
      <c r="S193" s="89"/>
      <c r="T193" s="89"/>
      <c r="U193" s="89"/>
      <c r="V193" s="89"/>
    </row>
    <row r="194" spans="1:22" s="99" customFormat="1" ht="40.5" customHeight="1" hidden="1">
      <c r="A194" s="82" t="s">
        <v>169</v>
      </c>
      <c r="B194" s="87"/>
      <c r="C194" s="87"/>
      <c r="D194" s="88">
        <f t="shared" si="43"/>
        <v>0</v>
      </c>
      <c r="E194" s="87"/>
      <c r="F194" s="88"/>
      <c r="G194" s="88"/>
      <c r="H194" s="88"/>
      <c r="I194" s="88"/>
      <c r="J194" s="88"/>
      <c r="K194" s="88"/>
      <c r="L194" s="88"/>
      <c r="M194" s="88"/>
      <c r="N194" s="88"/>
      <c r="O194" s="88"/>
      <c r="P194" s="88"/>
      <c r="Q194" s="88"/>
      <c r="R194" s="88"/>
      <c r="S194" s="89"/>
      <c r="T194" s="89"/>
      <c r="U194" s="89"/>
      <c r="V194" s="89"/>
    </row>
    <row r="195" spans="1:22" s="99" customFormat="1" ht="30" customHeight="1" hidden="1">
      <c r="A195" s="82" t="s">
        <v>170</v>
      </c>
      <c r="B195" s="87"/>
      <c r="C195" s="87"/>
      <c r="D195" s="88">
        <f t="shared" si="43"/>
        <v>0</v>
      </c>
      <c r="E195" s="87"/>
      <c r="F195" s="88"/>
      <c r="G195" s="88"/>
      <c r="H195" s="88"/>
      <c r="I195" s="88"/>
      <c r="J195" s="88"/>
      <c r="K195" s="88"/>
      <c r="L195" s="88"/>
      <c r="M195" s="88"/>
      <c r="N195" s="88"/>
      <c r="O195" s="88"/>
      <c r="P195" s="88"/>
      <c r="Q195" s="88"/>
      <c r="R195" s="88"/>
      <c r="S195" s="89"/>
      <c r="T195" s="89"/>
      <c r="U195" s="89"/>
      <c r="V195" s="89"/>
    </row>
    <row r="196" spans="1:22" s="99" customFormat="1" ht="30" customHeight="1" hidden="1">
      <c r="A196" s="82" t="s">
        <v>96</v>
      </c>
      <c r="B196" s="87"/>
      <c r="C196" s="87"/>
      <c r="D196" s="88">
        <f t="shared" si="43"/>
        <v>0</v>
      </c>
      <c r="E196" s="87"/>
      <c r="F196" s="88"/>
      <c r="G196" s="88"/>
      <c r="H196" s="88"/>
      <c r="I196" s="88"/>
      <c r="J196" s="88"/>
      <c r="K196" s="88"/>
      <c r="L196" s="88"/>
      <c r="M196" s="88"/>
      <c r="N196" s="88"/>
      <c r="O196" s="88"/>
      <c r="P196" s="88"/>
      <c r="Q196" s="88"/>
      <c r="R196" s="88"/>
      <c r="S196" s="89"/>
      <c r="T196" s="89"/>
      <c r="U196" s="89"/>
      <c r="V196" s="89"/>
    </row>
    <row r="197" spans="1:22" s="99" customFormat="1" ht="47.25" customHeight="1" hidden="1">
      <c r="A197" s="82" t="s">
        <v>97</v>
      </c>
      <c r="B197" s="87"/>
      <c r="C197" s="87"/>
      <c r="D197" s="88">
        <f t="shared" si="43"/>
        <v>0</v>
      </c>
      <c r="E197" s="87"/>
      <c r="F197" s="88"/>
      <c r="G197" s="88"/>
      <c r="H197" s="88"/>
      <c r="I197" s="88"/>
      <c r="J197" s="88"/>
      <c r="K197" s="88"/>
      <c r="L197" s="88"/>
      <c r="M197" s="88"/>
      <c r="N197" s="88"/>
      <c r="O197" s="88"/>
      <c r="P197" s="88"/>
      <c r="Q197" s="88"/>
      <c r="R197" s="88"/>
      <c r="S197" s="89"/>
      <c r="T197" s="89"/>
      <c r="U197" s="89"/>
      <c r="V197" s="89"/>
    </row>
    <row r="198" spans="1:18" s="86" customFormat="1" ht="27.75" customHeight="1" hidden="1">
      <c r="A198" s="58" t="s">
        <v>452</v>
      </c>
      <c r="B198" s="84"/>
      <c r="C198" s="84">
        <v>2274</v>
      </c>
      <c r="D198" s="80">
        <f>F198+H198+I198+J198+K198+L198+M198+N198+O198+P198+Q198+R198</f>
        <v>0</v>
      </c>
      <c r="E198" s="84"/>
      <c r="F198" s="85"/>
      <c r="G198" s="85">
        <f>G200</f>
        <v>0</v>
      </c>
      <c r="H198" s="85"/>
      <c r="I198" s="85"/>
      <c r="J198" s="85"/>
      <c r="K198" s="85"/>
      <c r="L198" s="85"/>
      <c r="M198" s="85"/>
      <c r="N198" s="85"/>
      <c r="O198" s="85"/>
      <c r="P198" s="85"/>
      <c r="Q198" s="85"/>
      <c r="R198" s="85"/>
    </row>
    <row r="199" spans="1:18" s="89" customFormat="1" ht="45.75" customHeight="1" hidden="1">
      <c r="A199" s="82" t="s">
        <v>68</v>
      </c>
      <c r="B199" s="87"/>
      <c r="C199" s="87"/>
      <c r="D199" s="88">
        <f>F199+H199+I199+J199+K199+L199+M199+N199+O199+P199+Q199+R199</f>
        <v>0</v>
      </c>
      <c r="E199" s="87"/>
      <c r="F199" s="88"/>
      <c r="G199" s="88"/>
      <c r="H199" s="88"/>
      <c r="I199" s="88"/>
      <c r="J199" s="88"/>
      <c r="K199" s="88"/>
      <c r="L199" s="88"/>
      <c r="M199" s="88"/>
      <c r="N199" s="88"/>
      <c r="O199" s="88"/>
      <c r="P199" s="88"/>
      <c r="Q199" s="88"/>
      <c r="R199" s="88"/>
    </row>
    <row r="200" spans="1:18" s="86" customFormat="1" ht="32.25" customHeight="1" hidden="1">
      <c r="A200" s="79" t="s">
        <v>95</v>
      </c>
      <c r="B200" s="84"/>
      <c r="C200" s="84">
        <v>2240</v>
      </c>
      <c r="D200" s="85">
        <f>D202+D203+D204+D206+D205+D201</f>
        <v>0</v>
      </c>
      <c r="E200" s="84"/>
      <c r="F200" s="85">
        <f aca="true" t="shared" si="44" ref="F200:R200">F202+F203+F204+F206+F205+F201</f>
        <v>0</v>
      </c>
      <c r="G200" s="85">
        <f t="shared" si="44"/>
        <v>0</v>
      </c>
      <c r="H200" s="85">
        <f t="shared" si="44"/>
        <v>0</v>
      </c>
      <c r="I200" s="85">
        <f t="shared" si="44"/>
        <v>0</v>
      </c>
      <c r="J200" s="85">
        <f t="shared" si="44"/>
        <v>0</v>
      </c>
      <c r="K200" s="85">
        <f t="shared" si="44"/>
        <v>0</v>
      </c>
      <c r="L200" s="85">
        <f t="shared" si="44"/>
        <v>0</v>
      </c>
      <c r="M200" s="85">
        <f t="shared" si="44"/>
        <v>0</v>
      </c>
      <c r="N200" s="85">
        <f t="shared" si="44"/>
        <v>0</v>
      </c>
      <c r="O200" s="85">
        <f t="shared" si="44"/>
        <v>0</v>
      </c>
      <c r="P200" s="85">
        <f t="shared" si="44"/>
        <v>0</v>
      </c>
      <c r="Q200" s="85">
        <f t="shared" si="44"/>
        <v>0</v>
      </c>
      <c r="R200" s="85">
        <f t="shared" si="44"/>
        <v>0</v>
      </c>
    </row>
    <row r="201" spans="1:18" s="86" customFormat="1" ht="32.25" customHeight="1" hidden="1">
      <c r="A201" s="82"/>
      <c r="B201" s="84"/>
      <c r="C201" s="84"/>
      <c r="D201" s="85">
        <f t="shared" si="43"/>
        <v>0</v>
      </c>
      <c r="E201" s="84"/>
      <c r="F201" s="85"/>
      <c r="G201" s="97"/>
      <c r="H201" s="85"/>
      <c r="I201" s="85"/>
      <c r="J201" s="85"/>
      <c r="K201" s="85"/>
      <c r="L201" s="85"/>
      <c r="M201" s="85"/>
      <c r="N201" s="85"/>
      <c r="O201" s="85"/>
      <c r="P201" s="85"/>
      <c r="Q201" s="85"/>
      <c r="R201" s="85"/>
    </row>
    <row r="202" spans="1:22" s="99" customFormat="1" ht="32.25" customHeight="1" hidden="1">
      <c r="A202" s="50" t="s">
        <v>135</v>
      </c>
      <c r="B202" s="87"/>
      <c r="C202" s="87"/>
      <c r="D202" s="85">
        <f t="shared" si="43"/>
        <v>0</v>
      </c>
      <c r="E202" s="87"/>
      <c r="F202" s="87"/>
      <c r="G202" s="98"/>
      <c r="H202" s="87"/>
      <c r="I202" s="87"/>
      <c r="J202" s="87"/>
      <c r="K202" s="87"/>
      <c r="L202" s="87"/>
      <c r="M202" s="87"/>
      <c r="N202" s="87"/>
      <c r="O202" s="87"/>
      <c r="P202" s="87"/>
      <c r="Q202" s="87"/>
      <c r="R202" s="87"/>
      <c r="S202" s="89"/>
      <c r="T202" s="89"/>
      <c r="U202" s="89"/>
      <c r="V202" s="89"/>
    </row>
    <row r="203" spans="1:22" s="99" customFormat="1" ht="25.5" customHeight="1" hidden="1">
      <c r="A203" s="50" t="s">
        <v>137</v>
      </c>
      <c r="B203" s="87"/>
      <c r="C203" s="87"/>
      <c r="D203" s="85">
        <f t="shared" si="43"/>
        <v>0</v>
      </c>
      <c r="E203" s="87"/>
      <c r="F203" s="87"/>
      <c r="G203" s="98"/>
      <c r="H203" s="87"/>
      <c r="I203" s="87"/>
      <c r="J203" s="87"/>
      <c r="K203" s="87"/>
      <c r="L203" s="87"/>
      <c r="M203" s="87"/>
      <c r="N203" s="87"/>
      <c r="O203" s="87"/>
      <c r="P203" s="87"/>
      <c r="Q203" s="87"/>
      <c r="R203" s="87"/>
      <c r="S203" s="89"/>
      <c r="T203" s="89"/>
      <c r="U203" s="89"/>
      <c r="V203" s="89"/>
    </row>
    <row r="204" spans="1:22" s="99" customFormat="1" ht="32.25" customHeight="1" hidden="1">
      <c r="A204" s="50" t="s">
        <v>138</v>
      </c>
      <c r="B204" s="87"/>
      <c r="C204" s="87"/>
      <c r="D204" s="85">
        <f t="shared" si="43"/>
        <v>0</v>
      </c>
      <c r="E204" s="87"/>
      <c r="F204" s="87"/>
      <c r="G204" s="98"/>
      <c r="H204" s="87"/>
      <c r="I204" s="87"/>
      <c r="J204" s="87"/>
      <c r="K204" s="87"/>
      <c r="L204" s="87"/>
      <c r="M204" s="87"/>
      <c r="N204" s="87"/>
      <c r="O204" s="87"/>
      <c r="P204" s="87"/>
      <c r="Q204" s="87"/>
      <c r="R204" s="87"/>
      <c r="S204" s="89"/>
      <c r="T204" s="89"/>
      <c r="U204" s="89"/>
      <c r="V204" s="89"/>
    </row>
    <row r="205" spans="1:22" s="99" customFormat="1" ht="32.25" customHeight="1" hidden="1">
      <c r="A205" s="50" t="s">
        <v>101</v>
      </c>
      <c r="B205" s="87"/>
      <c r="C205" s="87"/>
      <c r="D205" s="85">
        <f t="shared" si="43"/>
        <v>0</v>
      </c>
      <c r="E205" s="87"/>
      <c r="F205" s="87"/>
      <c r="G205" s="98"/>
      <c r="H205" s="87"/>
      <c r="I205" s="87"/>
      <c r="J205" s="87"/>
      <c r="K205" s="87"/>
      <c r="L205" s="87"/>
      <c r="M205" s="87"/>
      <c r="N205" s="87"/>
      <c r="O205" s="87"/>
      <c r="P205" s="87"/>
      <c r="Q205" s="87"/>
      <c r="R205" s="87"/>
      <c r="S205" s="89"/>
      <c r="T205" s="89"/>
      <c r="U205" s="89"/>
      <c r="V205" s="89"/>
    </row>
    <row r="206" spans="1:22" s="99" customFormat="1" ht="32.25" customHeight="1" hidden="1">
      <c r="A206" s="50" t="s">
        <v>94</v>
      </c>
      <c r="B206" s="87"/>
      <c r="C206" s="87"/>
      <c r="D206" s="85">
        <f t="shared" si="43"/>
        <v>0</v>
      </c>
      <c r="E206" s="87"/>
      <c r="F206" s="87"/>
      <c r="G206" s="98"/>
      <c r="H206" s="87"/>
      <c r="I206" s="87"/>
      <c r="J206" s="87"/>
      <c r="K206" s="87"/>
      <c r="L206" s="87"/>
      <c r="M206" s="87"/>
      <c r="N206" s="87"/>
      <c r="O206" s="87"/>
      <c r="P206" s="87"/>
      <c r="Q206" s="87"/>
      <c r="R206" s="87"/>
      <c r="S206" s="89"/>
      <c r="T206" s="89"/>
      <c r="U206" s="89"/>
      <c r="V206" s="89"/>
    </row>
    <row r="207" spans="1:18" ht="31.5" hidden="1">
      <c r="A207" s="58" t="s">
        <v>494</v>
      </c>
      <c r="B207" s="81"/>
      <c r="C207" s="81">
        <v>2210</v>
      </c>
      <c r="D207" s="85">
        <f t="shared" si="43"/>
        <v>0</v>
      </c>
      <c r="E207" s="81"/>
      <c r="F207" s="81"/>
      <c r="H207" s="81"/>
      <c r="I207" s="81"/>
      <c r="J207" s="81"/>
      <c r="K207" s="81"/>
      <c r="L207" s="81"/>
      <c r="M207" s="81"/>
      <c r="N207" s="81"/>
      <c r="O207" s="81"/>
      <c r="P207" s="81"/>
      <c r="Q207" s="81"/>
      <c r="R207" s="81"/>
    </row>
    <row r="208" spans="1:18" s="89" customFormat="1" ht="33" customHeight="1" hidden="1">
      <c r="A208" s="57" t="s">
        <v>183</v>
      </c>
      <c r="B208" s="87">
        <v>100101</v>
      </c>
      <c r="C208" s="87"/>
      <c r="D208" s="88">
        <f>D209</f>
        <v>0</v>
      </c>
      <c r="E208" s="87"/>
      <c r="F208" s="88">
        <f aca="true" t="shared" si="45" ref="F208:R208">F209</f>
        <v>0</v>
      </c>
      <c r="G208" s="88">
        <f t="shared" si="45"/>
        <v>0</v>
      </c>
      <c r="H208" s="88">
        <f t="shared" si="45"/>
        <v>0</v>
      </c>
      <c r="I208" s="88">
        <f t="shared" si="45"/>
        <v>0</v>
      </c>
      <c r="J208" s="88">
        <f t="shared" si="45"/>
        <v>0</v>
      </c>
      <c r="K208" s="88">
        <f t="shared" si="45"/>
        <v>0</v>
      </c>
      <c r="L208" s="88">
        <f t="shared" si="45"/>
        <v>0</v>
      </c>
      <c r="M208" s="88">
        <f t="shared" si="45"/>
        <v>0</v>
      </c>
      <c r="N208" s="88">
        <f t="shared" si="45"/>
        <v>0</v>
      </c>
      <c r="O208" s="88">
        <f t="shared" si="45"/>
        <v>0</v>
      </c>
      <c r="P208" s="88">
        <f t="shared" si="45"/>
        <v>0</v>
      </c>
      <c r="Q208" s="88">
        <f t="shared" si="45"/>
        <v>0</v>
      </c>
      <c r="R208" s="88">
        <f t="shared" si="45"/>
        <v>0</v>
      </c>
    </row>
    <row r="209" spans="1:18" ht="47.25" hidden="1">
      <c r="A209" s="79" t="s">
        <v>69</v>
      </c>
      <c r="B209" s="81"/>
      <c r="C209" s="81">
        <v>2610</v>
      </c>
      <c r="D209" s="85">
        <f t="shared" si="43"/>
        <v>0</v>
      </c>
      <c r="E209" s="81"/>
      <c r="F209" s="80"/>
      <c r="H209" s="80"/>
      <c r="I209" s="80"/>
      <c r="J209" s="80"/>
      <c r="K209" s="80"/>
      <c r="L209" s="80"/>
      <c r="M209" s="80"/>
      <c r="N209" s="80"/>
      <c r="O209" s="80"/>
      <c r="P209" s="80"/>
      <c r="Q209" s="80"/>
      <c r="R209" s="80"/>
    </row>
    <row r="210" spans="1:22" s="99" customFormat="1" ht="58.5" customHeight="1" hidden="1">
      <c r="A210" s="82" t="s">
        <v>67</v>
      </c>
      <c r="B210" s="87"/>
      <c r="C210" s="87">
        <v>2610</v>
      </c>
      <c r="D210" s="88">
        <f t="shared" si="43"/>
        <v>0</v>
      </c>
      <c r="E210" s="87"/>
      <c r="F210" s="88"/>
      <c r="G210" s="89"/>
      <c r="H210" s="88"/>
      <c r="I210" s="88"/>
      <c r="J210" s="88"/>
      <c r="K210" s="88"/>
      <c r="L210" s="88"/>
      <c r="M210" s="88"/>
      <c r="N210" s="88"/>
      <c r="O210" s="88"/>
      <c r="P210" s="88"/>
      <c r="Q210" s="88"/>
      <c r="R210" s="88"/>
      <c r="S210" s="89"/>
      <c r="T210" s="89"/>
      <c r="U210" s="89"/>
      <c r="V210" s="89"/>
    </row>
    <row r="211" spans="1:18" s="89" customFormat="1" ht="30.75" customHeight="1" hidden="1">
      <c r="A211" s="82" t="s">
        <v>140</v>
      </c>
      <c r="B211" s="87">
        <v>100201</v>
      </c>
      <c r="C211" s="87"/>
      <c r="D211" s="88">
        <f>D212</f>
        <v>0</v>
      </c>
      <c r="E211" s="87"/>
      <c r="F211" s="88">
        <f aca="true" t="shared" si="46" ref="F211:R211">F212</f>
        <v>0</v>
      </c>
      <c r="G211" s="88">
        <f t="shared" si="46"/>
        <v>0</v>
      </c>
      <c r="H211" s="88">
        <f t="shared" si="46"/>
        <v>0</v>
      </c>
      <c r="I211" s="88">
        <f t="shared" si="46"/>
        <v>0</v>
      </c>
      <c r="J211" s="88">
        <f t="shared" si="46"/>
        <v>0</v>
      </c>
      <c r="K211" s="88">
        <f t="shared" si="46"/>
        <v>0</v>
      </c>
      <c r="L211" s="88">
        <f t="shared" si="46"/>
        <v>0</v>
      </c>
      <c r="M211" s="88">
        <f t="shared" si="46"/>
        <v>0</v>
      </c>
      <c r="N211" s="88">
        <f t="shared" si="46"/>
        <v>0</v>
      </c>
      <c r="O211" s="88">
        <f t="shared" si="46"/>
        <v>0</v>
      </c>
      <c r="P211" s="88">
        <f t="shared" si="46"/>
        <v>0</v>
      </c>
      <c r="Q211" s="88">
        <f t="shared" si="46"/>
        <v>0</v>
      </c>
      <c r="R211" s="88">
        <f t="shared" si="46"/>
        <v>0</v>
      </c>
    </row>
    <row r="212" spans="1:18" s="86" customFormat="1" ht="22.5" customHeight="1" hidden="1">
      <c r="A212" s="79" t="s">
        <v>182</v>
      </c>
      <c r="B212" s="84"/>
      <c r="C212" s="84">
        <v>2240</v>
      </c>
      <c r="D212" s="85">
        <f t="shared" si="43"/>
        <v>0</v>
      </c>
      <c r="E212" s="84"/>
      <c r="F212" s="85"/>
      <c r="H212" s="85"/>
      <c r="I212" s="85"/>
      <c r="J212" s="85"/>
      <c r="K212" s="85"/>
      <c r="L212" s="85"/>
      <c r="M212" s="85"/>
      <c r="N212" s="85"/>
      <c r="O212" s="85"/>
      <c r="P212" s="85"/>
      <c r="Q212" s="85"/>
      <c r="R212" s="85"/>
    </row>
    <row r="213" spans="1:18" s="89" customFormat="1" ht="30.75" customHeight="1" hidden="1">
      <c r="A213" s="82" t="s">
        <v>139</v>
      </c>
      <c r="B213" s="87">
        <v>170603</v>
      </c>
      <c r="C213" s="87"/>
      <c r="D213" s="88">
        <f>D214</f>
        <v>0</v>
      </c>
      <c r="E213" s="87"/>
      <c r="F213" s="88">
        <f aca="true" t="shared" si="47" ref="F213:R213">F214</f>
        <v>0</v>
      </c>
      <c r="G213" s="88">
        <f t="shared" si="47"/>
        <v>0</v>
      </c>
      <c r="H213" s="88">
        <f t="shared" si="47"/>
        <v>0</v>
      </c>
      <c r="I213" s="88">
        <f t="shared" si="47"/>
        <v>0</v>
      </c>
      <c r="J213" s="88">
        <f t="shared" si="47"/>
        <v>0</v>
      </c>
      <c r="K213" s="88">
        <f t="shared" si="47"/>
        <v>0</v>
      </c>
      <c r="L213" s="88">
        <f t="shared" si="47"/>
        <v>0</v>
      </c>
      <c r="M213" s="88">
        <f t="shared" si="47"/>
        <v>0</v>
      </c>
      <c r="N213" s="88">
        <f t="shared" si="47"/>
        <v>0</v>
      </c>
      <c r="O213" s="88">
        <f t="shared" si="47"/>
        <v>0</v>
      </c>
      <c r="P213" s="88">
        <f t="shared" si="47"/>
        <v>0</v>
      </c>
      <c r="Q213" s="88">
        <f t="shared" si="47"/>
        <v>0</v>
      </c>
      <c r="R213" s="88">
        <f t="shared" si="47"/>
        <v>0</v>
      </c>
    </row>
    <row r="214" spans="1:18" s="86" customFormat="1" ht="51" customHeight="1" hidden="1">
      <c r="A214" s="79" t="s">
        <v>69</v>
      </c>
      <c r="B214" s="84"/>
      <c r="C214" s="84">
        <v>2610</v>
      </c>
      <c r="D214" s="88">
        <f t="shared" si="43"/>
        <v>0</v>
      </c>
      <c r="E214" s="84"/>
      <c r="F214" s="85"/>
      <c r="H214" s="85"/>
      <c r="I214" s="85"/>
      <c r="J214" s="85"/>
      <c r="K214" s="85"/>
      <c r="L214" s="85"/>
      <c r="M214" s="85"/>
      <c r="N214" s="85"/>
      <c r="O214" s="85"/>
      <c r="P214" s="85"/>
      <c r="Q214" s="85"/>
      <c r="R214" s="85"/>
    </row>
    <row r="215" spans="1:18" s="89" customFormat="1" ht="49.5" customHeight="1" hidden="1">
      <c r="A215" s="82" t="s">
        <v>517</v>
      </c>
      <c r="B215" s="87">
        <v>100103</v>
      </c>
      <c r="C215" s="87"/>
      <c r="D215" s="88">
        <f>D216</f>
        <v>0</v>
      </c>
      <c r="E215" s="87"/>
      <c r="F215" s="88">
        <f aca="true" t="shared" si="48" ref="F215:R215">F216</f>
        <v>0</v>
      </c>
      <c r="G215" s="88">
        <f t="shared" si="48"/>
        <v>0</v>
      </c>
      <c r="H215" s="88">
        <f t="shared" si="48"/>
        <v>0</v>
      </c>
      <c r="I215" s="88">
        <f t="shared" si="48"/>
        <v>0</v>
      </c>
      <c r="J215" s="88">
        <f t="shared" si="48"/>
        <v>0</v>
      </c>
      <c r="K215" s="88">
        <f t="shared" si="48"/>
        <v>0</v>
      </c>
      <c r="L215" s="88">
        <f t="shared" si="48"/>
        <v>0</v>
      </c>
      <c r="M215" s="88">
        <f t="shared" si="48"/>
        <v>0</v>
      </c>
      <c r="N215" s="88">
        <f t="shared" si="48"/>
        <v>0</v>
      </c>
      <c r="O215" s="88">
        <f t="shared" si="48"/>
        <v>0</v>
      </c>
      <c r="P215" s="88">
        <f t="shared" si="48"/>
        <v>0</v>
      </c>
      <c r="Q215" s="88">
        <f t="shared" si="48"/>
        <v>0</v>
      </c>
      <c r="R215" s="88">
        <f t="shared" si="48"/>
        <v>0</v>
      </c>
    </row>
    <row r="216" spans="1:18" s="86" customFormat="1" ht="51.75" customHeight="1" hidden="1">
      <c r="A216" s="79" t="s">
        <v>69</v>
      </c>
      <c r="B216" s="84"/>
      <c r="C216" s="84">
        <v>2610</v>
      </c>
      <c r="D216" s="88">
        <f t="shared" si="43"/>
        <v>0</v>
      </c>
      <c r="E216" s="84"/>
      <c r="F216" s="85"/>
      <c r="H216" s="85"/>
      <c r="I216" s="85"/>
      <c r="J216" s="85"/>
      <c r="K216" s="85"/>
      <c r="L216" s="85"/>
      <c r="M216" s="85"/>
      <c r="N216" s="85"/>
      <c r="O216" s="85"/>
      <c r="P216" s="85"/>
      <c r="Q216" s="85"/>
      <c r="R216" s="85"/>
    </row>
    <row r="217" spans="1:18" s="89" customFormat="1" ht="51" customHeight="1" hidden="1">
      <c r="A217" s="82" t="s">
        <v>186</v>
      </c>
      <c r="B217" s="87">
        <v>100202</v>
      </c>
      <c r="C217" s="87"/>
      <c r="D217" s="88">
        <f>D218</f>
        <v>0</v>
      </c>
      <c r="E217" s="87"/>
      <c r="F217" s="88">
        <f aca="true" t="shared" si="49" ref="F217:R217">F218</f>
        <v>0</v>
      </c>
      <c r="G217" s="88">
        <f t="shared" si="49"/>
        <v>0</v>
      </c>
      <c r="H217" s="88">
        <f t="shared" si="49"/>
        <v>0</v>
      </c>
      <c r="I217" s="88">
        <f t="shared" si="49"/>
        <v>0</v>
      </c>
      <c r="J217" s="88">
        <f t="shared" si="49"/>
        <v>0</v>
      </c>
      <c r="K217" s="88">
        <f t="shared" si="49"/>
        <v>0</v>
      </c>
      <c r="L217" s="88">
        <f t="shared" si="49"/>
        <v>0</v>
      </c>
      <c r="M217" s="88">
        <f t="shared" si="49"/>
        <v>0</v>
      </c>
      <c r="N217" s="88">
        <f t="shared" si="49"/>
        <v>0</v>
      </c>
      <c r="O217" s="88">
        <f t="shared" si="49"/>
        <v>0</v>
      </c>
      <c r="P217" s="88">
        <f t="shared" si="49"/>
        <v>0</v>
      </c>
      <c r="Q217" s="88">
        <f t="shared" si="49"/>
        <v>0</v>
      </c>
      <c r="R217" s="88">
        <f t="shared" si="49"/>
        <v>0</v>
      </c>
    </row>
    <row r="218" spans="1:18" s="86" customFormat="1" ht="22.5" customHeight="1" hidden="1">
      <c r="A218" s="79" t="s">
        <v>182</v>
      </c>
      <c r="B218" s="84"/>
      <c r="C218" s="84">
        <v>2240</v>
      </c>
      <c r="D218" s="88">
        <f t="shared" si="43"/>
        <v>0</v>
      </c>
      <c r="E218" s="84"/>
      <c r="F218" s="85"/>
      <c r="H218" s="85"/>
      <c r="I218" s="85"/>
      <c r="J218" s="85"/>
      <c r="K218" s="85"/>
      <c r="L218" s="85"/>
      <c r="M218" s="85"/>
      <c r="N218" s="85"/>
      <c r="O218" s="85"/>
      <c r="P218" s="85"/>
      <c r="Q218" s="85"/>
      <c r="R218" s="85"/>
    </row>
    <row r="219" spans="1:18" s="86" customFormat="1" ht="22.5" customHeight="1" hidden="1">
      <c r="A219" s="79"/>
      <c r="B219" s="84"/>
      <c r="C219" s="84"/>
      <c r="D219" s="85"/>
      <c r="E219" s="84"/>
      <c r="F219" s="85"/>
      <c r="H219" s="85"/>
      <c r="I219" s="85"/>
      <c r="J219" s="85"/>
      <c r="K219" s="85"/>
      <c r="L219" s="85"/>
      <c r="M219" s="85"/>
      <c r="N219" s="85"/>
      <c r="O219" s="85"/>
      <c r="P219" s="85"/>
      <c r="Q219" s="85"/>
      <c r="R219" s="85"/>
    </row>
    <row r="220" spans="1:18" s="96" customFormat="1" ht="31.5">
      <c r="A220" s="93" t="s">
        <v>382</v>
      </c>
      <c r="B220" s="94"/>
      <c r="C220" s="94"/>
      <c r="D220" s="95">
        <f>D221+D225+D235</f>
        <v>0</v>
      </c>
      <c r="E220" s="94"/>
      <c r="F220" s="95">
        <f aca="true" t="shared" si="50" ref="F220:R220">F221+F225+F235</f>
        <v>0</v>
      </c>
      <c r="G220" s="95">
        <f t="shared" si="50"/>
        <v>0</v>
      </c>
      <c r="H220" s="95">
        <f t="shared" si="50"/>
        <v>0</v>
      </c>
      <c r="I220" s="95">
        <f t="shared" si="50"/>
        <v>0</v>
      </c>
      <c r="J220" s="95">
        <f t="shared" si="50"/>
        <v>0</v>
      </c>
      <c r="K220" s="95">
        <f t="shared" si="50"/>
        <v>0</v>
      </c>
      <c r="L220" s="95">
        <f t="shared" si="50"/>
        <v>0</v>
      </c>
      <c r="M220" s="95">
        <f t="shared" si="50"/>
        <v>0</v>
      </c>
      <c r="N220" s="95">
        <f t="shared" si="50"/>
        <v>0</v>
      </c>
      <c r="O220" s="95">
        <f t="shared" si="50"/>
        <v>0</v>
      </c>
      <c r="P220" s="95">
        <f t="shared" si="50"/>
        <v>0</v>
      </c>
      <c r="Q220" s="95">
        <f t="shared" si="50"/>
        <v>0</v>
      </c>
      <c r="R220" s="95">
        <f t="shared" si="50"/>
        <v>0</v>
      </c>
    </row>
    <row r="221" spans="1:18" s="89" customFormat="1" ht="101.25" customHeight="1" hidden="1">
      <c r="A221" s="57" t="s">
        <v>439</v>
      </c>
      <c r="B221" s="87">
        <v>170703</v>
      </c>
      <c r="C221" s="87"/>
      <c r="D221" s="87">
        <f>D222</f>
        <v>0</v>
      </c>
      <c r="E221" s="87"/>
      <c r="F221" s="87">
        <f aca="true" t="shared" si="51" ref="F221:R222">F222</f>
        <v>0</v>
      </c>
      <c r="G221" s="87">
        <f t="shared" si="51"/>
        <v>0</v>
      </c>
      <c r="H221" s="87">
        <f t="shared" si="51"/>
        <v>0</v>
      </c>
      <c r="I221" s="87">
        <f t="shared" si="51"/>
        <v>0</v>
      </c>
      <c r="J221" s="87">
        <f t="shared" si="51"/>
        <v>0</v>
      </c>
      <c r="K221" s="87">
        <f t="shared" si="51"/>
        <v>0</v>
      </c>
      <c r="L221" s="87">
        <f t="shared" si="51"/>
        <v>0</v>
      </c>
      <c r="M221" s="87">
        <f t="shared" si="51"/>
        <v>0</v>
      </c>
      <c r="N221" s="87">
        <f t="shared" si="51"/>
        <v>0</v>
      </c>
      <c r="O221" s="87">
        <f t="shared" si="51"/>
        <v>0</v>
      </c>
      <c r="P221" s="87">
        <f t="shared" si="51"/>
        <v>0</v>
      </c>
      <c r="Q221" s="87">
        <f t="shared" si="51"/>
        <v>0</v>
      </c>
      <c r="R221" s="87">
        <f t="shared" si="51"/>
        <v>0</v>
      </c>
    </row>
    <row r="222" spans="1:18" s="86" customFormat="1" ht="31.5" hidden="1">
      <c r="A222" s="79" t="s">
        <v>9</v>
      </c>
      <c r="B222" s="84"/>
      <c r="C222" s="84">
        <v>2240</v>
      </c>
      <c r="D222" s="85">
        <f>D223</f>
        <v>0</v>
      </c>
      <c r="E222" s="84"/>
      <c r="F222" s="85">
        <f t="shared" si="51"/>
        <v>0</v>
      </c>
      <c r="G222" s="85">
        <f t="shared" si="51"/>
        <v>0</v>
      </c>
      <c r="H222" s="85">
        <f t="shared" si="51"/>
        <v>0</v>
      </c>
      <c r="I222" s="85">
        <f t="shared" si="51"/>
        <v>0</v>
      </c>
      <c r="J222" s="85">
        <f t="shared" si="51"/>
        <v>0</v>
      </c>
      <c r="K222" s="85">
        <f t="shared" si="51"/>
        <v>0</v>
      </c>
      <c r="L222" s="85">
        <f t="shared" si="51"/>
        <v>0</v>
      </c>
      <c r="M222" s="85">
        <f t="shared" si="51"/>
        <v>0</v>
      </c>
      <c r="N222" s="85">
        <f t="shared" si="51"/>
        <v>0</v>
      </c>
      <c r="O222" s="85">
        <f t="shared" si="51"/>
        <v>0</v>
      </c>
      <c r="P222" s="85">
        <f t="shared" si="51"/>
        <v>0</v>
      </c>
      <c r="Q222" s="85">
        <f t="shared" si="51"/>
        <v>0</v>
      </c>
      <c r="R222" s="85">
        <f t="shared" si="51"/>
        <v>0</v>
      </c>
    </row>
    <row r="223" spans="1:22" s="99" customFormat="1" ht="47.25" hidden="1">
      <c r="A223" s="82" t="s">
        <v>136</v>
      </c>
      <c r="B223" s="87"/>
      <c r="C223" s="87"/>
      <c r="D223" s="88">
        <f t="shared" si="43"/>
        <v>0</v>
      </c>
      <c r="E223" s="87"/>
      <c r="F223" s="88"/>
      <c r="G223" s="88"/>
      <c r="H223" s="88"/>
      <c r="I223" s="88"/>
      <c r="J223" s="88"/>
      <c r="K223" s="88"/>
      <c r="L223" s="88"/>
      <c r="M223" s="88"/>
      <c r="N223" s="88"/>
      <c r="O223" s="88"/>
      <c r="P223" s="88"/>
      <c r="Q223" s="88"/>
      <c r="R223" s="88"/>
      <c r="S223" s="89"/>
      <c r="T223" s="89"/>
      <c r="U223" s="89"/>
      <c r="V223" s="89"/>
    </row>
    <row r="224" spans="1:18" s="86" customFormat="1" ht="15.75" hidden="1">
      <c r="A224" s="79"/>
      <c r="B224" s="84"/>
      <c r="C224" s="84"/>
      <c r="D224" s="85"/>
      <c r="E224" s="84"/>
      <c r="F224" s="85"/>
      <c r="G224" s="85"/>
      <c r="H224" s="85"/>
      <c r="I224" s="85"/>
      <c r="J224" s="85"/>
      <c r="K224" s="85"/>
      <c r="L224" s="85"/>
      <c r="M224" s="85"/>
      <c r="N224" s="85"/>
      <c r="O224" s="85"/>
      <c r="P224" s="85"/>
      <c r="Q224" s="85"/>
      <c r="R224" s="85"/>
    </row>
    <row r="225" spans="1:18" s="89" customFormat="1" ht="31.5">
      <c r="A225" s="82" t="s">
        <v>415</v>
      </c>
      <c r="B225" s="87">
        <v>10116</v>
      </c>
      <c r="C225" s="87"/>
      <c r="D225" s="88">
        <f>D226+D227+D234+D228+D229+D230+D231+D232+D233</f>
        <v>0</v>
      </c>
      <c r="E225" s="87"/>
      <c r="F225" s="88">
        <f aca="true" t="shared" si="52" ref="F225:R225">F226+F227+F234+F228+F229+F230+F231+F232+F233</f>
        <v>0</v>
      </c>
      <c r="G225" s="88">
        <f t="shared" si="52"/>
        <v>0</v>
      </c>
      <c r="H225" s="88">
        <f t="shared" si="52"/>
        <v>0</v>
      </c>
      <c r="I225" s="88">
        <f t="shared" si="52"/>
        <v>0</v>
      </c>
      <c r="J225" s="88">
        <f t="shared" si="52"/>
        <v>0</v>
      </c>
      <c r="K225" s="88">
        <f t="shared" si="52"/>
        <v>0</v>
      </c>
      <c r="L225" s="88">
        <f t="shared" si="52"/>
        <v>0</v>
      </c>
      <c r="M225" s="88">
        <f t="shared" si="52"/>
        <v>0</v>
      </c>
      <c r="N225" s="88">
        <f t="shared" si="52"/>
        <v>0</v>
      </c>
      <c r="O225" s="88">
        <f t="shared" si="52"/>
        <v>0</v>
      </c>
      <c r="P225" s="88">
        <f t="shared" si="52"/>
        <v>0</v>
      </c>
      <c r="Q225" s="88">
        <f t="shared" si="52"/>
        <v>0</v>
      </c>
      <c r="R225" s="88">
        <f t="shared" si="52"/>
        <v>0</v>
      </c>
    </row>
    <row r="226" spans="1:18" s="86" customFormat="1" ht="21" customHeight="1" hidden="1">
      <c r="A226" s="79" t="s">
        <v>454</v>
      </c>
      <c r="B226" s="84"/>
      <c r="C226" s="84">
        <v>2271</v>
      </c>
      <c r="D226" s="85">
        <f t="shared" si="43"/>
        <v>0</v>
      </c>
      <c r="E226" s="84"/>
      <c r="F226" s="85"/>
      <c r="G226" s="85"/>
      <c r="H226" s="85"/>
      <c r="I226" s="85"/>
      <c r="J226" s="85"/>
      <c r="K226" s="85"/>
      <c r="L226" s="85"/>
      <c r="M226" s="85"/>
      <c r="N226" s="85"/>
      <c r="O226" s="85"/>
      <c r="P226" s="85"/>
      <c r="Q226" s="85"/>
      <c r="R226" s="85"/>
    </row>
    <row r="227" spans="1:18" s="86" customFormat="1" ht="31.5" hidden="1">
      <c r="A227" s="79" t="s">
        <v>491</v>
      </c>
      <c r="B227" s="84"/>
      <c r="C227" s="84">
        <v>2272</v>
      </c>
      <c r="D227" s="85">
        <f t="shared" si="43"/>
        <v>0</v>
      </c>
      <c r="E227" s="84"/>
      <c r="F227" s="85"/>
      <c r="G227" s="85"/>
      <c r="H227" s="85"/>
      <c r="I227" s="85"/>
      <c r="J227" s="85"/>
      <c r="K227" s="85"/>
      <c r="L227" s="85"/>
      <c r="M227" s="85"/>
      <c r="N227" s="85"/>
      <c r="O227" s="85"/>
      <c r="P227" s="85"/>
      <c r="Q227" s="85"/>
      <c r="R227" s="85"/>
    </row>
    <row r="228" spans="1:18" s="86" customFormat="1" ht="15.75">
      <c r="A228" s="79" t="s">
        <v>451</v>
      </c>
      <c r="B228" s="84"/>
      <c r="C228" s="84">
        <v>2111</v>
      </c>
      <c r="D228" s="85">
        <f t="shared" si="43"/>
        <v>-2168</v>
      </c>
      <c r="E228" s="84"/>
      <c r="F228" s="85"/>
      <c r="G228" s="85"/>
      <c r="H228" s="85"/>
      <c r="I228" s="85"/>
      <c r="J228" s="85"/>
      <c r="K228" s="85"/>
      <c r="L228" s="85"/>
      <c r="M228" s="85"/>
      <c r="N228" s="85"/>
      <c r="O228" s="85"/>
      <c r="P228" s="85"/>
      <c r="Q228" s="85">
        <v>-2168</v>
      </c>
      <c r="R228" s="85"/>
    </row>
    <row r="229" spans="1:18" s="86" customFormat="1" ht="18.75" customHeight="1">
      <c r="A229" s="79" t="s">
        <v>263</v>
      </c>
      <c r="B229" s="84"/>
      <c r="C229" s="84">
        <v>2120</v>
      </c>
      <c r="D229" s="85">
        <f t="shared" si="43"/>
        <v>2168</v>
      </c>
      <c r="E229" s="84"/>
      <c r="F229" s="85"/>
      <c r="G229" s="85"/>
      <c r="H229" s="85"/>
      <c r="I229" s="85"/>
      <c r="J229" s="85"/>
      <c r="K229" s="85"/>
      <c r="L229" s="85"/>
      <c r="M229" s="85"/>
      <c r="N229" s="85"/>
      <c r="O229" s="85"/>
      <c r="P229" s="85"/>
      <c r="Q229" s="85">
        <v>2168</v>
      </c>
      <c r="R229" s="85"/>
    </row>
    <row r="230" spans="1:18" s="86" customFormat="1" ht="31.5" hidden="1">
      <c r="A230" s="58" t="s">
        <v>494</v>
      </c>
      <c r="B230" s="84"/>
      <c r="C230" s="84">
        <v>2210</v>
      </c>
      <c r="D230" s="85">
        <f t="shared" si="43"/>
        <v>0</v>
      </c>
      <c r="E230" s="84"/>
      <c r="F230" s="85"/>
      <c r="G230" s="85"/>
      <c r="H230" s="85"/>
      <c r="I230" s="85"/>
      <c r="J230" s="85"/>
      <c r="K230" s="85"/>
      <c r="L230" s="85"/>
      <c r="M230" s="85"/>
      <c r="N230" s="85"/>
      <c r="O230" s="85"/>
      <c r="P230" s="85"/>
      <c r="Q230" s="85"/>
      <c r="R230" s="85"/>
    </row>
    <row r="231" spans="1:18" s="86" customFormat="1" ht="31.5" hidden="1">
      <c r="A231" s="79" t="s">
        <v>9</v>
      </c>
      <c r="B231" s="84"/>
      <c r="C231" s="84">
        <v>2240</v>
      </c>
      <c r="D231" s="85">
        <f t="shared" si="43"/>
        <v>0</v>
      </c>
      <c r="E231" s="84"/>
      <c r="F231" s="85"/>
      <c r="G231" s="85"/>
      <c r="H231" s="85"/>
      <c r="I231" s="85"/>
      <c r="J231" s="85"/>
      <c r="K231" s="85"/>
      <c r="L231" s="85"/>
      <c r="M231" s="85"/>
      <c r="N231" s="85"/>
      <c r="O231" s="85"/>
      <c r="P231" s="85"/>
      <c r="Q231" s="85"/>
      <c r="R231" s="85"/>
    </row>
    <row r="232" spans="1:18" s="86" customFormat="1" ht="15.75" hidden="1">
      <c r="A232" s="79" t="s">
        <v>174</v>
      </c>
      <c r="B232" s="84"/>
      <c r="C232" s="84">
        <v>2250</v>
      </c>
      <c r="D232" s="85">
        <f t="shared" si="43"/>
        <v>0</v>
      </c>
      <c r="E232" s="84"/>
      <c r="F232" s="85"/>
      <c r="G232" s="85"/>
      <c r="H232" s="85"/>
      <c r="I232" s="85"/>
      <c r="J232" s="85"/>
      <c r="K232" s="85"/>
      <c r="L232" s="85"/>
      <c r="M232" s="85"/>
      <c r="N232" s="85"/>
      <c r="O232" s="85"/>
      <c r="P232" s="85"/>
      <c r="Q232" s="85"/>
      <c r="R232" s="85"/>
    </row>
    <row r="233" spans="1:18" s="86" customFormat="1" ht="63" hidden="1">
      <c r="A233" s="79" t="s">
        <v>176</v>
      </c>
      <c r="B233" s="84"/>
      <c r="C233" s="84">
        <v>2282</v>
      </c>
      <c r="D233" s="85">
        <f t="shared" si="43"/>
        <v>0</v>
      </c>
      <c r="E233" s="84"/>
      <c r="F233" s="85"/>
      <c r="G233" s="85"/>
      <c r="H233" s="85"/>
      <c r="I233" s="85"/>
      <c r="J233" s="85"/>
      <c r="K233" s="85"/>
      <c r="L233" s="85"/>
      <c r="M233" s="85"/>
      <c r="N233" s="85"/>
      <c r="O233" s="85"/>
      <c r="P233" s="85"/>
      <c r="Q233" s="85"/>
      <c r="R233" s="85"/>
    </row>
    <row r="234" spans="1:18" s="86" customFormat="1" ht="15.75" hidden="1">
      <c r="A234" s="79" t="s">
        <v>460</v>
      </c>
      <c r="B234" s="84"/>
      <c r="C234" s="84">
        <v>2273</v>
      </c>
      <c r="D234" s="85">
        <f t="shared" si="43"/>
        <v>0</v>
      </c>
      <c r="E234" s="84"/>
      <c r="F234" s="85"/>
      <c r="G234" s="85"/>
      <c r="H234" s="85"/>
      <c r="I234" s="85"/>
      <c r="J234" s="85"/>
      <c r="K234" s="85"/>
      <c r="L234" s="85"/>
      <c r="M234" s="85"/>
      <c r="N234" s="85"/>
      <c r="O234" s="85"/>
      <c r="P234" s="85"/>
      <c r="Q234" s="85"/>
      <c r="R234" s="85"/>
    </row>
    <row r="235" spans="1:18" s="89" customFormat="1" ht="126" hidden="1">
      <c r="A235" s="82" t="s">
        <v>129</v>
      </c>
      <c r="B235" s="87">
        <v>250913</v>
      </c>
      <c r="C235" s="87"/>
      <c r="D235" s="88">
        <f>D236</f>
        <v>0</v>
      </c>
      <c r="E235" s="87"/>
      <c r="F235" s="88">
        <f aca="true" t="shared" si="53" ref="F235:R235">F236</f>
        <v>0</v>
      </c>
      <c r="G235" s="88">
        <f t="shared" si="53"/>
        <v>0</v>
      </c>
      <c r="H235" s="88">
        <f t="shared" si="53"/>
        <v>0</v>
      </c>
      <c r="I235" s="88">
        <f t="shared" si="53"/>
        <v>0</v>
      </c>
      <c r="J235" s="88">
        <f t="shared" si="53"/>
        <v>0</v>
      </c>
      <c r="K235" s="88">
        <f t="shared" si="53"/>
        <v>0</v>
      </c>
      <c r="L235" s="88">
        <f t="shared" si="53"/>
        <v>0</v>
      </c>
      <c r="M235" s="88">
        <f t="shared" si="53"/>
        <v>0</v>
      </c>
      <c r="N235" s="88">
        <f t="shared" si="53"/>
        <v>0</v>
      </c>
      <c r="O235" s="88">
        <f t="shared" si="53"/>
        <v>0</v>
      </c>
      <c r="P235" s="88">
        <f t="shared" si="53"/>
        <v>0</v>
      </c>
      <c r="Q235" s="88">
        <f t="shared" si="53"/>
        <v>0</v>
      </c>
      <c r="R235" s="88">
        <f t="shared" si="53"/>
        <v>0</v>
      </c>
    </row>
    <row r="236" spans="1:18" s="86" customFormat="1" ht="81" customHeight="1" hidden="1">
      <c r="A236" s="58" t="s">
        <v>176</v>
      </c>
      <c r="B236" s="84"/>
      <c r="C236" s="84">
        <v>2282</v>
      </c>
      <c r="D236" s="85">
        <f t="shared" si="43"/>
        <v>0</v>
      </c>
      <c r="E236" s="84"/>
      <c r="F236" s="85"/>
      <c r="G236" s="85"/>
      <c r="H236" s="85"/>
      <c r="I236" s="85"/>
      <c r="J236" s="85"/>
      <c r="K236" s="85"/>
      <c r="L236" s="85"/>
      <c r="M236" s="85"/>
      <c r="N236" s="85"/>
      <c r="O236" s="85"/>
      <c r="P236" s="85"/>
      <c r="Q236" s="85"/>
      <c r="R236" s="85"/>
    </row>
    <row r="237" spans="1:18" s="96" customFormat="1" ht="15.75" hidden="1">
      <c r="A237" s="93" t="s">
        <v>54</v>
      </c>
      <c r="B237" s="94"/>
      <c r="C237" s="94"/>
      <c r="D237" s="95">
        <f>D238+D243+D250</f>
        <v>0</v>
      </c>
      <c r="E237" s="94"/>
      <c r="F237" s="95">
        <f aca="true" t="shared" si="54" ref="F237:R237">F238+F243+F250</f>
        <v>0</v>
      </c>
      <c r="G237" s="95">
        <f t="shared" si="54"/>
        <v>0</v>
      </c>
      <c r="H237" s="95">
        <f t="shared" si="54"/>
        <v>0</v>
      </c>
      <c r="I237" s="95">
        <f t="shared" si="54"/>
        <v>0</v>
      </c>
      <c r="J237" s="95">
        <f t="shared" si="54"/>
        <v>0</v>
      </c>
      <c r="K237" s="95">
        <f t="shared" si="54"/>
        <v>0</v>
      </c>
      <c r="L237" s="95">
        <f t="shared" si="54"/>
        <v>0</v>
      </c>
      <c r="M237" s="95">
        <f t="shared" si="54"/>
        <v>0</v>
      </c>
      <c r="N237" s="95">
        <f t="shared" si="54"/>
        <v>0</v>
      </c>
      <c r="O237" s="95">
        <f t="shared" si="54"/>
        <v>0</v>
      </c>
      <c r="P237" s="95">
        <f t="shared" si="54"/>
        <v>0</v>
      </c>
      <c r="Q237" s="95">
        <f t="shared" si="54"/>
        <v>0</v>
      </c>
      <c r="R237" s="95">
        <f t="shared" si="54"/>
        <v>0</v>
      </c>
    </row>
    <row r="238" spans="1:18" s="89" customFormat="1" ht="29.25" customHeight="1" hidden="1">
      <c r="A238" s="82" t="s">
        <v>350</v>
      </c>
      <c r="B238" s="87">
        <v>10116</v>
      </c>
      <c r="C238" s="87"/>
      <c r="D238" s="87">
        <f>D242+D241+D240+D239</f>
        <v>0</v>
      </c>
      <c r="E238" s="87"/>
      <c r="F238" s="87">
        <f aca="true" t="shared" si="55" ref="F238:R238">F242+F241+F240+F239</f>
        <v>0</v>
      </c>
      <c r="G238" s="87">
        <f t="shared" si="55"/>
        <v>0</v>
      </c>
      <c r="H238" s="87">
        <f t="shared" si="55"/>
        <v>0</v>
      </c>
      <c r="I238" s="87">
        <f t="shared" si="55"/>
        <v>0</v>
      </c>
      <c r="J238" s="87">
        <f t="shared" si="55"/>
        <v>0</v>
      </c>
      <c r="K238" s="87">
        <f t="shared" si="55"/>
        <v>0</v>
      </c>
      <c r="L238" s="87">
        <f t="shared" si="55"/>
        <v>0</v>
      </c>
      <c r="M238" s="87">
        <f t="shared" si="55"/>
        <v>0</v>
      </c>
      <c r="N238" s="87">
        <f t="shared" si="55"/>
        <v>0</v>
      </c>
      <c r="O238" s="87">
        <f t="shared" si="55"/>
        <v>0</v>
      </c>
      <c r="P238" s="87">
        <f t="shared" si="55"/>
        <v>0</v>
      </c>
      <c r="Q238" s="87">
        <f t="shared" si="55"/>
        <v>0</v>
      </c>
      <c r="R238" s="87">
        <f t="shared" si="55"/>
        <v>0</v>
      </c>
    </row>
    <row r="239" spans="1:18" s="86" customFormat="1" ht="21.75" customHeight="1" hidden="1">
      <c r="A239" s="79" t="s">
        <v>451</v>
      </c>
      <c r="B239" s="84"/>
      <c r="C239" s="84">
        <v>2111</v>
      </c>
      <c r="D239" s="85">
        <f t="shared" si="43"/>
        <v>0</v>
      </c>
      <c r="E239" s="84"/>
      <c r="F239" s="84"/>
      <c r="G239" s="97"/>
      <c r="H239" s="84"/>
      <c r="I239" s="84"/>
      <c r="J239" s="84"/>
      <c r="K239" s="84"/>
      <c r="L239" s="84"/>
      <c r="M239" s="84"/>
      <c r="N239" s="84"/>
      <c r="O239" s="84"/>
      <c r="P239" s="84"/>
      <c r="Q239" s="84"/>
      <c r="R239" s="84"/>
    </row>
    <row r="240" spans="1:18" s="86" customFormat="1" ht="22.5" customHeight="1" hidden="1">
      <c r="A240" s="79" t="s">
        <v>263</v>
      </c>
      <c r="B240" s="84"/>
      <c r="C240" s="84">
        <v>2120</v>
      </c>
      <c r="D240" s="85">
        <f t="shared" si="43"/>
        <v>0</v>
      </c>
      <c r="E240" s="84"/>
      <c r="F240" s="84"/>
      <c r="G240" s="97"/>
      <c r="H240" s="84"/>
      <c r="I240" s="84"/>
      <c r="J240" s="84"/>
      <c r="K240" s="84"/>
      <c r="L240" s="84"/>
      <c r="M240" s="84"/>
      <c r="N240" s="84"/>
      <c r="O240" s="84"/>
      <c r="P240" s="84"/>
      <c r="Q240" s="84"/>
      <c r="R240" s="84"/>
    </row>
    <row r="241" spans="1:18" s="86" customFormat="1" ht="31.5" hidden="1">
      <c r="A241" s="58" t="s">
        <v>494</v>
      </c>
      <c r="B241" s="84"/>
      <c r="C241" s="84">
        <v>2210</v>
      </c>
      <c r="D241" s="85">
        <f t="shared" si="43"/>
        <v>0</v>
      </c>
      <c r="E241" s="84"/>
      <c r="F241" s="84"/>
      <c r="G241" s="97"/>
      <c r="H241" s="84"/>
      <c r="I241" s="84"/>
      <c r="J241" s="84"/>
      <c r="K241" s="84"/>
      <c r="L241" s="84"/>
      <c r="M241" s="84"/>
      <c r="N241" s="84"/>
      <c r="O241" s="84"/>
      <c r="P241" s="84"/>
      <c r="Q241" s="84"/>
      <c r="R241" s="84"/>
    </row>
    <row r="242" spans="1:18" ht="31.5" hidden="1">
      <c r="A242" s="58" t="s">
        <v>9</v>
      </c>
      <c r="B242" s="81"/>
      <c r="C242" s="81">
        <v>2240</v>
      </c>
      <c r="D242" s="85">
        <f t="shared" si="43"/>
        <v>0</v>
      </c>
      <c r="E242" s="81"/>
      <c r="F242" s="81"/>
      <c r="H242" s="81"/>
      <c r="I242" s="81"/>
      <c r="J242" s="81"/>
      <c r="K242" s="81"/>
      <c r="L242" s="81"/>
      <c r="M242" s="81"/>
      <c r="N242" s="81"/>
      <c r="O242" s="81"/>
      <c r="P242" s="81"/>
      <c r="Q242" s="81"/>
      <c r="R242" s="81"/>
    </row>
    <row r="243" spans="1:18" s="89" customFormat="1" ht="31.5" hidden="1">
      <c r="A243" s="82" t="s">
        <v>407</v>
      </c>
      <c r="B243" s="87">
        <v>91101</v>
      </c>
      <c r="C243" s="87"/>
      <c r="D243" s="88">
        <f>D244+D245+D246+D247+D248+D249</f>
        <v>0</v>
      </c>
      <c r="E243" s="87"/>
      <c r="F243" s="88">
        <f aca="true" t="shared" si="56" ref="F243:R243">F244+F245+F246+F247+F248+F249</f>
        <v>0</v>
      </c>
      <c r="G243" s="88">
        <f t="shared" si="56"/>
        <v>0</v>
      </c>
      <c r="H243" s="88">
        <f t="shared" si="56"/>
        <v>0</v>
      </c>
      <c r="I243" s="88">
        <f t="shared" si="56"/>
        <v>0</v>
      </c>
      <c r="J243" s="88">
        <f t="shared" si="56"/>
        <v>0</v>
      </c>
      <c r="K243" s="88">
        <f t="shared" si="56"/>
        <v>0</v>
      </c>
      <c r="L243" s="88">
        <f t="shared" si="56"/>
        <v>0</v>
      </c>
      <c r="M243" s="88">
        <f t="shared" si="56"/>
        <v>0</v>
      </c>
      <c r="N243" s="88">
        <f t="shared" si="56"/>
        <v>0</v>
      </c>
      <c r="O243" s="88">
        <f t="shared" si="56"/>
        <v>0</v>
      </c>
      <c r="P243" s="88">
        <f t="shared" si="56"/>
        <v>0</v>
      </c>
      <c r="Q243" s="88">
        <f t="shared" si="56"/>
        <v>0</v>
      </c>
      <c r="R243" s="88">
        <f t="shared" si="56"/>
        <v>0</v>
      </c>
    </row>
    <row r="244" spans="1:18" ht="15.75" hidden="1">
      <c r="A244" s="58" t="s">
        <v>351</v>
      </c>
      <c r="B244" s="81"/>
      <c r="C244" s="81">
        <v>1138</v>
      </c>
      <c r="D244" s="85">
        <f t="shared" si="43"/>
        <v>0</v>
      </c>
      <c r="E244" s="81"/>
      <c r="F244" s="81"/>
      <c r="H244" s="81"/>
      <c r="I244" s="81"/>
      <c r="J244" s="81"/>
      <c r="K244" s="81"/>
      <c r="L244" s="81"/>
      <c r="M244" s="81"/>
      <c r="N244" s="81"/>
      <c r="O244" s="81"/>
      <c r="P244" s="81"/>
      <c r="Q244" s="81"/>
      <c r="R244" s="81"/>
    </row>
    <row r="245" spans="1:18" ht="15.75" hidden="1">
      <c r="A245" s="58" t="s">
        <v>374</v>
      </c>
      <c r="B245" s="81"/>
      <c r="C245" s="81">
        <v>1139</v>
      </c>
      <c r="D245" s="85">
        <f t="shared" si="43"/>
        <v>0</v>
      </c>
      <c r="E245" s="81"/>
      <c r="F245" s="81"/>
      <c r="H245" s="81"/>
      <c r="I245" s="81"/>
      <c r="J245" s="81"/>
      <c r="K245" s="81"/>
      <c r="L245" s="81"/>
      <c r="M245" s="81"/>
      <c r="N245" s="81"/>
      <c r="O245" s="81"/>
      <c r="P245" s="81"/>
      <c r="Q245" s="81"/>
      <c r="R245" s="81"/>
    </row>
    <row r="246" spans="1:18" ht="15.75" hidden="1">
      <c r="A246" s="58" t="s">
        <v>342</v>
      </c>
      <c r="B246" s="81"/>
      <c r="C246" s="81">
        <v>1140</v>
      </c>
      <c r="D246" s="85">
        <f t="shared" si="43"/>
        <v>0</v>
      </c>
      <c r="E246" s="81"/>
      <c r="F246" s="81"/>
      <c r="H246" s="81"/>
      <c r="I246" s="81"/>
      <c r="J246" s="81"/>
      <c r="K246" s="81"/>
      <c r="L246" s="81"/>
      <c r="M246" s="81"/>
      <c r="N246" s="81"/>
      <c r="O246" s="81"/>
      <c r="P246" s="81"/>
      <c r="Q246" s="81"/>
      <c r="R246" s="81"/>
    </row>
    <row r="247" spans="1:18" ht="15.75" hidden="1">
      <c r="A247" s="58" t="s">
        <v>347</v>
      </c>
      <c r="B247" s="81"/>
      <c r="C247" s="81">
        <v>1161</v>
      </c>
      <c r="D247" s="85">
        <f t="shared" si="43"/>
        <v>0</v>
      </c>
      <c r="E247" s="81"/>
      <c r="F247" s="81"/>
      <c r="H247" s="81"/>
      <c r="I247" s="81"/>
      <c r="J247" s="81"/>
      <c r="K247" s="81"/>
      <c r="L247" s="81"/>
      <c r="M247" s="81"/>
      <c r="N247" s="81"/>
      <c r="O247" s="81"/>
      <c r="P247" s="81"/>
      <c r="Q247" s="81"/>
      <c r="R247" s="81"/>
    </row>
    <row r="248" spans="1:18" ht="15.75" hidden="1">
      <c r="A248" s="58" t="s">
        <v>345</v>
      </c>
      <c r="B248" s="81"/>
      <c r="C248" s="81">
        <v>1162</v>
      </c>
      <c r="D248" s="85">
        <f t="shared" si="43"/>
        <v>0</v>
      </c>
      <c r="E248" s="81"/>
      <c r="F248" s="81"/>
      <c r="H248" s="81"/>
      <c r="I248" s="81"/>
      <c r="J248" s="81"/>
      <c r="K248" s="81"/>
      <c r="L248" s="81"/>
      <c r="M248" s="81"/>
      <c r="N248" s="81"/>
      <c r="O248" s="81"/>
      <c r="P248" s="81"/>
      <c r="Q248" s="81"/>
      <c r="R248" s="81"/>
    </row>
    <row r="249" spans="1:18" ht="15.75" hidden="1">
      <c r="A249" s="58" t="s">
        <v>389</v>
      </c>
      <c r="B249" s="81"/>
      <c r="C249" s="81">
        <v>1165</v>
      </c>
      <c r="D249" s="85">
        <f t="shared" si="43"/>
        <v>0</v>
      </c>
      <c r="E249" s="81"/>
      <c r="F249" s="81"/>
      <c r="H249" s="81"/>
      <c r="I249" s="81"/>
      <c r="J249" s="81"/>
      <c r="K249" s="81"/>
      <c r="L249" s="81"/>
      <c r="M249" s="81"/>
      <c r="N249" s="81"/>
      <c r="O249" s="81"/>
      <c r="P249" s="81"/>
      <c r="Q249" s="81"/>
      <c r="R249" s="81"/>
    </row>
    <row r="250" spans="1:18" s="89" customFormat="1" ht="31.5" hidden="1">
      <c r="A250" s="82" t="s">
        <v>420</v>
      </c>
      <c r="B250" s="87">
        <v>91103</v>
      </c>
      <c r="C250" s="87"/>
      <c r="D250" s="88">
        <f>D251</f>
        <v>0</v>
      </c>
      <c r="E250" s="87"/>
      <c r="F250" s="88">
        <f aca="true" t="shared" si="57" ref="F250:R250">F251</f>
        <v>0</v>
      </c>
      <c r="G250" s="88">
        <f t="shared" si="57"/>
        <v>0</v>
      </c>
      <c r="H250" s="88">
        <f t="shared" si="57"/>
        <v>0</v>
      </c>
      <c r="I250" s="88">
        <f t="shared" si="57"/>
        <v>0</v>
      </c>
      <c r="J250" s="88">
        <f t="shared" si="57"/>
        <v>0</v>
      </c>
      <c r="K250" s="88">
        <f t="shared" si="57"/>
        <v>0</v>
      </c>
      <c r="L250" s="88">
        <f t="shared" si="57"/>
        <v>0</v>
      </c>
      <c r="M250" s="88">
        <f t="shared" si="57"/>
        <v>0</v>
      </c>
      <c r="N250" s="88">
        <f t="shared" si="57"/>
        <v>0</v>
      </c>
      <c r="O250" s="88">
        <f t="shared" si="57"/>
        <v>0</v>
      </c>
      <c r="P250" s="88">
        <f t="shared" si="57"/>
        <v>0</v>
      </c>
      <c r="Q250" s="88">
        <f t="shared" si="57"/>
        <v>0</v>
      </c>
      <c r="R250" s="88">
        <f t="shared" si="57"/>
        <v>0</v>
      </c>
    </row>
    <row r="251" spans="1:18" ht="15.75" hidden="1">
      <c r="A251" s="58" t="s">
        <v>375</v>
      </c>
      <c r="B251" s="81"/>
      <c r="C251" s="81">
        <v>1172</v>
      </c>
      <c r="D251" s="85">
        <f t="shared" si="43"/>
        <v>0</v>
      </c>
      <c r="E251" s="81"/>
      <c r="F251" s="81"/>
      <c r="H251" s="81"/>
      <c r="I251" s="81"/>
      <c r="J251" s="81"/>
      <c r="K251" s="81"/>
      <c r="L251" s="81"/>
      <c r="M251" s="81"/>
      <c r="N251" s="81"/>
      <c r="O251" s="81"/>
      <c r="P251" s="81"/>
      <c r="Q251" s="81"/>
      <c r="R251" s="81"/>
    </row>
    <row r="252" spans="1:18" s="96" customFormat="1" ht="15.75">
      <c r="A252" s="93" t="s">
        <v>413</v>
      </c>
      <c r="B252" s="94"/>
      <c r="C252" s="94"/>
      <c r="D252" s="94">
        <f>D253+D263+D266+D269</f>
        <v>-14400</v>
      </c>
      <c r="E252" s="94"/>
      <c r="F252" s="94">
        <f aca="true" t="shared" si="58" ref="F252:R252">F253+F263+F266+F269</f>
        <v>0</v>
      </c>
      <c r="G252" s="94">
        <f t="shared" si="58"/>
        <v>0</v>
      </c>
      <c r="H252" s="94">
        <f t="shared" si="58"/>
        <v>0</v>
      </c>
      <c r="I252" s="94">
        <f t="shared" si="58"/>
        <v>0</v>
      </c>
      <c r="J252" s="94">
        <f t="shared" si="58"/>
        <v>0</v>
      </c>
      <c r="K252" s="94">
        <f t="shared" si="58"/>
        <v>0</v>
      </c>
      <c r="L252" s="94">
        <f t="shared" si="58"/>
        <v>0</v>
      </c>
      <c r="M252" s="94">
        <f t="shared" si="58"/>
        <v>0</v>
      </c>
      <c r="N252" s="94">
        <f t="shared" si="58"/>
        <v>0</v>
      </c>
      <c r="O252" s="94">
        <f t="shared" si="58"/>
        <v>0</v>
      </c>
      <c r="P252" s="94">
        <f t="shared" si="58"/>
        <v>0</v>
      </c>
      <c r="Q252" s="94">
        <f t="shared" si="58"/>
        <v>-13400</v>
      </c>
      <c r="R252" s="94">
        <f t="shared" si="58"/>
        <v>-1000</v>
      </c>
    </row>
    <row r="253" spans="1:18" s="78" customFormat="1" ht="29.25" customHeight="1">
      <c r="A253" s="92" t="s">
        <v>350</v>
      </c>
      <c r="B253" s="83">
        <v>10116</v>
      </c>
      <c r="C253" s="83"/>
      <c r="D253" s="83">
        <f>D254+D255+D256+D257+D258+D259+D260+D261+D262</f>
        <v>-14400</v>
      </c>
      <c r="E253" s="83"/>
      <c r="F253" s="83">
        <f aca="true" t="shared" si="59" ref="F253:R253">F254+F255+F256+F257+F258+F259+F260+F261+F262</f>
        <v>0</v>
      </c>
      <c r="G253" s="83">
        <f t="shared" si="59"/>
        <v>0</v>
      </c>
      <c r="H253" s="83">
        <f t="shared" si="59"/>
        <v>0</v>
      </c>
      <c r="I253" s="83">
        <f t="shared" si="59"/>
        <v>0</v>
      </c>
      <c r="J253" s="83">
        <f t="shared" si="59"/>
        <v>0</v>
      </c>
      <c r="K253" s="83">
        <f t="shared" si="59"/>
        <v>0</v>
      </c>
      <c r="L253" s="83">
        <f t="shared" si="59"/>
        <v>0</v>
      </c>
      <c r="M253" s="83">
        <f t="shared" si="59"/>
        <v>0</v>
      </c>
      <c r="N253" s="83">
        <f t="shared" si="59"/>
        <v>0</v>
      </c>
      <c r="O253" s="83">
        <f t="shared" si="59"/>
        <v>0</v>
      </c>
      <c r="P253" s="83">
        <f t="shared" si="59"/>
        <v>0</v>
      </c>
      <c r="Q253" s="83">
        <f t="shared" si="59"/>
        <v>-13400</v>
      </c>
      <c r="R253" s="83">
        <f t="shared" si="59"/>
        <v>-1000</v>
      </c>
    </row>
    <row r="254" spans="1:18" ht="15.75" hidden="1">
      <c r="A254" s="58" t="s">
        <v>454</v>
      </c>
      <c r="B254" s="81"/>
      <c r="C254" s="81">
        <v>2271</v>
      </c>
      <c r="D254" s="85">
        <f aca="true" t="shared" si="60" ref="D254:D262">F254+H254+I254+J254+K254+L254+M254+N254+O254+P254+Q254+R254</f>
        <v>0</v>
      </c>
      <c r="E254" s="81"/>
      <c r="F254" s="81"/>
      <c r="H254" s="81"/>
      <c r="I254" s="81"/>
      <c r="J254" s="81"/>
      <c r="K254" s="81"/>
      <c r="L254" s="81"/>
      <c r="M254" s="81"/>
      <c r="N254" s="81"/>
      <c r="O254" s="81"/>
      <c r="P254" s="81"/>
      <c r="Q254" s="81"/>
      <c r="R254" s="81"/>
    </row>
    <row r="255" spans="1:18" ht="15.75" hidden="1">
      <c r="A255" s="58" t="s">
        <v>460</v>
      </c>
      <c r="B255" s="81"/>
      <c r="C255" s="81">
        <v>2273</v>
      </c>
      <c r="D255" s="85">
        <f t="shared" si="60"/>
        <v>0</v>
      </c>
      <c r="E255" s="81"/>
      <c r="F255" s="81"/>
      <c r="H255" s="81"/>
      <c r="I255" s="81"/>
      <c r="J255" s="81"/>
      <c r="K255" s="81"/>
      <c r="L255" s="81"/>
      <c r="M255" s="81"/>
      <c r="N255" s="81"/>
      <c r="O255" s="81"/>
      <c r="P255" s="81"/>
      <c r="Q255" s="81"/>
      <c r="R255" s="81"/>
    </row>
    <row r="256" spans="1:18" ht="15.75" hidden="1">
      <c r="A256" s="58" t="s">
        <v>454</v>
      </c>
      <c r="B256" s="81"/>
      <c r="C256" s="81">
        <v>2271</v>
      </c>
      <c r="D256" s="85">
        <f t="shared" si="60"/>
        <v>0</v>
      </c>
      <c r="E256" s="81"/>
      <c r="F256" s="81"/>
      <c r="H256" s="81"/>
      <c r="I256" s="81"/>
      <c r="J256" s="81"/>
      <c r="K256" s="81"/>
      <c r="L256" s="81"/>
      <c r="M256" s="81"/>
      <c r="N256" s="81"/>
      <c r="O256" s="81"/>
      <c r="P256" s="81"/>
      <c r="Q256" s="81"/>
      <c r="R256" s="81"/>
    </row>
    <row r="257" spans="1:18" ht="31.5">
      <c r="A257" s="58" t="s">
        <v>491</v>
      </c>
      <c r="B257" s="81"/>
      <c r="C257" s="81">
        <v>2272</v>
      </c>
      <c r="D257" s="85">
        <f t="shared" si="60"/>
        <v>-400</v>
      </c>
      <c r="E257" s="81"/>
      <c r="F257" s="81"/>
      <c r="H257" s="81"/>
      <c r="I257" s="81"/>
      <c r="J257" s="81"/>
      <c r="K257" s="81"/>
      <c r="L257" s="81"/>
      <c r="M257" s="81"/>
      <c r="N257" s="81"/>
      <c r="O257" s="81"/>
      <c r="P257" s="81"/>
      <c r="Q257" s="81">
        <v>-400</v>
      </c>
      <c r="R257" s="81"/>
    </row>
    <row r="258" spans="1:18" ht="15.75">
      <c r="A258" s="58" t="s">
        <v>451</v>
      </c>
      <c r="B258" s="81"/>
      <c r="C258" s="81">
        <v>2111</v>
      </c>
      <c r="D258" s="85">
        <f t="shared" si="60"/>
        <v>-14000</v>
      </c>
      <c r="E258" s="81"/>
      <c r="F258" s="81"/>
      <c r="H258" s="81"/>
      <c r="I258" s="81"/>
      <c r="J258" s="81"/>
      <c r="K258" s="81"/>
      <c r="L258" s="81"/>
      <c r="M258" s="81"/>
      <c r="N258" s="81"/>
      <c r="O258" s="81"/>
      <c r="P258" s="81"/>
      <c r="Q258" s="81">
        <v>-13000</v>
      </c>
      <c r="R258" s="81">
        <v>-1000</v>
      </c>
    </row>
    <row r="259" spans="1:18" ht="15.75" hidden="1">
      <c r="A259" s="58" t="s">
        <v>460</v>
      </c>
      <c r="B259" s="81"/>
      <c r="C259" s="81">
        <v>2273</v>
      </c>
      <c r="D259" s="85">
        <f t="shared" si="60"/>
        <v>0</v>
      </c>
      <c r="E259" s="81"/>
      <c r="F259" s="81"/>
      <c r="H259" s="81"/>
      <c r="I259" s="81"/>
      <c r="J259" s="81"/>
      <c r="K259" s="81"/>
      <c r="L259" s="81"/>
      <c r="M259" s="81"/>
      <c r="N259" s="81"/>
      <c r="O259" s="81"/>
      <c r="P259" s="81"/>
      <c r="Q259" s="81"/>
      <c r="R259" s="81"/>
    </row>
    <row r="260" spans="1:18" ht="17.25" customHeight="1" hidden="1">
      <c r="A260" s="58" t="s">
        <v>263</v>
      </c>
      <c r="B260" s="81"/>
      <c r="C260" s="81">
        <v>2120</v>
      </c>
      <c r="D260" s="85">
        <f t="shared" si="60"/>
        <v>0</v>
      </c>
      <c r="E260" s="81"/>
      <c r="F260" s="81"/>
      <c r="H260" s="81"/>
      <c r="I260" s="81"/>
      <c r="J260" s="81"/>
      <c r="K260" s="81"/>
      <c r="L260" s="81"/>
      <c r="M260" s="81"/>
      <c r="N260" s="81"/>
      <c r="O260" s="81"/>
      <c r="P260" s="81"/>
      <c r="Q260" s="81"/>
      <c r="R260" s="81"/>
    </row>
    <row r="261" spans="1:18" ht="62.25" customHeight="1" hidden="1">
      <c r="A261" s="58" t="s">
        <v>179</v>
      </c>
      <c r="B261" s="81"/>
      <c r="C261" s="81">
        <v>2282</v>
      </c>
      <c r="D261" s="85">
        <f t="shared" si="60"/>
        <v>0</v>
      </c>
      <c r="E261" s="81"/>
      <c r="F261" s="81"/>
      <c r="H261" s="81"/>
      <c r="I261" s="81"/>
      <c r="J261" s="81"/>
      <c r="K261" s="81"/>
      <c r="L261" s="81"/>
      <c r="M261" s="81"/>
      <c r="N261" s="81"/>
      <c r="O261" s="81"/>
      <c r="P261" s="81"/>
      <c r="Q261" s="81"/>
      <c r="R261" s="81"/>
    </row>
    <row r="262" spans="1:18" ht="31.5" hidden="1">
      <c r="A262" s="58" t="s">
        <v>494</v>
      </c>
      <c r="B262" s="81"/>
      <c r="C262" s="81">
        <v>2210</v>
      </c>
      <c r="D262" s="85">
        <f t="shared" si="60"/>
        <v>0</v>
      </c>
      <c r="E262" s="81"/>
      <c r="F262" s="81"/>
      <c r="H262" s="81"/>
      <c r="I262" s="81"/>
      <c r="J262" s="81"/>
      <c r="K262" s="81"/>
      <c r="L262" s="81"/>
      <c r="M262" s="81"/>
      <c r="N262" s="81"/>
      <c r="O262" s="81"/>
      <c r="P262" s="81"/>
      <c r="Q262" s="81"/>
      <c r="R262" s="81"/>
    </row>
    <row r="263" spans="1:18" s="78" customFormat="1" ht="15.75" hidden="1">
      <c r="A263" s="92" t="s">
        <v>4</v>
      </c>
      <c r="B263" s="83">
        <v>250404</v>
      </c>
      <c r="C263" s="83"/>
      <c r="D263" s="83">
        <f>D264+D265</f>
        <v>0</v>
      </c>
      <c r="E263" s="83"/>
      <c r="F263" s="83">
        <f aca="true" t="shared" si="61" ref="F263:R263">F264+F265</f>
        <v>0</v>
      </c>
      <c r="G263" s="83">
        <f t="shared" si="61"/>
        <v>0</v>
      </c>
      <c r="H263" s="83">
        <f t="shared" si="61"/>
        <v>0</v>
      </c>
      <c r="I263" s="83">
        <f t="shared" si="61"/>
        <v>0</v>
      </c>
      <c r="J263" s="83">
        <f t="shared" si="61"/>
        <v>0</v>
      </c>
      <c r="K263" s="83">
        <f t="shared" si="61"/>
        <v>0</v>
      </c>
      <c r="L263" s="83">
        <f t="shared" si="61"/>
        <v>0</v>
      </c>
      <c r="M263" s="83">
        <f t="shared" si="61"/>
        <v>0</v>
      </c>
      <c r="N263" s="83">
        <f t="shared" si="61"/>
        <v>0</v>
      </c>
      <c r="O263" s="83">
        <f t="shared" si="61"/>
        <v>0</v>
      </c>
      <c r="P263" s="83">
        <f t="shared" si="61"/>
        <v>0</v>
      </c>
      <c r="Q263" s="83">
        <f t="shared" si="61"/>
        <v>0</v>
      </c>
      <c r="R263" s="83">
        <f t="shared" si="61"/>
        <v>0</v>
      </c>
    </row>
    <row r="264" spans="1:18" ht="49.5" customHeight="1" hidden="1">
      <c r="A264" s="79" t="s">
        <v>69</v>
      </c>
      <c r="B264" s="81"/>
      <c r="C264" s="81">
        <v>2610</v>
      </c>
      <c r="D264" s="85">
        <f>F264+H264+I264+J264+K264+L264+M264+N264+O264+P264+Q264+R264</f>
        <v>0</v>
      </c>
      <c r="E264" s="81"/>
      <c r="F264" s="81"/>
      <c r="H264" s="81"/>
      <c r="I264" s="81"/>
      <c r="J264" s="81"/>
      <c r="K264" s="81"/>
      <c r="L264" s="81"/>
      <c r="M264" s="81"/>
      <c r="N264" s="81"/>
      <c r="O264" s="81"/>
      <c r="P264" s="81"/>
      <c r="Q264" s="81"/>
      <c r="R264" s="81"/>
    </row>
    <row r="265" spans="1:18" ht="19.5" customHeight="1" hidden="1">
      <c r="A265" s="58" t="s">
        <v>177</v>
      </c>
      <c r="B265" s="81"/>
      <c r="C265" s="81">
        <v>2800</v>
      </c>
      <c r="D265" s="85">
        <f>F265+H265+I265+J265+K265+L265+M265+N265+O265+P265+Q265+R265</f>
        <v>0</v>
      </c>
      <c r="E265" s="81"/>
      <c r="F265" s="80"/>
      <c r="H265" s="80"/>
      <c r="I265" s="80"/>
      <c r="J265" s="80"/>
      <c r="K265" s="80"/>
      <c r="L265" s="80"/>
      <c r="M265" s="80"/>
      <c r="N265" s="80"/>
      <c r="O265" s="80"/>
      <c r="P265" s="80"/>
      <c r="Q265" s="80"/>
      <c r="R265" s="80"/>
    </row>
    <row r="266" spans="1:18" s="89" customFormat="1" ht="15.75" hidden="1">
      <c r="A266" s="82" t="s">
        <v>184</v>
      </c>
      <c r="B266" s="87">
        <v>160101</v>
      </c>
      <c r="C266" s="87"/>
      <c r="D266" s="88">
        <f>D268+D267</f>
        <v>0</v>
      </c>
      <c r="E266" s="87"/>
      <c r="F266" s="88">
        <f aca="true" t="shared" si="62" ref="F266:R266">F268+F267</f>
        <v>0</v>
      </c>
      <c r="G266" s="88">
        <f t="shared" si="62"/>
        <v>0</v>
      </c>
      <c r="H266" s="88">
        <f t="shared" si="62"/>
        <v>0</v>
      </c>
      <c r="I266" s="88">
        <f t="shared" si="62"/>
        <v>0</v>
      </c>
      <c r="J266" s="88">
        <f t="shared" si="62"/>
        <v>0</v>
      </c>
      <c r="K266" s="88">
        <f t="shared" si="62"/>
        <v>0</v>
      </c>
      <c r="L266" s="88">
        <f t="shared" si="62"/>
        <v>0</v>
      </c>
      <c r="M266" s="88">
        <f t="shared" si="62"/>
        <v>0</v>
      </c>
      <c r="N266" s="88">
        <f t="shared" si="62"/>
        <v>0</v>
      </c>
      <c r="O266" s="88">
        <f t="shared" si="62"/>
        <v>0</v>
      </c>
      <c r="P266" s="88">
        <f t="shared" si="62"/>
        <v>0</v>
      </c>
      <c r="Q266" s="88">
        <f t="shared" si="62"/>
        <v>0</v>
      </c>
      <c r="R266" s="88">
        <f t="shared" si="62"/>
        <v>0</v>
      </c>
    </row>
    <row r="267" spans="1:18" s="86" customFormat="1" ht="15.75" hidden="1">
      <c r="A267" s="79" t="s">
        <v>178</v>
      </c>
      <c r="B267" s="84"/>
      <c r="C267" s="84">
        <v>2730</v>
      </c>
      <c r="D267" s="85">
        <f>F267+H267+I267+J267+K267+L267+M267+N267+O267+P267+Q267+R267</f>
        <v>0</v>
      </c>
      <c r="E267" s="84"/>
      <c r="F267" s="85"/>
      <c r="G267" s="97"/>
      <c r="H267" s="85"/>
      <c r="I267" s="85"/>
      <c r="J267" s="85"/>
      <c r="K267" s="85"/>
      <c r="L267" s="85"/>
      <c r="M267" s="85"/>
      <c r="N267" s="85"/>
      <c r="O267" s="85"/>
      <c r="P267" s="85"/>
      <c r="Q267" s="85"/>
      <c r="R267" s="85"/>
    </row>
    <row r="268" spans="1:18" ht="31.5" hidden="1">
      <c r="A268" s="58" t="s">
        <v>9</v>
      </c>
      <c r="B268" s="81"/>
      <c r="C268" s="81">
        <v>2240</v>
      </c>
      <c r="D268" s="85">
        <f>F268+H268+I268+J268+K268+L268+M268+N268+O268+P268+Q268+R268</f>
        <v>0</v>
      </c>
      <c r="E268" s="81"/>
      <c r="F268" s="81"/>
      <c r="H268" s="81"/>
      <c r="I268" s="81"/>
      <c r="J268" s="81"/>
      <c r="K268" s="81"/>
      <c r="L268" s="81"/>
      <c r="M268" s="81"/>
      <c r="N268" s="81"/>
      <c r="O268" s="81"/>
      <c r="P268" s="81"/>
      <c r="Q268" s="81"/>
      <c r="R268" s="81"/>
    </row>
    <row r="269" spans="1:18" s="89" customFormat="1" ht="33" customHeight="1" hidden="1">
      <c r="A269" s="82" t="s">
        <v>252</v>
      </c>
      <c r="B269" s="87">
        <v>120201</v>
      </c>
      <c r="C269" s="87"/>
      <c r="D269" s="88">
        <f>D270</f>
        <v>0</v>
      </c>
      <c r="E269" s="87"/>
      <c r="F269" s="88">
        <f aca="true" t="shared" si="63" ref="F269:R269">F270</f>
        <v>0</v>
      </c>
      <c r="G269" s="88">
        <f t="shared" si="63"/>
        <v>0</v>
      </c>
      <c r="H269" s="88">
        <f t="shared" si="63"/>
        <v>0</v>
      </c>
      <c r="I269" s="88">
        <f t="shared" si="63"/>
        <v>0</v>
      </c>
      <c r="J269" s="88">
        <f t="shared" si="63"/>
        <v>0</v>
      </c>
      <c r="K269" s="88">
        <f t="shared" si="63"/>
        <v>0</v>
      </c>
      <c r="L269" s="88">
        <f t="shared" si="63"/>
        <v>0</v>
      </c>
      <c r="M269" s="88">
        <f t="shared" si="63"/>
        <v>0</v>
      </c>
      <c r="N269" s="88">
        <f t="shared" si="63"/>
        <v>0</v>
      </c>
      <c r="O269" s="88">
        <f t="shared" si="63"/>
        <v>0</v>
      </c>
      <c r="P269" s="88">
        <f t="shared" si="63"/>
        <v>0</v>
      </c>
      <c r="Q269" s="88">
        <f t="shared" si="63"/>
        <v>0</v>
      </c>
      <c r="R269" s="88">
        <f t="shared" si="63"/>
        <v>0</v>
      </c>
    </row>
    <row r="270" spans="1:18" ht="47.25" hidden="1">
      <c r="A270" s="79" t="s">
        <v>69</v>
      </c>
      <c r="B270" s="81"/>
      <c r="C270" s="81">
        <v>2610</v>
      </c>
      <c r="D270" s="85">
        <f>F270+H270+I270+J270+K270+L270+M270+N270+O270+P270+Q270+R270</f>
        <v>0</v>
      </c>
      <c r="E270" s="81"/>
      <c r="F270" s="81"/>
      <c r="H270" s="81"/>
      <c r="I270" s="81"/>
      <c r="J270" s="81"/>
      <c r="K270" s="81"/>
      <c r="L270" s="81"/>
      <c r="M270" s="81"/>
      <c r="N270" s="81"/>
      <c r="O270" s="81"/>
      <c r="P270" s="81"/>
      <c r="Q270" s="81"/>
      <c r="R270" s="81"/>
    </row>
    <row r="271" spans="1:18" s="70" customFormat="1" ht="50.25" customHeight="1">
      <c r="A271" s="90" t="s">
        <v>378</v>
      </c>
      <c r="B271" s="91"/>
      <c r="C271" s="91"/>
      <c r="D271" s="91">
        <f>D272+D281+D284+D292+D300+D302</f>
        <v>0</v>
      </c>
      <c r="E271" s="91">
        <v>-5</v>
      </c>
      <c r="F271" s="91">
        <f aca="true" t="shared" si="64" ref="F271:R271">F272+F281+F284+F292+F300+F302</f>
        <v>0</v>
      </c>
      <c r="G271" s="91">
        <f t="shared" si="64"/>
        <v>0</v>
      </c>
      <c r="H271" s="91">
        <f t="shared" si="64"/>
        <v>0</v>
      </c>
      <c r="I271" s="91">
        <f t="shared" si="64"/>
        <v>0</v>
      </c>
      <c r="J271" s="91">
        <f t="shared" si="64"/>
        <v>0</v>
      </c>
      <c r="K271" s="91">
        <f t="shared" si="64"/>
        <v>0</v>
      </c>
      <c r="L271" s="91">
        <f t="shared" si="64"/>
        <v>0</v>
      </c>
      <c r="M271" s="91">
        <f t="shared" si="64"/>
        <v>0</v>
      </c>
      <c r="N271" s="91">
        <f t="shared" si="64"/>
        <v>0</v>
      </c>
      <c r="O271" s="91">
        <f t="shared" si="64"/>
        <v>0</v>
      </c>
      <c r="P271" s="91">
        <f t="shared" si="64"/>
        <v>0</v>
      </c>
      <c r="Q271" s="91">
        <f t="shared" si="64"/>
        <v>0</v>
      </c>
      <c r="R271" s="91">
        <f t="shared" si="64"/>
        <v>0</v>
      </c>
    </row>
    <row r="272" spans="1:18" s="78" customFormat="1" ht="78.75" hidden="1">
      <c r="A272" s="82" t="s">
        <v>89</v>
      </c>
      <c r="B272" s="83">
        <v>91206</v>
      </c>
      <c r="C272" s="83"/>
      <c r="D272" s="83">
        <f>D274+D275+D276+D273+D277+D278+D279+D280</f>
        <v>0</v>
      </c>
      <c r="E272" s="83"/>
      <c r="F272" s="83">
        <f aca="true" t="shared" si="65" ref="F272:R272">F274+F275+F276+F273+F277+F278+F279+F280</f>
        <v>0</v>
      </c>
      <c r="G272" s="83">
        <f t="shared" si="65"/>
        <v>0</v>
      </c>
      <c r="H272" s="83">
        <f t="shared" si="65"/>
        <v>0</v>
      </c>
      <c r="I272" s="83">
        <f t="shared" si="65"/>
        <v>0</v>
      </c>
      <c r="J272" s="83">
        <f t="shared" si="65"/>
        <v>0</v>
      </c>
      <c r="K272" s="83">
        <f t="shared" si="65"/>
        <v>0</v>
      </c>
      <c r="L272" s="83">
        <f t="shared" si="65"/>
        <v>0</v>
      </c>
      <c r="M272" s="83">
        <f t="shared" si="65"/>
        <v>0</v>
      </c>
      <c r="N272" s="83">
        <f t="shared" si="65"/>
        <v>0</v>
      </c>
      <c r="O272" s="83">
        <f t="shared" si="65"/>
        <v>0</v>
      </c>
      <c r="P272" s="83">
        <f t="shared" si="65"/>
        <v>0</v>
      </c>
      <c r="Q272" s="83">
        <f t="shared" si="65"/>
        <v>0</v>
      </c>
      <c r="R272" s="83">
        <f t="shared" si="65"/>
        <v>0</v>
      </c>
    </row>
    <row r="273" spans="1:18" s="86" customFormat="1" ht="15.75" hidden="1">
      <c r="A273" s="79" t="s">
        <v>451</v>
      </c>
      <c r="B273" s="84"/>
      <c r="C273" s="84">
        <v>2111</v>
      </c>
      <c r="D273" s="85">
        <f aca="true" t="shared" si="66" ref="D273:D280">F273+H273+I273+J273+K273+L273+M273+N273+O273+P273+Q273+R273</f>
        <v>0</v>
      </c>
      <c r="E273" s="84"/>
      <c r="F273" s="84"/>
      <c r="G273" s="97"/>
      <c r="H273" s="84"/>
      <c r="I273" s="84"/>
      <c r="J273" s="84"/>
      <c r="K273" s="84"/>
      <c r="L273" s="84"/>
      <c r="M273" s="84"/>
      <c r="N273" s="84"/>
      <c r="O273" s="84"/>
      <c r="P273" s="84"/>
      <c r="Q273" s="84"/>
      <c r="R273" s="84"/>
    </row>
    <row r="274" spans="1:18" ht="15.75" hidden="1">
      <c r="A274" s="58" t="s">
        <v>344</v>
      </c>
      <c r="B274" s="81"/>
      <c r="C274" s="81">
        <v>2120</v>
      </c>
      <c r="D274" s="85">
        <f t="shared" si="66"/>
        <v>0</v>
      </c>
      <c r="E274" s="81">
        <v>25.4</v>
      </c>
      <c r="F274" s="81"/>
      <c r="H274" s="81"/>
      <c r="I274" s="81"/>
      <c r="J274" s="81"/>
      <c r="K274" s="81"/>
      <c r="L274" s="81"/>
      <c r="M274" s="81"/>
      <c r="N274" s="81"/>
      <c r="O274" s="81"/>
      <c r="P274" s="81"/>
      <c r="Q274" s="81"/>
      <c r="R274" s="81"/>
    </row>
    <row r="275" spans="1:18" ht="31.5" hidden="1">
      <c r="A275" s="58" t="s">
        <v>61</v>
      </c>
      <c r="B275" s="81"/>
      <c r="C275" s="81">
        <v>2220</v>
      </c>
      <c r="D275" s="85">
        <f t="shared" si="66"/>
        <v>0</v>
      </c>
      <c r="E275" s="81">
        <v>18.5</v>
      </c>
      <c r="F275" s="81"/>
      <c r="H275" s="81"/>
      <c r="I275" s="81"/>
      <c r="J275" s="81"/>
      <c r="K275" s="81"/>
      <c r="L275" s="81"/>
      <c r="M275" s="81"/>
      <c r="N275" s="81"/>
      <c r="O275" s="81"/>
      <c r="P275" s="81"/>
      <c r="Q275" s="81"/>
      <c r="R275" s="81"/>
    </row>
    <row r="276" spans="1:18" ht="15.75" hidden="1">
      <c r="A276" s="58" t="s">
        <v>478</v>
      </c>
      <c r="B276" s="81"/>
      <c r="C276" s="81">
        <v>2230</v>
      </c>
      <c r="D276" s="85">
        <f t="shared" si="66"/>
        <v>0</v>
      </c>
      <c r="E276" s="81">
        <v>6.9</v>
      </c>
      <c r="F276" s="81"/>
      <c r="H276" s="81"/>
      <c r="I276" s="81"/>
      <c r="J276" s="81"/>
      <c r="K276" s="81"/>
      <c r="L276" s="81"/>
      <c r="M276" s="81"/>
      <c r="N276" s="81"/>
      <c r="O276" s="81"/>
      <c r="P276" s="81"/>
      <c r="Q276" s="81"/>
      <c r="R276" s="81"/>
    </row>
    <row r="277" spans="1:18" ht="31.5" hidden="1">
      <c r="A277" s="58" t="s">
        <v>9</v>
      </c>
      <c r="B277" s="81"/>
      <c r="C277" s="81">
        <v>2240</v>
      </c>
      <c r="D277" s="85">
        <f t="shared" si="66"/>
        <v>0</v>
      </c>
      <c r="E277" s="81"/>
      <c r="F277" s="81"/>
      <c r="H277" s="81"/>
      <c r="I277" s="81"/>
      <c r="J277" s="81"/>
      <c r="K277" s="81"/>
      <c r="L277" s="81"/>
      <c r="M277" s="81"/>
      <c r="N277" s="81"/>
      <c r="O277" s="81"/>
      <c r="P277" s="81"/>
      <c r="Q277" s="81"/>
      <c r="R277" s="81"/>
    </row>
    <row r="278" spans="1:18" ht="15.75" hidden="1">
      <c r="A278" s="58" t="s">
        <v>454</v>
      </c>
      <c r="B278" s="81"/>
      <c r="C278" s="81">
        <v>2271</v>
      </c>
      <c r="D278" s="85">
        <f t="shared" si="66"/>
        <v>0</v>
      </c>
      <c r="E278" s="81"/>
      <c r="F278" s="81"/>
      <c r="H278" s="81"/>
      <c r="I278" s="81"/>
      <c r="J278" s="81"/>
      <c r="K278" s="81"/>
      <c r="L278" s="81"/>
      <c r="M278" s="81"/>
      <c r="N278" s="81"/>
      <c r="O278" s="81"/>
      <c r="P278" s="81"/>
      <c r="Q278" s="81"/>
      <c r="R278" s="81"/>
    </row>
    <row r="279" spans="1:18" ht="31.5" hidden="1">
      <c r="A279" s="58" t="s">
        <v>491</v>
      </c>
      <c r="B279" s="81"/>
      <c r="C279" s="81">
        <v>2272</v>
      </c>
      <c r="D279" s="85">
        <f t="shared" si="66"/>
        <v>0</v>
      </c>
      <c r="E279" s="81"/>
      <c r="F279" s="81"/>
      <c r="H279" s="81"/>
      <c r="I279" s="81"/>
      <c r="J279" s="81"/>
      <c r="K279" s="81"/>
      <c r="L279" s="81"/>
      <c r="M279" s="81"/>
      <c r="N279" s="81"/>
      <c r="O279" s="81"/>
      <c r="P279" s="81"/>
      <c r="Q279" s="81"/>
      <c r="R279" s="81"/>
    </row>
    <row r="280" spans="1:18" ht="15.75" hidden="1">
      <c r="A280" s="58" t="s">
        <v>460</v>
      </c>
      <c r="B280" s="81"/>
      <c r="C280" s="81">
        <v>2273</v>
      </c>
      <c r="D280" s="85">
        <f t="shared" si="66"/>
        <v>0</v>
      </c>
      <c r="E280" s="81"/>
      <c r="F280" s="81"/>
      <c r="H280" s="81"/>
      <c r="I280" s="81"/>
      <c r="J280" s="81"/>
      <c r="K280" s="81"/>
      <c r="L280" s="81"/>
      <c r="M280" s="81"/>
      <c r="N280" s="81"/>
      <c r="O280" s="81"/>
      <c r="P280" s="81"/>
      <c r="Q280" s="81"/>
      <c r="R280" s="81"/>
    </row>
    <row r="281" spans="1:18" s="78" customFormat="1" ht="157.5" hidden="1">
      <c r="A281" s="92" t="s">
        <v>93</v>
      </c>
      <c r="B281" s="83">
        <v>91205</v>
      </c>
      <c r="C281" s="83"/>
      <c r="D281" s="83">
        <f>D283+D282</f>
        <v>0</v>
      </c>
      <c r="E281" s="83"/>
      <c r="F281" s="83">
        <f aca="true" t="shared" si="67" ref="F281:R281">F283+F282</f>
        <v>0</v>
      </c>
      <c r="G281" s="83">
        <f t="shared" si="67"/>
        <v>0</v>
      </c>
      <c r="H281" s="83">
        <f t="shared" si="67"/>
        <v>0</v>
      </c>
      <c r="I281" s="83">
        <f t="shared" si="67"/>
        <v>0</v>
      </c>
      <c r="J281" s="83">
        <f t="shared" si="67"/>
        <v>0</v>
      </c>
      <c r="K281" s="83">
        <f t="shared" si="67"/>
        <v>0</v>
      </c>
      <c r="L281" s="83">
        <f t="shared" si="67"/>
        <v>0</v>
      </c>
      <c r="M281" s="83">
        <f t="shared" si="67"/>
        <v>0</v>
      </c>
      <c r="N281" s="83">
        <f t="shared" si="67"/>
        <v>0</v>
      </c>
      <c r="O281" s="83">
        <f t="shared" si="67"/>
        <v>0</v>
      </c>
      <c r="P281" s="83">
        <f t="shared" si="67"/>
        <v>0</v>
      </c>
      <c r="Q281" s="83">
        <f t="shared" si="67"/>
        <v>0</v>
      </c>
      <c r="R281" s="83">
        <f t="shared" si="67"/>
        <v>0</v>
      </c>
    </row>
    <row r="282" spans="1:18" s="86" customFormat="1" ht="15.75" hidden="1">
      <c r="A282" s="79" t="s">
        <v>178</v>
      </c>
      <c r="B282" s="84"/>
      <c r="C282" s="84">
        <v>2730</v>
      </c>
      <c r="D282" s="85">
        <f>F282+H282+I282+J282+K282+L282+M282+N282+O282+P282+Q282+R282</f>
        <v>0</v>
      </c>
      <c r="E282" s="84"/>
      <c r="F282" s="84"/>
      <c r="G282" s="97"/>
      <c r="H282" s="84"/>
      <c r="I282" s="84"/>
      <c r="J282" s="84"/>
      <c r="K282" s="84"/>
      <c r="L282" s="84"/>
      <c r="M282" s="84"/>
      <c r="N282" s="84"/>
      <c r="O282" s="84"/>
      <c r="P282" s="84"/>
      <c r="Q282" s="84"/>
      <c r="R282" s="84"/>
    </row>
    <row r="283" spans="1:18" ht="31.5" hidden="1">
      <c r="A283" s="58" t="s">
        <v>9</v>
      </c>
      <c r="B283" s="81"/>
      <c r="C283" s="81">
        <v>2240</v>
      </c>
      <c r="D283" s="85">
        <f>F283+H283+I283+J283+K283+L283+M283+N283+O283+P283+Q283+R283</f>
        <v>0</v>
      </c>
      <c r="E283" s="81"/>
      <c r="F283" s="81"/>
      <c r="H283" s="81"/>
      <c r="I283" s="81"/>
      <c r="J283" s="81"/>
      <c r="K283" s="81"/>
      <c r="L283" s="81"/>
      <c r="M283" s="81"/>
      <c r="N283" s="81"/>
      <c r="O283" s="81"/>
      <c r="P283" s="81"/>
      <c r="Q283" s="81"/>
      <c r="R283" s="81"/>
    </row>
    <row r="284" spans="1:18" s="89" customFormat="1" ht="35.25" customHeight="1">
      <c r="A284" s="82" t="s">
        <v>415</v>
      </c>
      <c r="B284" s="87">
        <v>10116</v>
      </c>
      <c r="C284" s="87"/>
      <c r="D284" s="88">
        <f>D289+D290+D287+D288+D291+D285+D286</f>
        <v>-30000</v>
      </c>
      <c r="E284" s="87"/>
      <c r="F284" s="88">
        <f aca="true" t="shared" si="68" ref="F284:R284">F289+F290+F287+F288+F291+F285+F286</f>
        <v>-30000</v>
      </c>
      <c r="G284" s="88">
        <f t="shared" si="68"/>
        <v>0</v>
      </c>
      <c r="H284" s="88">
        <f t="shared" si="68"/>
        <v>0</v>
      </c>
      <c r="I284" s="88">
        <f t="shared" si="68"/>
        <v>0</v>
      </c>
      <c r="J284" s="88">
        <f t="shared" si="68"/>
        <v>0</v>
      </c>
      <c r="K284" s="88">
        <f t="shared" si="68"/>
        <v>0</v>
      </c>
      <c r="L284" s="88">
        <f t="shared" si="68"/>
        <v>0</v>
      </c>
      <c r="M284" s="88">
        <f t="shared" si="68"/>
        <v>0</v>
      </c>
      <c r="N284" s="88">
        <f t="shared" si="68"/>
        <v>0</v>
      </c>
      <c r="O284" s="88">
        <f t="shared" si="68"/>
        <v>0</v>
      </c>
      <c r="P284" s="88">
        <f t="shared" si="68"/>
        <v>0</v>
      </c>
      <c r="Q284" s="88">
        <f t="shared" si="68"/>
        <v>0</v>
      </c>
      <c r="R284" s="88">
        <f t="shared" si="68"/>
        <v>0</v>
      </c>
    </row>
    <row r="285" spans="1:18" s="86" customFormat="1" ht="15.75" hidden="1">
      <c r="A285" s="79" t="s">
        <v>460</v>
      </c>
      <c r="B285" s="84"/>
      <c r="C285" s="84">
        <v>2273</v>
      </c>
      <c r="D285" s="85">
        <f aca="true" t="shared" si="69" ref="D285:D291">F285+H285+I285+J285+K285+L285+M285+N285+O285+P285+Q285+R285</f>
        <v>0</v>
      </c>
      <c r="E285" s="84"/>
      <c r="F285" s="85"/>
      <c r="G285" s="97"/>
      <c r="H285" s="85"/>
      <c r="I285" s="85"/>
      <c r="J285" s="85"/>
      <c r="K285" s="85"/>
      <c r="L285" s="85"/>
      <c r="M285" s="85"/>
      <c r="N285" s="85"/>
      <c r="O285" s="85"/>
      <c r="P285" s="85"/>
      <c r="Q285" s="85"/>
      <c r="R285" s="85"/>
    </row>
    <row r="286" spans="1:18" s="86" customFormat="1" ht="18.75" customHeight="1" hidden="1">
      <c r="A286" s="79" t="s">
        <v>451</v>
      </c>
      <c r="B286" s="84"/>
      <c r="C286" s="84">
        <v>2111</v>
      </c>
      <c r="D286" s="85">
        <f t="shared" si="69"/>
        <v>0</v>
      </c>
      <c r="E286" s="84"/>
      <c r="F286" s="85"/>
      <c r="G286" s="97"/>
      <c r="H286" s="85"/>
      <c r="I286" s="85"/>
      <c r="J286" s="85"/>
      <c r="K286" s="85"/>
      <c r="L286" s="85"/>
      <c r="M286" s="85"/>
      <c r="N286" s="85"/>
      <c r="O286" s="85"/>
      <c r="P286" s="85"/>
      <c r="Q286" s="85"/>
      <c r="R286" s="85"/>
    </row>
    <row r="287" spans="1:18" s="86" customFormat="1" ht="36" customHeight="1">
      <c r="A287" s="79" t="s">
        <v>494</v>
      </c>
      <c r="B287" s="84"/>
      <c r="C287" s="84">
        <v>2210</v>
      </c>
      <c r="D287" s="85">
        <f t="shared" si="69"/>
        <v>-10000</v>
      </c>
      <c r="E287" s="84"/>
      <c r="F287" s="85">
        <v>-10000</v>
      </c>
      <c r="G287" s="97"/>
      <c r="H287" s="85"/>
      <c r="I287" s="85"/>
      <c r="J287" s="85"/>
      <c r="K287" s="85"/>
      <c r="L287" s="85"/>
      <c r="M287" s="85"/>
      <c r="N287" s="85"/>
      <c r="O287" s="85"/>
      <c r="P287" s="85"/>
      <c r="Q287" s="85"/>
      <c r="R287" s="85"/>
    </row>
    <row r="288" spans="1:18" s="86" customFormat="1" ht="31.5">
      <c r="A288" s="79" t="s">
        <v>263</v>
      </c>
      <c r="B288" s="84"/>
      <c r="C288" s="84">
        <v>2120</v>
      </c>
      <c r="D288" s="85">
        <f t="shared" si="69"/>
        <v>-10000</v>
      </c>
      <c r="E288" s="84"/>
      <c r="F288" s="85">
        <v>-10000</v>
      </c>
      <c r="G288" s="97"/>
      <c r="H288" s="85"/>
      <c r="I288" s="85"/>
      <c r="J288" s="85"/>
      <c r="K288" s="85"/>
      <c r="L288" s="85"/>
      <c r="M288" s="85"/>
      <c r="N288" s="85"/>
      <c r="O288" s="85"/>
      <c r="P288" s="85"/>
      <c r="Q288" s="85"/>
      <c r="R288" s="85"/>
    </row>
    <row r="289" spans="1:18" ht="31.5">
      <c r="A289" s="58" t="s">
        <v>9</v>
      </c>
      <c r="B289" s="81"/>
      <c r="C289" s="81">
        <v>2240</v>
      </c>
      <c r="D289" s="85">
        <f t="shared" si="69"/>
        <v>-10000</v>
      </c>
      <c r="E289" s="81"/>
      <c r="F289" s="81">
        <v>-10000</v>
      </c>
      <c r="H289" s="81"/>
      <c r="I289" s="81"/>
      <c r="J289" s="81"/>
      <c r="K289" s="81"/>
      <c r="L289" s="81"/>
      <c r="M289" s="81"/>
      <c r="N289" s="81"/>
      <c r="O289" s="81"/>
      <c r="P289" s="81"/>
      <c r="Q289" s="81"/>
      <c r="R289" s="81"/>
    </row>
    <row r="290" spans="1:18" ht="31.5" hidden="1">
      <c r="A290" s="58" t="s">
        <v>491</v>
      </c>
      <c r="B290" s="81"/>
      <c r="C290" s="81">
        <v>2272</v>
      </c>
      <c r="D290" s="85">
        <f t="shared" si="69"/>
        <v>0</v>
      </c>
      <c r="E290" s="81"/>
      <c r="F290" s="81"/>
      <c r="H290" s="81"/>
      <c r="I290" s="81"/>
      <c r="J290" s="81"/>
      <c r="K290" s="81"/>
      <c r="L290" s="81"/>
      <c r="M290" s="81"/>
      <c r="N290" s="81"/>
      <c r="O290" s="81"/>
      <c r="P290" s="81"/>
      <c r="Q290" s="81"/>
      <c r="R290" s="81"/>
    </row>
    <row r="291" spans="1:18" ht="15.75" hidden="1">
      <c r="A291" s="58" t="s">
        <v>447</v>
      </c>
      <c r="B291" s="81"/>
      <c r="C291" s="81">
        <v>2250</v>
      </c>
      <c r="D291" s="85">
        <f t="shared" si="69"/>
        <v>0</v>
      </c>
      <c r="E291" s="81"/>
      <c r="F291" s="81"/>
      <c r="H291" s="81"/>
      <c r="I291" s="81"/>
      <c r="J291" s="81"/>
      <c r="K291" s="81"/>
      <c r="L291" s="81"/>
      <c r="M291" s="81"/>
      <c r="N291" s="81"/>
      <c r="O291" s="81"/>
      <c r="P291" s="81"/>
      <c r="Q291" s="81"/>
      <c r="R291" s="81"/>
    </row>
    <row r="292" spans="1:18" s="89" customFormat="1" ht="47.25">
      <c r="A292" s="82" t="s">
        <v>88</v>
      </c>
      <c r="B292" s="87">
        <v>91204</v>
      </c>
      <c r="C292" s="87"/>
      <c r="D292" s="88">
        <f>D299+D294+D295+D296+D297+D298+D293</f>
        <v>30000</v>
      </c>
      <c r="E292" s="87"/>
      <c r="F292" s="88">
        <f aca="true" t="shared" si="70" ref="F292:R292">F299+F294+F295+F296+F297+F298+F293</f>
        <v>30000</v>
      </c>
      <c r="G292" s="88">
        <f t="shared" si="70"/>
        <v>0</v>
      </c>
      <c r="H292" s="88">
        <f t="shared" si="70"/>
        <v>0</v>
      </c>
      <c r="I292" s="88">
        <f t="shared" si="70"/>
        <v>0</v>
      </c>
      <c r="J292" s="88">
        <f t="shared" si="70"/>
        <v>0</v>
      </c>
      <c r="K292" s="88">
        <f t="shared" si="70"/>
        <v>0</v>
      </c>
      <c r="L292" s="88">
        <f t="shared" si="70"/>
        <v>0</v>
      </c>
      <c r="M292" s="88">
        <f t="shared" si="70"/>
        <v>0</v>
      </c>
      <c r="N292" s="88">
        <f t="shared" si="70"/>
        <v>0</v>
      </c>
      <c r="O292" s="88">
        <f t="shared" si="70"/>
        <v>0</v>
      </c>
      <c r="P292" s="88">
        <f t="shared" si="70"/>
        <v>0</v>
      </c>
      <c r="Q292" s="88">
        <f t="shared" si="70"/>
        <v>0</v>
      </c>
      <c r="R292" s="88">
        <f t="shared" si="70"/>
        <v>0</v>
      </c>
    </row>
    <row r="293" spans="1:18" s="86" customFormat="1" ht="15.75" hidden="1">
      <c r="A293" s="79" t="s">
        <v>447</v>
      </c>
      <c r="B293" s="84"/>
      <c r="C293" s="84">
        <v>2250</v>
      </c>
      <c r="D293" s="85">
        <f aca="true" t="shared" si="71" ref="D293:D299">F293+H293+I293+J293+K293+L293+M293+N293+O293+P293+Q293+R293</f>
        <v>0</v>
      </c>
      <c r="E293" s="84"/>
      <c r="F293" s="85"/>
      <c r="G293" s="97"/>
      <c r="H293" s="85"/>
      <c r="I293" s="85"/>
      <c r="J293" s="85"/>
      <c r="K293" s="85"/>
      <c r="L293" s="85"/>
      <c r="M293" s="85"/>
      <c r="N293" s="85"/>
      <c r="O293" s="85"/>
      <c r="P293" s="85"/>
      <c r="Q293" s="85"/>
      <c r="R293" s="85"/>
    </row>
    <row r="294" spans="1:18" s="86" customFormat="1" ht="31.5" hidden="1">
      <c r="A294" s="58" t="s">
        <v>9</v>
      </c>
      <c r="B294" s="84"/>
      <c r="C294" s="84">
        <v>2240</v>
      </c>
      <c r="D294" s="85">
        <f t="shared" si="71"/>
        <v>0</v>
      </c>
      <c r="E294" s="84"/>
      <c r="F294" s="85"/>
      <c r="G294" s="97"/>
      <c r="H294" s="85"/>
      <c r="I294" s="85"/>
      <c r="J294" s="85"/>
      <c r="K294" s="85"/>
      <c r="L294" s="85"/>
      <c r="M294" s="85"/>
      <c r="N294" s="85"/>
      <c r="O294" s="85"/>
      <c r="P294" s="85"/>
      <c r="Q294" s="85"/>
      <c r="R294" s="85"/>
    </row>
    <row r="295" spans="1:18" s="86" customFormat="1" ht="31.5" hidden="1">
      <c r="A295" s="79" t="s">
        <v>61</v>
      </c>
      <c r="B295" s="84"/>
      <c r="C295" s="84">
        <v>2220</v>
      </c>
      <c r="D295" s="85">
        <f t="shared" si="71"/>
        <v>0</v>
      </c>
      <c r="E295" s="84"/>
      <c r="F295" s="85"/>
      <c r="G295" s="97"/>
      <c r="H295" s="85"/>
      <c r="I295" s="85"/>
      <c r="J295" s="85"/>
      <c r="K295" s="85"/>
      <c r="L295" s="85"/>
      <c r="M295" s="85"/>
      <c r="N295" s="85"/>
      <c r="O295" s="85"/>
      <c r="P295" s="85"/>
      <c r="Q295" s="85"/>
      <c r="R295" s="85"/>
    </row>
    <row r="296" spans="1:18" s="86" customFormat="1" ht="31.5">
      <c r="A296" s="79" t="s">
        <v>494</v>
      </c>
      <c r="B296" s="84"/>
      <c r="C296" s="84">
        <v>2210</v>
      </c>
      <c r="D296" s="85">
        <f t="shared" si="71"/>
        <v>-4500</v>
      </c>
      <c r="E296" s="84"/>
      <c r="F296" s="85"/>
      <c r="G296" s="97"/>
      <c r="H296" s="85"/>
      <c r="I296" s="85"/>
      <c r="J296" s="85"/>
      <c r="K296" s="85"/>
      <c r="L296" s="85"/>
      <c r="M296" s="85"/>
      <c r="N296" s="85"/>
      <c r="O296" s="85">
        <v>-500</v>
      </c>
      <c r="P296" s="85">
        <v>-2000</v>
      </c>
      <c r="Q296" s="85">
        <v>-1000</v>
      </c>
      <c r="R296" s="85">
        <v>-1000</v>
      </c>
    </row>
    <row r="297" spans="1:18" s="86" customFormat="1" ht="15.75">
      <c r="A297" s="79" t="s">
        <v>454</v>
      </c>
      <c r="B297" s="84"/>
      <c r="C297" s="84">
        <v>2271</v>
      </c>
      <c r="D297" s="85">
        <f t="shared" si="71"/>
        <v>-3500</v>
      </c>
      <c r="E297" s="84"/>
      <c r="F297" s="85"/>
      <c r="G297" s="97"/>
      <c r="H297" s="85"/>
      <c r="I297" s="85"/>
      <c r="J297" s="85"/>
      <c r="K297" s="85"/>
      <c r="L297" s="85"/>
      <c r="M297" s="85"/>
      <c r="N297" s="85"/>
      <c r="O297" s="85"/>
      <c r="P297" s="85"/>
      <c r="Q297" s="85"/>
      <c r="R297" s="85">
        <v>-3500</v>
      </c>
    </row>
    <row r="298" spans="1:18" s="86" customFormat="1" ht="15.75">
      <c r="A298" s="79" t="s">
        <v>451</v>
      </c>
      <c r="B298" s="84"/>
      <c r="C298" s="84">
        <v>2111</v>
      </c>
      <c r="D298" s="85">
        <f t="shared" si="71"/>
        <v>27800</v>
      </c>
      <c r="E298" s="84"/>
      <c r="F298" s="85">
        <v>22000</v>
      </c>
      <c r="G298" s="97"/>
      <c r="H298" s="85"/>
      <c r="I298" s="85"/>
      <c r="J298" s="85"/>
      <c r="K298" s="85"/>
      <c r="L298" s="85"/>
      <c r="M298" s="85"/>
      <c r="N298" s="85"/>
      <c r="O298" s="85">
        <v>300</v>
      </c>
      <c r="P298" s="85">
        <v>1000</v>
      </c>
      <c r="Q298" s="85">
        <v>1000</v>
      </c>
      <c r="R298" s="85">
        <v>3500</v>
      </c>
    </row>
    <row r="299" spans="1:18" ht="15.75">
      <c r="A299" s="58" t="s">
        <v>344</v>
      </c>
      <c r="B299" s="81"/>
      <c r="C299" s="81">
        <v>2120</v>
      </c>
      <c r="D299" s="85">
        <f t="shared" si="71"/>
        <v>10200</v>
      </c>
      <c r="E299" s="81"/>
      <c r="F299" s="81">
        <v>8000</v>
      </c>
      <c r="H299" s="81"/>
      <c r="I299" s="81"/>
      <c r="J299" s="81"/>
      <c r="K299" s="81"/>
      <c r="L299" s="81"/>
      <c r="M299" s="81"/>
      <c r="N299" s="81"/>
      <c r="O299" s="81">
        <v>200</v>
      </c>
      <c r="P299" s="81">
        <v>1000</v>
      </c>
      <c r="Q299" s="81"/>
      <c r="R299" s="81">
        <v>1000</v>
      </c>
    </row>
    <row r="300" spans="1:18" s="89" customFormat="1" ht="150.75" customHeight="1" hidden="1">
      <c r="A300" s="82" t="s">
        <v>262</v>
      </c>
      <c r="B300" s="87">
        <v>91108</v>
      </c>
      <c r="C300" s="87"/>
      <c r="D300" s="88">
        <f>D301</f>
        <v>0</v>
      </c>
      <c r="E300" s="87"/>
      <c r="F300" s="88">
        <f aca="true" t="shared" si="72" ref="F300:R300">F301</f>
        <v>0</v>
      </c>
      <c r="G300" s="88">
        <f t="shared" si="72"/>
        <v>0</v>
      </c>
      <c r="H300" s="88">
        <f t="shared" si="72"/>
        <v>0</v>
      </c>
      <c r="I300" s="88">
        <f t="shared" si="72"/>
        <v>0</v>
      </c>
      <c r="J300" s="88">
        <f t="shared" si="72"/>
        <v>0</v>
      </c>
      <c r="K300" s="88">
        <f t="shared" si="72"/>
        <v>0</v>
      </c>
      <c r="L300" s="88">
        <f t="shared" si="72"/>
        <v>0</v>
      </c>
      <c r="M300" s="88">
        <f t="shared" si="72"/>
        <v>0</v>
      </c>
      <c r="N300" s="88">
        <f t="shared" si="72"/>
        <v>0</v>
      </c>
      <c r="O300" s="88">
        <f t="shared" si="72"/>
        <v>0</v>
      </c>
      <c r="P300" s="88">
        <f t="shared" si="72"/>
        <v>0</v>
      </c>
      <c r="Q300" s="88">
        <f t="shared" si="72"/>
        <v>0</v>
      </c>
      <c r="R300" s="88">
        <f t="shared" si="72"/>
        <v>0</v>
      </c>
    </row>
    <row r="301" spans="1:18" ht="15.75" hidden="1">
      <c r="A301" s="58" t="s">
        <v>178</v>
      </c>
      <c r="B301" s="81"/>
      <c r="C301" s="81">
        <v>2730</v>
      </c>
      <c r="D301" s="85">
        <f>F301+H301+I301+J301+K301+L301+M301+N301+O301+P301+Q301+R301</f>
        <v>0</v>
      </c>
      <c r="E301" s="81"/>
      <c r="F301" s="81"/>
      <c r="H301" s="81"/>
      <c r="I301" s="81"/>
      <c r="J301" s="81"/>
      <c r="K301" s="81"/>
      <c r="L301" s="81"/>
      <c r="M301" s="81"/>
      <c r="N301" s="81"/>
      <c r="O301" s="81"/>
      <c r="P301" s="81"/>
      <c r="Q301" s="81"/>
      <c r="R301" s="81"/>
    </row>
    <row r="302" spans="1:18" s="89" customFormat="1" ht="51" customHeight="1" hidden="1">
      <c r="A302" s="82" t="s">
        <v>92</v>
      </c>
      <c r="B302" s="87">
        <v>90411</v>
      </c>
      <c r="C302" s="87"/>
      <c r="D302" s="88">
        <f>D303</f>
        <v>0</v>
      </c>
      <c r="E302" s="87"/>
      <c r="F302" s="88">
        <f aca="true" t="shared" si="73" ref="F302:R302">F303</f>
        <v>0</v>
      </c>
      <c r="G302" s="88">
        <f t="shared" si="73"/>
        <v>0</v>
      </c>
      <c r="H302" s="88">
        <f t="shared" si="73"/>
        <v>0</v>
      </c>
      <c r="I302" s="88">
        <f t="shared" si="73"/>
        <v>0</v>
      </c>
      <c r="J302" s="88">
        <f t="shared" si="73"/>
        <v>0</v>
      </c>
      <c r="K302" s="88">
        <f t="shared" si="73"/>
        <v>0</v>
      </c>
      <c r="L302" s="88">
        <f t="shared" si="73"/>
        <v>0</v>
      </c>
      <c r="M302" s="88">
        <f t="shared" si="73"/>
        <v>0</v>
      </c>
      <c r="N302" s="88">
        <f t="shared" si="73"/>
        <v>0</v>
      </c>
      <c r="O302" s="88">
        <f t="shared" si="73"/>
        <v>0</v>
      </c>
      <c r="P302" s="88">
        <f t="shared" si="73"/>
        <v>0</v>
      </c>
      <c r="Q302" s="88">
        <f t="shared" si="73"/>
        <v>0</v>
      </c>
      <c r="R302" s="88">
        <f t="shared" si="73"/>
        <v>0</v>
      </c>
    </row>
    <row r="303" spans="1:18" ht="31.5" hidden="1">
      <c r="A303" s="58" t="s">
        <v>459</v>
      </c>
      <c r="B303" s="81"/>
      <c r="C303" s="81">
        <v>1343</v>
      </c>
      <c r="D303" s="85">
        <f>F303+H303+I303+J303+K303+L303+M303+N303+O303+P303+Q303+R303</f>
        <v>0</v>
      </c>
      <c r="E303" s="81"/>
      <c r="F303" s="81"/>
      <c r="H303" s="81"/>
      <c r="I303" s="81"/>
      <c r="J303" s="81"/>
      <c r="K303" s="81"/>
      <c r="L303" s="81"/>
      <c r="M303" s="81"/>
      <c r="N303" s="81"/>
      <c r="O303" s="81"/>
      <c r="P303" s="81"/>
      <c r="Q303" s="81"/>
      <c r="R303" s="81"/>
    </row>
    <row r="304" spans="1:18" s="70" customFormat="1" ht="15.75" hidden="1">
      <c r="A304" s="90" t="s">
        <v>440</v>
      </c>
      <c r="B304" s="91"/>
      <c r="C304" s="91"/>
      <c r="D304" s="91">
        <f>D305+D314+D318</f>
        <v>0</v>
      </c>
      <c r="E304" s="91"/>
      <c r="F304" s="91">
        <f aca="true" t="shared" si="74" ref="F304:R304">F305+F314+F318</f>
        <v>0</v>
      </c>
      <c r="G304" s="91">
        <f t="shared" si="74"/>
        <v>0</v>
      </c>
      <c r="H304" s="91">
        <f t="shared" si="74"/>
        <v>0</v>
      </c>
      <c r="I304" s="91">
        <f t="shared" si="74"/>
        <v>0</v>
      </c>
      <c r="J304" s="91">
        <f t="shared" si="74"/>
        <v>0</v>
      </c>
      <c r="K304" s="91">
        <f t="shared" si="74"/>
        <v>0</v>
      </c>
      <c r="L304" s="91">
        <f t="shared" si="74"/>
        <v>0</v>
      </c>
      <c r="M304" s="91">
        <f t="shared" si="74"/>
        <v>0</v>
      </c>
      <c r="N304" s="91">
        <f t="shared" si="74"/>
        <v>0</v>
      </c>
      <c r="O304" s="91">
        <f t="shared" si="74"/>
        <v>0</v>
      </c>
      <c r="P304" s="91">
        <f t="shared" si="74"/>
        <v>0</v>
      </c>
      <c r="Q304" s="91">
        <f t="shared" si="74"/>
        <v>0</v>
      </c>
      <c r="R304" s="91">
        <f t="shared" si="74"/>
        <v>0</v>
      </c>
    </row>
    <row r="305" spans="1:18" s="78" customFormat="1" ht="31.5" hidden="1">
      <c r="A305" s="92" t="s">
        <v>350</v>
      </c>
      <c r="B305" s="83">
        <v>10116</v>
      </c>
      <c r="C305" s="83"/>
      <c r="D305" s="83">
        <f>D306+D307+D308+D309+D310+D311+D312+D313</f>
        <v>0</v>
      </c>
      <c r="E305" s="83"/>
      <c r="F305" s="83">
        <f aca="true" t="shared" si="75" ref="F305:R305">F306+F307+F308+F309+F310+F311+F312+F313</f>
        <v>0</v>
      </c>
      <c r="G305" s="83">
        <f t="shared" si="75"/>
        <v>0</v>
      </c>
      <c r="H305" s="83">
        <f t="shared" si="75"/>
        <v>0</v>
      </c>
      <c r="I305" s="83">
        <f t="shared" si="75"/>
        <v>0</v>
      </c>
      <c r="J305" s="83">
        <f t="shared" si="75"/>
        <v>0</v>
      </c>
      <c r="K305" s="83">
        <f t="shared" si="75"/>
        <v>0</v>
      </c>
      <c r="L305" s="83">
        <f t="shared" si="75"/>
        <v>0</v>
      </c>
      <c r="M305" s="83">
        <f t="shared" si="75"/>
        <v>0</v>
      </c>
      <c r="N305" s="83">
        <f t="shared" si="75"/>
        <v>0</v>
      </c>
      <c r="O305" s="83">
        <f t="shared" si="75"/>
        <v>0</v>
      </c>
      <c r="P305" s="83">
        <f t="shared" si="75"/>
        <v>0</v>
      </c>
      <c r="Q305" s="83">
        <f t="shared" si="75"/>
        <v>0</v>
      </c>
      <c r="R305" s="83">
        <f t="shared" si="75"/>
        <v>0</v>
      </c>
    </row>
    <row r="306" spans="1:18" ht="31.5" hidden="1">
      <c r="A306" s="58" t="s">
        <v>50</v>
      </c>
      <c r="B306" s="81"/>
      <c r="C306" s="81">
        <v>2240</v>
      </c>
      <c r="D306" s="85">
        <f aca="true" t="shared" si="76" ref="D306:D313">F306+H306+I306+J306+K306+L306+M306+N306+O306+P306+Q306+R306</f>
        <v>0</v>
      </c>
      <c r="E306" s="81"/>
      <c r="F306" s="81"/>
      <c r="H306" s="81"/>
      <c r="I306" s="81"/>
      <c r="J306" s="81"/>
      <c r="K306" s="81"/>
      <c r="L306" s="81"/>
      <c r="M306" s="81"/>
      <c r="N306" s="81"/>
      <c r="O306" s="81"/>
      <c r="P306" s="81"/>
      <c r="Q306" s="81"/>
      <c r="R306" s="81"/>
    </row>
    <row r="307" spans="1:18" ht="15.75" hidden="1">
      <c r="A307" s="58" t="s">
        <v>460</v>
      </c>
      <c r="B307" s="81"/>
      <c r="C307" s="81">
        <v>2273</v>
      </c>
      <c r="D307" s="85">
        <f t="shared" si="76"/>
        <v>0</v>
      </c>
      <c r="E307" s="81"/>
      <c r="F307" s="81"/>
      <c r="H307" s="81"/>
      <c r="I307" s="81"/>
      <c r="J307" s="81"/>
      <c r="K307" s="81"/>
      <c r="L307" s="81"/>
      <c r="M307" s="81"/>
      <c r="N307" s="81"/>
      <c r="O307" s="81"/>
      <c r="P307" s="81"/>
      <c r="Q307" s="81"/>
      <c r="R307" s="81"/>
    </row>
    <row r="308" spans="1:18" ht="15.75" hidden="1">
      <c r="A308" s="58" t="s">
        <v>447</v>
      </c>
      <c r="B308" s="81"/>
      <c r="C308" s="81">
        <v>2250</v>
      </c>
      <c r="D308" s="85">
        <f t="shared" si="76"/>
        <v>0</v>
      </c>
      <c r="E308" s="81"/>
      <c r="F308" s="81"/>
      <c r="H308" s="81"/>
      <c r="I308" s="81"/>
      <c r="J308" s="81"/>
      <c r="K308" s="81"/>
      <c r="L308" s="81"/>
      <c r="M308" s="81"/>
      <c r="N308" s="81"/>
      <c r="O308" s="81"/>
      <c r="P308" s="81"/>
      <c r="Q308" s="81"/>
      <c r="R308" s="81"/>
    </row>
    <row r="309" spans="1:18" ht="66.75" customHeight="1" hidden="1">
      <c r="A309" s="58" t="s">
        <v>446</v>
      </c>
      <c r="B309" s="81"/>
      <c r="C309" s="81">
        <v>1137</v>
      </c>
      <c r="D309" s="85">
        <f t="shared" si="76"/>
        <v>0</v>
      </c>
      <c r="E309" s="81"/>
      <c r="F309" s="81"/>
      <c r="H309" s="81"/>
      <c r="I309" s="81"/>
      <c r="J309" s="81"/>
      <c r="K309" s="81"/>
      <c r="L309" s="81"/>
      <c r="M309" s="81"/>
      <c r="N309" s="81"/>
      <c r="O309" s="81"/>
      <c r="P309" s="81"/>
      <c r="Q309" s="81"/>
      <c r="R309" s="81"/>
    </row>
    <row r="310" spans="1:18" ht="31.5" hidden="1">
      <c r="A310" s="58" t="s">
        <v>494</v>
      </c>
      <c r="B310" s="81"/>
      <c r="C310" s="81">
        <v>2210</v>
      </c>
      <c r="D310" s="85">
        <f t="shared" si="76"/>
        <v>0</v>
      </c>
      <c r="E310" s="81"/>
      <c r="F310" s="81"/>
      <c r="H310" s="81"/>
      <c r="I310" s="81"/>
      <c r="J310" s="81"/>
      <c r="K310" s="81"/>
      <c r="L310" s="81"/>
      <c r="M310" s="81"/>
      <c r="N310" s="81"/>
      <c r="O310" s="81"/>
      <c r="P310" s="81"/>
      <c r="Q310" s="81"/>
      <c r="R310" s="81"/>
    </row>
    <row r="311" spans="1:18" ht="31.5" hidden="1">
      <c r="A311" s="58" t="s">
        <v>448</v>
      </c>
      <c r="B311" s="81"/>
      <c r="C311" s="81">
        <v>1139</v>
      </c>
      <c r="D311" s="85">
        <f t="shared" si="76"/>
        <v>0</v>
      </c>
      <c r="E311" s="81"/>
      <c r="F311" s="81"/>
      <c r="H311" s="81"/>
      <c r="I311" s="81"/>
      <c r="J311" s="81"/>
      <c r="K311" s="81"/>
      <c r="L311" s="81"/>
      <c r="M311" s="81"/>
      <c r="N311" s="81"/>
      <c r="O311" s="81"/>
      <c r="P311" s="81"/>
      <c r="Q311" s="81"/>
      <c r="R311" s="81"/>
    </row>
    <row r="312" spans="1:18" ht="15.75" hidden="1">
      <c r="A312" s="58" t="s">
        <v>454</v>
      </c>
      <c r="B312" s="81"/>
      <c r="C312" s="81">
        <v>2271</v>
      </c>
      <c r="D312" s="85">
        <f t="shared" si="76"/>
        <v>0</v>
      </c>
      <c r="E312" s="81"/>
      <c r="F312" s="81"/>
      <c r="H312" s="81"/>
      <c r="I312" s="81"/>
      <c r="J312" s="81"/>
      <c r="K312" s="81"/>
      <c r="L312" s="81"/>
      <c r="M312" s="81"/>
      <c r="N312" s="81"/>
      <c r="O312" s="81"/>
      <c r="P312" s="81"/>
      <c r="Q312" s="81"/>
      <c r="R312" s="81"/>
    </row>
    <row r="313" spans="1:18" ht="31.5" hidden="1">
      <c r="A313" s="58" t="s">
        <v>491</v>
      </c>
      <c r="B313" s="81"/>
      <c r="C313" s="81">
        <v>2272</v>
      </c>
      <c r="D313" s="85">
        <f t="shared" si="76"/>
        <v>0</v>
      </c>
      <c r="E313" s="81"/>
      <c r="F313" s="81"/>
      <c r="H313" s="81"/>
      <c r="I313" s="81"/>
      <c r="J313" s="81"/>
      <c r="K313" s="81"/>
      <c r="L313" s="81"/>
      <c r="M313" s="81"/>
      <c r="N313" s="81"/>
      <c r="O313" s="81"/>
      <c r="P313" s="81"/>
      <c r="Q313" s="81"/>
      <c r="R313" s="81"/>
    </row>
    <row r="314" spans="1:18" s="78" customFormat="1" ht="31.5" hidden="1">
      <c r="A314" s="92" t="s">
        <v>393</v>
      </c>
      <c r="B314" s="83">
        <v>90802</v>
      </c>
      <c r="C314" s="83"/>
      <c r="D314" s="83">
        <f>D315+D316+D317</f>
        <v>0</v>
      </c>
      <c r="E314" s="83"/>
      <c r="F314" s="83">
        <f aca="true" t="shared" si="77" ref="F314:R314">F315+F316+F317</f>
        <v>0</v>
      </c>
      <c r="G314" s="83">
        <f t="shared" si="77"/>
        <v>0</v>
      </c>
      <c r="H314" s="83">
        <f t="shared" si="77"/>
        <v>0</v>
      </c>
      <c r="I314" s="83">
        <f t="shared" si="77"/>
        <v>0</v>
      </c>
      <c r="J314" s="83">
        <f t="shared" si="77"/>
        <v>0</v>
      </c>
      <c r="K314" s="83">
        <f t="shared" si="77"/>
        <v>0</v>
      </c>
      <c r="L314" s="83">
        <f t="shared" si="77"/>
        <v>0</v>
      </c>
      <c r="M314" s="83">
        <f t="shared" si="77"/>
        <v>0</v>
      </c>
      <c r="N314" s="83">
        <f t="shared" si="77"/>
        <v>0</v>
      </c>
      <c r="O314" s="83">
        <f t="shared" si="77"/>
        <v>0</v>
      </c>
      <c r="P314" s="83">
        <f t="shared" si="77"/>
        <v>0</v>
      </c>
      <c r="Q314" s="83">
        <f t="shared" si="77"/>
        <v>0</v>
      </c>
      <c r="R314" s="83">
        <f t="shared" si="77"/>
        <v>0</v>
      </c>
    </row>
    <row r="315" spans="1:18" ht="31.5" hidden="1">
      <c r="A315" s="79" t="s">
        <v>494</v>
      </c>
      <c r="B315" s="81"/>
      <c r="C315" s="81">
        <v>2210</v>
      </c>
      <c r="D315" s="85">
        <f>F315+H315+I315+J315+K315+L315+M315+N315+O315+P315+Q315+R315</f>
        <v>0</v>
      </c>
      <c r="E315" s="81"/>
      <c r="F315" s="81"/>
      <c r="H315" s="81"/>
      <c r="I315" s="81"/>
      <c r="J315" s="81"/>
      <c r="K315" s="81"/>
      <c r="L315" s="81"/>
      <c r="M315" s="81"/>
      <c r="N315" s="81"/>
      <c r="O315" s="81"/>
      <c r="P315" s="81"/>
      <c r="Q315" s="81"/>
      <c r="R315" s="81"/>
    </row>
    <row r="316" spans="1:18" ht="29.25" customHeight="1" hidden="1">
      <c r="A316" s="58" t="s">
        <v>433</v>
      </c>
      <c r="B316" s="81"/>
      <c r="C316" s="81">
        <v>1135</v>
      </c>
      <c r="D316" s="85">
        <f>F316+H316+I316+J316+K316+L316+M316+N316+O316+P316+Q316+R316</f>
        <v>0</v>
      </c>
      <c r="E316" s="81"/>
      <c r="F316" s="81"/>
      <c r="H316" s="81"/>
      <c r="I316" s="81"/>
      <c r="J316" s="81"/>
      <c r="K316" s="81"/>
      <c r="L316" s="81"/>
      <c r="M316" s="81"/>
      <c r="N316" s="81"/>
      <c r="O316" s="81"/>
      <c r="P316" s="81"/>
      <c r="Q316" s="81"/>
      <c r="R316" s="81"/>
    </row>
    <row r="317" spans="1:18" ht="21" customHeight="1" hidden="1">
      <c r="A317" s="58" t="s">
        <v>447</v>
      </c>
      <c r="B317" s="81"/>
      <c r="C317" s="81">
        <v>2250</v>
      </c>
      <c r="D317" s="85">
        <f>F317+H317+I317+J317+K317+L317+M317+N317+O317+P317+Q317+R317</f>
        <v>0</v>
      </c>
      <c r="E317" s="81"/>
      <c r="F317" s="81"/>
      <c r="H317" s="81"/>
      <c r="I317" s="81"/>
      <c r="J317" s="81"/>
      <c r="K317" s="81"/>
      <c r="L317" s="81"/>
      <c r="M317" s="81"/>
      <c r="N317" s="81"/>
      <c r="O317" s="81"/>
      <c r="P317" s="81"/>
      <c r="Q317" s="81"/>
      <c r="R317" s="81"/>
    </row>
    <row r="318" spans="1:18" s="78" customFormat="1" ht="15.75" hidden="1">
      <c r="A318" s="92" t="s">
        <v>377</v>
      </c>
      <c r="B318" s="83">
        <v>91106</v>
      </c>
      <c r="C318" s="83"/>
      <c r="D318" s="83">
        <f>D319+D320+D321</f>
        <v>0</v>
      </c>
      <c r="E318" s="83"/>
      <c r="F318" s="83">
        <f aca="true" t="shared" si="78" ref="F318:R318">F319+F320+F321</f>
        <v>0</v>
      </c>
      <c r="G318" s="83">
        <f t="shared" si="78"/>
        <v>0</v>
      </c>
      <c r="H318" s="83">
        <f t="shared" si="78"/>
        <v>0</v>
      </c>
      <c r="I318" s="83">
        <f t="shared" si="78"/>
        <v>0</v>
      </c>
      <c r="J318" s="83">
        <f t="shared" si="78"/>
        <v>0</v>
      </c>
      <c r="K318" s="83">
        <f t="shared" si="78"/>
        <v>0</v>
      </c>
      <c r="L318" s="83">
        <f t="shared" si="78"/>
        <v>0</v>
      </c>
      <c r="M318" s="83">
        <f t="shared" si="78"/>
        <v>0</v>
      </c>
      <c r="N318" s="83">
        <f t="shared" si="78"/>
        <v>0</v>
      </c>
      <c r="O318" s="83">
        <f t="shared" si="78"/>
        <v>0</v>
      </c>
      <c r="P318" s="83">
        <f t="shared" si="78"/>
        <v>0</v>
      </c>
      <c r="Q318" s="83">
        <f t="shared" si="78"/>
        <v>0</v>
      </c>
      <c r="R318" s="83">
        <f t="shared" si="78"/>
        <v>0</v>
      </c>
    </row>
    <row r="319" spans="1:18" ht="15.75" hidden="1">
      <c r="A319" s="58" t="s">
        <v>454</v>
      </c>
      <c r="B319" s="81"/>
      <c r="C319" s="81">
        <v>2271</v>
      </c>
      <c r="D319" s="85">
        <f>F319+H319+I319+J319+K319+L319+M319+N319+O319+P319+Q319+R319</f>
        <v>0</v>
      </c>
      <c r="E319" s="81"/>
      <c r="F319" s="81"/>
      <c r="H319" s="81"/>
      <c r="I319" s="81"/>
      <c r="J319" s="81"/>
      <c r="K319" s="81"/>
      <c r="L319" s="81"/>
      <c r="M319" s="81"/>
      <c r="N319" s="81"/>
      <c r="O319" s="81"/>
      <c r="P319" s="81"/>
      <c r="Q319" s="81"/>
      <c r="R319" s="81"/>
    </row>
    <row r="320" spans="1:18" ht="18.75" customHeight="1" hidden="1">
      <c r="A320" s="58" t="s">
        <v>460</v>
      </c>
      <c r="B320" s="81"/>
      <c r="C320" s="81">
        <v>2273</v>
      </c>
      <c r="D320" s="85">
        <f>F320+H320+I320+J320+K320+L320+M320+N320+O320+P320+Q320+R320</f>
        <v>0</v>
      </c>
      <c r="E320" s="81"/>
      <c r="F320" s="81"/>
      <c r="H320" s="81"/>
      <c r="I320" s="81"/>
      <c r="J320" s="81"/>
      <c r="K320" s="81"/>
      <c r="L320" s="81"/>
      <c r="M320" s="81"/>
      <c r="N320" s="81"/>
      <c r="O320" s="81"/>
      <c r="P320" s="81"/>
      <c r="Q320" s="81"/>
      <c r="R320" s="81"/>
    </row>
    <row r="321" spans="1:18" ht="63" hidden="1">
      <c r="A321" s="58" t="s">
        <v>176</v>
      </c>
      <c r="B321" s="81"/>
      <c r="C321" s="81">
        <v>2282</v>
      </c>
      <c r="D321" s="85">
        <f>F321+H321+I321+J321+K321+L321+M321+N321+O321+P321+Q321+R321</f>
        <v>0</v>
      </c>
      <c r="E321" s="81"/>
      <c r="F321" s="81"/>
      <c r="H321" s="81"/>
      <c r="I321" s="81"/>
      <c r="J321" s="81"/>
      <c r="K321" s="81"/>
      <c r="L321" s="81"/>
      <c r="M321" s="81"/>
      <c r="N321" s="81"/>
      <c r="O321" s="81"/>
      <c r="P321" s="81"/>
      <c r="Q321" s="81"/>
      <c r="R321" s="81"/>
    </row>
    <row r="322" spans="1:18" s="70" customFormat="1" ht="15.75">
      <c r="A322" s="90" t="s">
        <v>414</v>
      </c>
      <c r="B322" s="91"/>
      <c r="C322" s="91"/>
      <c r="D322" s="91">
        <f>D323+D331</f>
        <v>6200</v>
      </c>
      <c r="E322" s="91"/>
      <c r="F322" s="91">
        <f aca="true" t="shared" si="79" ref="F322:R322">F323+F331</f>
        <v>0</v>
      </c>
      <c r="G322" s="91">
        <f t="shared" si="79"/>
        <v>0</v>
      </c>
      <c r="H322" s="91">
        <f t="shared" si="79"/>
        <v>0</v>
      </c>
      <c r="I322" s="91">
        <f t="shared" si="79"/>
        <v>0</v>
      </c>
      <c r="J322" s="91">
        <f t="shared" si="79"/>
        <v>0</v>
      </c>
      <c r="K322" s="91">
        <f t="shared" si="79"/>
        <v>0</v>
      </c>
      <c r="L322" s="91">
        <f t="shared" si="79"/>
        <v>0</v>
      </c>
      <c r="M322" s="91">
        <f t="shared" si="79"/>
        <v>0</v>
      </c>
      <c r="N322" s="91">
        <f t="shared" si="79"/>
        <v>0</v>
      </c>
      <c r="O322" s="91">
        <f t="shared" si="79"/>
        <v>0</v>
      </c>
      <c r="P322" s="91">
        <f t="shared" si="79"/>
        <v>0</v>
      </c>
      <c r="Q322" s="91">
        <f t="shared" si="79"/>
        <v>6200</v>
      </c>
      <c r="R322" s="91">
        <f t="shared" si="79"/>
        <v>0</v>
      </c>
    </row>
    <row r="323" spans="1:18" ht="28.5" customHeight="1">
      <c r="A323" s="92" t="s">
        <v>415</v>
      </c>
      <c r="B323" s="83">
        <v>10116</v>
      </c>
      <c r="C323" s="83"/>
      <c r="D323" s="83">
        <f>D324+D325+D326+D327+D328+D329+D330</f>
        <v>6200</v>
      </c>
      <c r="E323" s="83"/>
      <c r="F323" s="83">
        <f aca="true" t="shared" si="80" ref="F323:R323">F324+F325+F326+F327+F328+F329+F330</f>
        <v>0</v>
      </c>
      <c r="G323" s="83">
        <f t="shared" si="80"/>
        <v>0</v>
      </c>
      <c r="H323" s="83">
        <f t="shared" si="80"/>
        <v>0</v>
      </c>
      <c r="I323" s="83">
        <f t="shared" si="80"/>
        <v>0</v>
      </c>
      <c r="J323" s="83">
        <f t="shared" si="80"/>
        <v>0</v>
      </c>
      <c r="K323" s="83">
        <f t="shared" si="80"/>
        <v>0</v>
      </c>
      <c r="L323" s="83">
        <f t="shared" si="80"/>
        <v>0</v>
      </c>
      <c r="M323" s="83">
        <f t="shared" si="80"/>
        <v>0</v>
      </c>
      <c r="N323" s="83">
        <f t="shared" si="80"/>
        <v>0</v>
      </c>
      <c r="O323" s="83">
        <f t="shared" si="80"/>
        <v>0</v>
      </c>
      <c r="P323" s="83">
        <f t="shared" si="80"/>
        <v>0</v>
      </c>
      <c r="Q323" s="83">
        <f t="shared" si="80"/>
        <v>6200</v>
      </c>
      <c r="R323" s="83">
        <f t="shared" si="80"/>
        <v>0</v>
      </c>
    </row>
    <row r="324" spans="1:18" ht="15.75" customHeight="1">
      <c r="A324" s="58" t="s">
        <v>454</v>
      </c>
      <c r="B324" s="81"/>
      <c r="C324" s="81">
        <v>2271</v>
      </c>
      <c r="D324" s="81">
        <f aca="true" t="shared" si="81" ref="D324:D330">F324+H324+I324+J324+K324+L324+M324+N324+O324+P324+Q324+R324</f>
        <v>3000</v>
      </c>
      <c r="E324" s="81"/>
      <c r="F324" s="81"/>
      <c r="H324" s="81"/>
      <c r="I324" s="81"/>
      <c r="J324" s="81"/>
      <c r="K324" s="81"/>
      <c r="L324" s="81"/>
      <c r="M324" s="81"/>
      <c r="N324" s="81"/>
      <c r="O324" s="81"/>
      <c r="P324" s="81"/>
      <c r="Q324" s="81">
        <v>3000</v>
      </c>
      <c r="R324" s="81"/>
    </row>
    <row r="325" spans="1:18" ht="31.5">
      <c r="A325" s="58" t="s">
        <v>491</v>
      </c>
      <c r="B325" s="81"/>
      <c r="C325" s="81">
        <v>2272</v>
      </c>
      <c r="D325" s="81">
        <f t="shared" si="81"/>
        <v>200</v>
      </c>
      <c r="E325" s="81"/>
      <c r="F325" s="81"/>
      <c r="H325" s="81"/>
      <c r="I325" s="81"/>
      <c r="J325" s="81"/>
      <c r="K325" s="81"/>
      <c r="L325" s="81"/>
      <c r="M325" s="81"/>
      <c r="N325" s="81"/>
      <c r="O325" s="81"/>
      <c r="P325" s="81"/>
      <c r="Q325" s="81">
        <v>200</v>
      </c>
      <c r="R325" s="81"/>
    </row>
    <row r="326" spans="1:18" ht="18" customHeight="1">
      <c r="A326" s="58" t="s">
        <v>460</v>
      </c>
      <c r="B326" s="81"/>
      <c r="C326" s="81">
        <v>2273</v>
      </c>
      <c r="D326" s="81">
        <f t="shared" si="81"/>
        <v>3000</v>
      </c>
      <c r="E326" s="81"/>
      <c r="F326" s="81"/>
      <c r="H326" s="81"/>
      <c r="I326" s="81"/>
      <c r="J326" s="81"/>
      <c r="K326" s="81"/>
      <c r="L326" s="81"/>
      <c r="M326" s="81"/>
      <c r="N326" s="81"/>
      <c r="O326" s="81"/>
      <c r="P326" s="81"/>
      <c r="Q326" s="81">
        <v>3000</v>
      </c>
      <c r="R326" s="81"/>
    </row>
    <row r="327" spans="1:18" ht="31.5">
      <c r="A327" s="58" t="s">
        <v>9</v>
      </c>
      <c r="B327" s="81"/>
      <c r="C327" s="81">
        <v>2240</v>
      </c>
      <c r="D327" s="81">
        <f t="shared" si="81"/>
        <v>0</v>
      </c>
      <c r="E327" s="81"/>
      <c r="F327" s="81"/>
      <c r="H327" s="81"/>
      <c r="I327" s="81"/>
      <c r="J327" s="81"/>
      <c r="K327" s="81"/>
      <c r="L327" s="81"/>
      <c r="M327" s="81"/>
      <c r="N327" s="81"/>
      <c r="O327" s="81"/>
      <c r="P327" s="81"/>
      <c r="Q327" s="81">
        <v>-267</v>
      </c>
      <c r="R327" s="81">
        <v>267</v>
      </c>
    </row>
    <row r="328" spans="1:18" ht="31.5">
      <c r="A328" s="79" t="s">
        <v>494</v>
      </c>
      <c r="B328" s="84"/>
      <c r="C328" s="84">
        <v>2210</v>
      </c>
      <c r="D328" s="81">
        <f t="shared" si="81"/>
        <v>0</v>
      </c>
      <c r="E328" s="81"/>
      <c r="F328" s="81"/>
      <c r="H328" s="81"/>
      <c r="I328" s="81"/>
      <c r="J328" s="81"/>
      <c r="K328" s="81"/>
      <c r="L328" s="81"/>
      <c r="M328" s="81"/>
      <c r="N328" s="81"/>
      <c r="O328" s="81"/>
      <c r="P328" s="81">
        <v>81</v>
      </c>
      <c r="Q328" s="81">
        <v>267</v>
      </c>
      <c r="R328" s="81">
        <v>-348</v>
      </c>
    </row>
    <row r="329" spans="1:18" ht="15.75">
      <c r="A329" s="79" t="s">
        <v>447</v>
      </c>
      <c r="B329" s="84"/>
      <c r="C329" s="84">
        <v>2250</v>
      </c>
      <c r="D329" s="81">
        <f t="shared" si="81"/>
        <v>0</v>
      </c>
      <c r="E329" s="81"/>
      <c r="F329" s="81"/>
      <c r="H329" s="81"/>
      <c r="I329" s="81"/>
      <c r="J329" s="81"/>
      <c r="K329" s="81"/>
      <c r="L329" s="81"/>
      <c r="M329" s="81"/>
      <c r="N329" s="81"/>
      <c r="O329" s="81"/>
      <c r="P329" s="81">
        <v>-81</v>
      </c>
      <c r="Q329" s="81">
        <v>0</v>
      </c>
      <c r="R329" s="81">
        <v>81</v>
      </c>
    </row>
    <row r="330" spans="1:18" ht="15.75" hidden="1">
      <c r="A330" s="58" t="s">
        <v>460</v>
      </c>
      <c r="B330" s="81"/>
      <c r="C330" s="81">
        <v>2273</v>
      </c>
      <c r="D330" s="81">
        <f t="shared" si="81"/>
        <v>0</v>
      </c>
      <c r="E330" s="81"/>
      <c r="F330" s="81"/>
      <c r="H330" s="81"/>
      <c r="I330" s="81"/>
      <c r="J330" s="81"/>
      <c r="K330" s="81"/>
      <c r="L330" s="81"/>
      <c r="M330" s="81"/>
      <c r="N330" s="81"/>
      <c r="O330" s="81"/>
      <c r="P330" s="81"/>
      <c r="Q330" s="81"/>
      <c r="R330" s="81"/>
    </row>
    <row r="331" spans="1:18" s="89" customFormat="1" ht="15.75" hidden="1">
      <c r="A331" s="82" t="s">
        <v>4</v>
      </c>
      <c r="B331" s="87">
        <v>250404</v>
      </c>
      <c r="C331" s="87"/>
      <c r="D331" s="87">
        <f>D333+D332</f>
        <v>0</v>
      </c>
      <c r="E331" s="87"/>
      <c r="F331" s="87">
        <f aca="true" t="shared" si="82" ref="F331:R331">F333+F332</f>
        <v>0</v>
      </c>
      <c r="G331" s="87">
        <f t="shared" si="82"/>
        <v>0</v>
      </c>
      <c r="H331" s="87">
        <f t="shared" si="82"/>
        <v>0</v>
      </c>
      <c r="I331" s="87">
        <f t="shared" si="82"/>
        <v>0</v>
      </c>
      <c r="J331" s="87">
        <f t="shared" si="82"/>
        <v>0</v>
      </c>
      <c r="K331" s="87">
        <f t="shared" si="82"/>
        <v>0</v>
      </c>
      <c r="L331" s="87">
        <f t="shared" si="82"/>
        <v>0</v>
      </c>
      <c r="M331" s="87">
        <f t="shared" si="82"/>
        <v>0</v>
      </c>
      <c r="N331" s="87">
        <f t="shared" si="82"/>
        <v>0</v>
      </c>
      <c r="O331" s="87">
        <f t="shared" si="82"/>
        <v>0</v>
      </c>
      <c r="P331" s="87">
        <f t="shared" si="82"/>
        <v>0</v>
      </c>
      <c r="Q331" s="87">
        <f t="shared" si="82"/>
        <v>0</v>
      </c>
      <c r="R331" s="87">
        <f t="shared" si="82"/>
        <v>0</v>
      </c>
    </row>
    <row r="332" spans="1:18" s="86" customFormat="1" ht="15.75" hidden="1">
      <c r="A332" s="79" t="s">
        <v>454</v>
      </c>
      <c r="B332" s="84"/>
      <c r="C332" s="84">
        <v>2271</v>
      </c>
      <c r="D332" s="84">
        <f>F332+H332+I332+J332+K332+L332+M332+N332+O332+P332+Q332+R332</f>
        <v>0</v>
      </c>
      <c r="E332" s="84"/>
      <c r="F332" s="84"/>
      <c r="G332" s="97"/>
      <c r="H332" s="84"/>
      <c r="I332" s="84"/>
      <c r="J332" s="84"/>
      <c r="K332" s="84"/>
      <c r="L332" s="84"/>
      <c r="M332" s="84"/>
      <c r="N332" s="84"/>
      <c r="O332" s="84"/>
      <c r="P332" s="84"/>
      <c r="Q332" s="84"/>
      <c r="R332" s="84"/>
    </row>
    <row r="333" spans="1:18" ht="34.5" customHeight="1" hidden="1">
      <c r="A333" s="58" t="s">
        <v>9</v>
      </c>
      <c r="B333" s="81"/>
      <c r="C333" s="81">
        <v>2240</v>
      </c>
      <c r="D333" s="81">
        <f>F333+H333+I333+J333+K333+L333+M333+N333+O333+P333+Q333+R333</f>
        <v>0</v>
      </c>
      <c r="E333" s="81"/>
      <c r="F333" s="81"/>
      <c r="H333" s="81"/>
      <c r="I333" s="81"/>
      <c r="J333" s="81"/>
      <c r="K333" s="81"/>
      <c r="L333" s="81"/>
      <c r="M333" s="81"/>
      <c r="N333" s="81"/>
      <c r="O333" s="81"/>
      <c r="P333" s="81"/>
      <c r="Q333" s="81"/>
      <c r="R333" s="81"/>
    </row>
    <row r="334" spans="1:18" s="70" customFormat="1" ht="15.75" hidden="1">
      <c r="A334" s="90" t="s">
        <v>384</v>
      </c>
      <c r="B334" s="91"/>
      <c r="C334" s="91"/>
      <c r="D334" s="91">
        <f>D335+D344+D346+D354+D366+D373+D380+D339</f>
        <v>0</v>
      </c>
      <c r="E334" s="91"/>
      <c r="F334" s="91">
        <f aca="true" t="shared" si="83" ref="F334:R334">F335+F344+F346+F354+F366+F373+F380+F339</f>
        <v>0</v>
      </c>
      <c r="G334" s="91">
        <f t="shared" si="83"/>
        <v>0</v>
      </c>
      <c r="H334" s="91">
        <f t="shared" si="83"/>
        <v>0</v>
      </c>
      <c r="I334" s="91">
        <f t="shared" si="83"/>
        <v>0</v>
      </c>
      <c r="J334" s="91">
        <f t="shared" si="83"/>
        <v>0</v>
      </c>
      <c r="K334" s="91">
        <f t="shared" si="83"/>
        <v>0</v>
      </c>
      <c r="L334" s="91">
        <f t="shared" si="83"/>
        <v>0</v>
      </c>
      <c r="M334" s="91">
        <f t="shared" si="83"/>
        <v>0</v>
      </c>
      <c r="N334" s="91">
        <f t="shared" si="83"/>
        <v>0</v>
      </c>
      <c r="O334" s="91">
        <f t="shared" si="83"/>
        <v>0</v>
      </c>
      <c r="P334" s="91">
        <f t="shared" si="83"/>
        <v>0</v>
      </c>
      <c r="Q334" s="91">
        <f t="shared" si="83"/>
        <v>0</v>
      </c>
      <c r="R334" s="91">
        <f t="shared" si="83"/>
        <v>0</v>
      </c>
    </row>
    <row r="335" spans="1:18" s="78" customFormat="1" ht="31.5" hidden="1">
      <c r="A335" s="92" t="s">
        <v>350</v>
      </c>
      <c r="B335" s="83">
        <v>10116</v>
      </c>
      <c r="C335" s="83"/>
      <c r="D335" s="83">
        <f>D336+D337+D338</f>
        <v>0</v>
      </c>
      <c r="E335" s="83"/>
      <c r="F335" s="83">
        <f aca="true" t="shared" si="84" ref="F335:R335">F336+F337+F338</f>
        <v>0</v>
      </c>
      <c r="G335" s="83">
        <f t="shared" si="84"/>
        <v>0</v>
      </c>
      <c r="H335" s="83">
        <f t="shared" si="84"/>
        <v>0</v>
      </c>
      <c r="I335" s="83">
        <f t="shared" si="84"/>
        <v>0</v>
      </c>
      <c r="J335" s="83">
        <f t="shared" si="84"/>
        <v>0</v>
      </c>
      <c r="K335" s="83">
        <f t="shared" si="84"/>
        <v>0</v>
      </c>
      <c r="L335" s="83">
        <f t="shared" si="84"/>
        <v>0</v>
      </c>
      <c r="M335" s="83">
        <f t="shared" si="84"/>
        <v>0</v>
      </c>
      <c r="N335" s="83">
        <f t="shared" si="84"/>
        <v>0</v>
      </c>
      <c r="O335" s="83">
        <f t="shared" si="84"/>
        <v>0</v>
      </c>
      <c r="P335" s="83">
        <f t="shared" si="84"/>
        <v>0</v>
      </c>
      <c r="Q335" s="83">
        <f t="shared" si="84"/>
        <v>0</v>
      </c>
      <c r="R335" s="83">
        <f t="shared" si="84"/>
        <v>0</v>
      </c>
    </row>
    <row r="336" spans="1:18" ht="32.25" customHeight="1" hidden="1">
      <c r="A336" s="58" t="s">
        <v>451</v>
      </c>
      <c r="B336" s="81"/>
      <c r="C336" s="81">
        <v>2111</v>
      </c>
      <c r="D336" s="81">
        <f>F336+H336+I336+J336+K336+L336+M336+N336+O336+P336+Q336+R336</f>
        <v>0</v>
      </c>
      <c r="E336" s="81"/>
      <c r="F336" s="81"/>
      <c r="H336" s="81"/>
      <c r="I336" s="81"/>
      <c r="J336" s="81"/>
      <c r="K336" s="81"/>
      <c r="L336" s="81"/>
      <c r="M336" s="81"/>
      <c r="N336" s="81"/>
      <c r="O336" s="81"/>
      <c r="P336" s="81"/>
      <c r="Q336" s="81"/>
      <c r="R336" s="81"/>
    </row>
    <row r="337" spans="1:18" ht="63" hidden="1">
      <c r="A337" s="58" t="s">
        <v>176</v>
      </c>
      <c r="B337" s="81"/>
      <c r="C337" s="81">
        <v>2282</v>
      </c>
      <c r="D337" s="81">
        <f>F337+H337+I337+J337+K337+L337+M337+N337+O337+P337+Q337+R337</f>
        <v>0</v>
      </c>
      <c r="E337" s="81"/>
      <c r="F337" s="81"/>
      <c r="H337" s="81"/>
      <c r="I337" s="81"/>
      <c r="J337" s="81"/>
      <c r="K337" s="81"/>
      <c r="L337" s="81"/>
      <c r="M337" s="81"/>
      <c r="N337" s="81"/>
      <c r="O337" s="81"/>
      <c r="P337" s="81"/>
      <c r="Q337" s="81"/>
      <c r="R337" s="81"/>
    </row>
    <row r="338" spans="1:18" ht="15.75" hidden="1">
      <c r="A338" s="58" t="s">
        <v>344</v>
      </c>
      <c r="B338" s="81"/>
      <c r="C338" s="81">
        <v>2120</v>
      </c>
      <c r="D338" s="81">
        <f>F338+H338+I338+J338+K338+L338+M338+N338+O338+P338+Q338+R338</f>
        <v>0</v>
      </c>
      <c r="E338" s="81"/>
      <c r="F338" s="81"/>
      <c r="H338" s="81"/>
      <c r="I338" s="81"/>
      <c r="J338" s="81"/>
      <c r="K338" s="81"/>
      <c r="L338" s="81"/>
      <c r="M338" s="81"/>
      <c r="N338" s="81"/>
      <c r="O338" s="81"/>
      <c r="P338" s="81"/>
      <c r="Q338" s="81"/>
      <c r="R338" s="81"/>
    </row>
    <row r="339" spans="1:18" s="89" customFormat="1" ht="15.75" hidden="1">
      <c r="A339" s="82" t="s">
        <v>416</v>
      </c>
      <c r="B339" s="87">
        <v>110103</v>
      </c>
      <c r="C339" s="87"/>
      <c r="D339" s="87">
        <f>D340+D341+D342+D343</f>
        <v>0</v>
      </c>
      <c r="E339" s="87"/>
      <c r="F339" s="87">
        <f aca="true" t="shared" si="85" ref="F339:R339">F340+F341+F342+F343</f>
        <v>0</v>
      </c>
      <c r="G339" s="87">
        <f t="shared" si="85"/>
        <v>0</v>
      </c>
      <c r="H339" s="87">
        <f t="shared" si="85"/>
        <v>0</v>
      </c>
      <c r="I339" s="87">
        <f t="shared" si="85"/>
        <v>0</v>
      </c>
      <c r="J339" s="87">
        <f t="shared" si="85"/>
        <v>0</v>
      </c>
      <c r="K339" s="87">
        <f t="shared" si="85"/>
        <v>0</v>
      </c>
      <c r="L339" s="87">
        <f t="shared" si="85"/>
        <v>0</v>
      </c>
      <c r="M339" s="87">
        <f t="shared" si="85"/>
        <v>0</v>
      </c>
      <c r="N339" s="87">
        <f t="shared" si="85"/>
        <v>0</v>
      </c>
      <c r="O339" s="87">
        <f t="shared" si="85"/>
        <v>0</v>
      </c>
      <c r="P339" s="87">
        <f t="shared" si="85"/>
        <v>0</v>
      </c>
      <c r="Q339" s="87">
        <f t="shared" si="85"/>
        <v>0</v>
      </c>
      <c r="R339" s="87">
        <f t="shared" si="85"/>
        <v>0</v>
      </c>
    </row>
    <row r="340" spans="1:18" ht="31.5" hidden="1">
      <c r="A340" s="58" t="s">
        <v>494</v>
      </c>
      <c r="B340" s="81"/>
      <c r="C340" s="81">
        <v>2210</v>
      </c>
      <c r="D340" s="81">
        <f>F340+H340+I340+J340+K340+L340+M340+N340+O340+P340+Q340+R340</f>
        <v>0</v>
      </c>
      <c r="E340" s="81"/>
      <c r="F340" s="81"/>
      <c r="H340" s="81"/>
      <c r="I340" s="81"/>
      <c r="J340" s="81"/>
      <c r="K340" s="81"/>
      <c r="L340" s="81"/>
      <c r="M340" s="81"/>
      <c r="N340" s="81"/>
      <c r="O340" s="81"/>
      <c r="P340" s="81"/>
      <c r="Q340" s="81"/>
      <c r="R340" s="81"/>
    </row>
    <row r="341" spans="1:18" ht="31.5" hidden="1">
      <c r="A341" s="58" t="s">
        <v>50</v>
      </c>
      <c r="B341" s="81"/>
      <c r="C341" s="81">
        <v>2240</v>
      </c>
      <c r="D341" s="81">
        <f>F341+H341+I341+J341+K341+L341+M341+N341+O341+P341+Q341+R341</f>
        <v>0</v>
      </c>
      <c r="E341" s="81"/>
      <c r="F341" s="81"/>
      <c r="H341" s="81"/>
      <c r="I341" s="81"/>
      <c r="J341" s="81"/>
      <c r="K341" s="81"/>
      <c r="L341" s="81"/>
      <c r="M341" s="81"/>
      <c r="N341" s="81"/>
      <c r="O341" s="81"/>
      <c r="P341" s="81"/>
      <c r="Q341" s="81"/>
      <c r="R341" s="81"/>
    </row>
    <row r="342" spans="1:18" ht="15.75" hidden="1">
      <c r="A342" s="58" t="s">
        <v>351</v>
      </c>
      <c r="B342" s="81"/>
      <c r="C342" s="81">
        <v>1138</v>
      </c>
      <c r="D342" s="81">
        <f>F342+H342+I342+J342+K342+L342+M342+N342+O342+P342+Q342+R342</f>
        <v>0</v>
      </c>
      <c r="E342" s="81"/>
      <c r="F342" s="81"/>
      <c r="H342" s="81"/>
      <c r="I342" s="81"/>
      <c r="J342" s="81"/>
      <c r="K342" s="81"/>
      <c r="L342" s="81"/>
      <c r="M342" s="81"/>
      <c r="N342" s="81"/>
      <c r="O342" s="81"/>
      <c r="P342" s="81"/>
      <c r="Q342" s="81"/>
      <c r="R342" s="81"/>
    </row>
    <row r="343" spans="1:18" ht="47.25" hidden="1">
      <c r="A343" s="58" t="s">
        <v>445</v>
      </c>
      <c r="B343" s="81"/>
      <c r="C343" s="81">
        <v>1135</v>
      </c>
      <c r="D343" s="81">
        <f>F343+H343+I343+J343+K343+L343+M343+N343+O343+P343+Q343+R343</f>
        <v>0</v>
      </c>
      <c r="E343" s="81"/>
      <c r="F343" s="81"/>
      <c r="H343" s="81"/>
      <c r="I343" s="81"/>
      <c r="J343" s="81"/>
      <c r="K343" s="81"/>
      <c r="L343" s="81"/>
      <c r="M343" s="81"/>
      <c r="N343" s="81"/>
      <c r="O343" s="81"/>
      <c r="P343" s="81"/>
      <c r="Q343" s="81"/>
      <c r="R343" s="81"/>
    </row>
    <row r="344" spans="1:18" s="78" customFormat="1" ht="15.75" hidden="1">
      <c r="A344" s="92" t="s">
        <v>394</v>
      </c>
      <c r="B344" s="83">
        <v>110102</v>
      </c>
      <c r="C344" s="83"/>
      <c r="D344" s="83">
        <f>D345</f>
        <v>0</v>
      </c>
      <c r="E344" s="83"/>
      <c r="F344" s="83">
        <f aca="true" t="shared" si="86" ref="F344:R344">F345</f>
        <v>0</v>
      </c>
      <c r="G344" s="83">
        <f t="shared" si="86"/>
        <v>0</v>
      </c>
      <c r="H344" s="83">
        <f t="shared" si="86"/>
        <v>0</v>
      </c>
      <c r="I344" s="83">
        <f t="shared" si="86"/>
        <v>0</v>
      </c>
      <c r="J344" s="83">
        <f t="shared" si="86"/>
        <v>0</v>
      </c>
      <c r="K344" s="83">
        <f t="shared" si="86"/>
        <v>0</v>
      </c>
      <c r="L344" s="83">
        <f t="shared" si="86"/>
        <v>0</v>
      </c>
      <c r="M344" s="83">
        <f t="shared" si="86"/>
        <v>0</v>
      </c>
      <c r="N344" s="83">
        <f t="shared" si="86"/>
        <v>0</v>
      </c>
      <c r="O344" s="83">
        <f t="shared" si="86"/>
        <v>0</v>
      </c>
      <c r="P344" s="83">
        <f t="shared" si="86"/>
        <v>0</v>
      </c>
      <c r="Q344" s="83">
        <f t="shared" si="86"/>
        <v>0</v>
      </c>
      <c r="R344" s="83">
        <f t="shared" si="86"/>
        <v>0</v>
      </c>
    </row>
    <row r="345" spans="1:18" ht="47.25" hidden="1">
      <c r="A345" s="58" t="s">
        <v>180</v>
      </c>
      <c r="B345" s="81"/>
      <c r="C345" s="81">
        <v>2610</v>
      </c>
      <c r="D345" s="81">
        <f>F345+H345+I345+J345+K345+L345+M345+N345+O345+P345+Q345+R345</f>
        <v>0</v>
      </c>
      <c r="E345" s="81"/>
      <c r="F345" s="81"/>
      <c r="H345" s="81"/>
      <c r="I345" s="81"/>
      <c r="J345" s="81"/>
      <c r="K345" s="81"/>
      <c r="L345" s="81"/>
      <c r="M345" s="81"/>
      <c r="N345" s="81"/>
      <c r="O345" s="81"/>
      <c r="P345" s="81"/>
      <c r="Q345" s="81"/>
      <c r="R345" s="81"/>
    </row>
    <row r="346" spans="1:18" s="78" customFormat="1" ht="15.75" hidden="1">
      <c r="A346" s="92" t="s">
        <v>395</v>
      </c>
      <c r="B346" s="83">
        <v>110201</v>
      </c>
      <c r="C346" s="83"/>
      <c r="D346" s="83">
        <f>D347+D348+D349+D350+D352+D353+D351</f>
        <v>0</v>
      </c>
      <c r="E346" s="83"/>
      <c r="F346" s="83">
        <f aca="true" t="shared" si="87" ref="F346:R346">F347+F348+F349+F350+F352+F353+F351</f>
        <v>0</v>
      </c>
      <c r="G346" s="83">
        <f t="shared" si="87"/>
        <v>0</v>
      </c>
      <c r="H346" s="83">
        <f t="shared" si="87"/>
        <v>0</v>
      </c>
      <c r="I346" s="83">
        <f t="shared" si="87"/>
        <v>0</v>
      </c>
      <c r="J346" s="83">
        <f t="shared" si="87"/>
        <v>0</v>
      </c>
      <c r="K346" s="83">
        <f t="shared" si="87"/>
        <v>0</v>
      </c>
      <c r="L346" s="83">
        <f t="shared" si="87"/>
        <v>0</v>
      </c>
      <c r="M346" s="83">
        <f t="shared" si="87"/>
        <v>0</v>
      </c>
      <c r="N346" s="83">
        <f t="shared" si="87"/>
        <v>0</v>
      </c>
      <c r="O346" s="83">
        <f t="shared" si="87"/>
        <v>0</v>
      </c>
      <c r="P346" s="83">
        <f t="shared" si="87"/>
        <v>0</v>
      </c>
      <c r="Q346" s="83">
        <f t="shared" si="87"/>
        <v>0</v>
      </c>
      <c r="R346" s="83">
        <f t="shared" si="87"/>
        <v>0</v>
      </c>
    </row>
    <row r="347" spans="1:18" ht="15.75" hidden="1">
      <c r="A347" s="58" t="s">
        <v>454</v>
      </c>
      <c r="B347" s="81"/>
      <c r="C347" s="81">
        <v>2271</v>
      </c>
      <c r="D347" s="81">
        <f aca="true" t="shared" si="88" ref="D347:D353">F347+H347+I347+J347+K347+L347+M347+N347+O347+P347+Q347+R347</f>
        <v>0</v>
      </c>
      <c r="E347" s="81"/>
      <c r="F347" s="81"/>
      <c r="H347" s="81"/>
      <c r="I347" s="81"/>
      <c r="J347" s="81"/>
      <c r="K347" s="81"/>
      <c r="L347" s="81"/>
      <c r="M347" s="81"/>
      <c r="N347" s="81"/>
      <c r="O347" s="81"/>
      <c r="P347" s="81"/>
      <c r="Q347" s="81"/>
      <c r="R347" s="81"/>
    </row>
    <row r="348" spans="1:18" ht="21" customHeight="1" hidden="1">
      <c r="A348" s="58" t="s">
        <v>263</v>
      </c>
      <c r="B348" s="81"/>
      <c r="C348" s="81">
        <v>2120</v>
      </c>
      <c r="D348" s="81">
        <f t="shared" si="88"/>
        <v>0</v>
      </c>
      <c r="E348" s="81"/>
      <c r="F348" s="81"/>
      <c r="H348" s="81"/>
      <c r="I348" s="81"/>
      <c r="J348" s="81"/>
      <c r="K348" s="81"/>
      <c r="L348" s="81"/>
      <c r="M348" s="81"/>
      <c r="N348" s="81"/>
      <c r="O348" s="81"/>
      <c r="P348" s="81"/>
      <c r="Q348" s="81"/>
      <c r="R348" s="81"/>
    </row>
    <row r="349" spans="1:18" ht="31.5" hidden="1">
      <c r="A349" s="58" t="s">
        <v>494</v>
      </c>
      <c r="B349" s="81"/>
      <c r="C349" s="81">
        <v>2210</v>
      </c>
      <c r="D349" s="81">
        <f t="shared" si="88"/>
        <v>0</v>
      </c>
      <c r="E349" s="81"/>
      <c r="F349" s="81"/>
      <c r="H349" s="81"/>
      <c r="I349" s="81"/>
      <c r="J349" s="81"/>
      <c r="K349" s="81"/>
      <c r="L349" s="81"/>
      <c r="M349" s="81"/>
      <c r="N349" s="81"/>
      <c r="O349" s="81"/>
      <c r="P349" s="81"/>
      <c r="Q349" s="81"/>
      <c r="R349" s="81"/>
    </row>
    <row r="350" spans="1:18" ht="15.75" hidden="1">
      <c r="A350" s="58" t="s">
        <v>460</v>
      </c>
      <c r="B350" s="81"/>
      <c r="C350" s="81">
        <v>2273</v>
      </c>
      <c r="D350" s="81">
        <f t="shared" si="88"/>
        <v>0</v>
      </c>
      <c r="E350" s="81"/>
      <c r="F350" s="81"/>
      <c r="H350" s="81"/>
      <c r="I350" s="81"/>
      <c r="J350" s="81"/>
      <c r="K350" s="81"/>
      <c r="L350" s="81"/>
      <c r="M350" s="81"/>
      <c r="N350" s="81"/>
      <c r="O350" s="81"/>
      <c r="P350" s="81"/>
      <c r="Q350" s="81"/>
      <c r="R350" s="81"/>
    </row>
    <row r="351" spans="1:18" ht="15.75" hidden="1">
      <c r="A351" s="58" t="s">
        <v>451</v>
      </c>
      <c r="B351" s="81"/>
      <c r="C351" s="81">
        <v>2111</v>
      </c>
      <c r="D351" s="81">
        <f t="shared" si="88"/>
        <v>0</v>
      </c>
      <c r="E351" s="81"/>
      <c r="F351" s="81"/>
      <c r="H351" s="81"/>
      <c r="I351" s="81"/>
      <c r="J351" s="81"/>
      <c r="K351" s="81"/>
      <c r="L351" s="81"/>
      <c r="M351" s="81"/>
      <c r="N351" s="81"/>
      <c r="O351" s="81"/>
      <c r="P351" s="81"/>
      <c r="Q351" s="81"/>
      <c r="R351" s="81"/>
    </row>
    <row r="352" spans="1:18" ht="63" hidden="1">
      <c r="A352" s="58" t="s">
        <v>176</v>
      </c>
      <c r="B352" s="81"/>
      <c r="C352" s="81">
        <v>2282</v>
      </c>
      <c r="D352" s="81">
        <f t="shared" si="88"/>
        <v>0</v>
      </c>
      <c r="E352" s="81"/>
      <c r="F352" s="81"/>
      <c r="H352" s="81"/>
      <c r="I352" s="81"/>
      <c r="J352" s="81"/>
      <c r="K352" s="81"/>
      <c r="L352" s="81"/>
      <c r="M352" s="81"/>
      <c r="N352" s="81"/>
      <c r="O352" s="81"/>
      <c r="P352" s="81"/>
      <c r="Q352" s="81"/>
      <c r="R352" s="81"/>
    </row>
    <row r="353" spans="1:18" ht="31.5" hidden="1">
      <c r="A353" s="58" t="s">
        <v>9</v>
      </c>
      <c r="B353" s="81"/>
      <c r="C353" s="81">
        <v>2240</v>
      </c>
      <c r="D353" s="81">
        <f t="shared" si="88"/>
        <v>0</v>
      </c>
      <c r="E353" s="81"/>
      <c r="F353" s="81"/>
      <c r="H353" s="81"/>
      <c r="I353" s="81"/>
      <c r="J353" s="81"/>
      <c r="K353" s="81"/>
      <c r="L353" s="81"/>
      <c r="M353" s="81"/>
      <c r="N353" s="81"/>
      <c r="O353" s="81"/>
      <c r="P353" s="81"/>
      <c r="Q353" s="81"/>
      <c r="R353" s="81"/>
    </row>
    <row r="354" spans="1:18" s="78" customFormat="1" ht="15.75" hidden="1">
      <c r="A354" s="92" t="s">
        <v>396</v>
      </c>
      <c r="B354" s="83">
        <v>110202</v>
      </c>
      <c r="C354" s="83"/>
      <c r="D354" s="83">
        <f>D356+D357+D358+D359+D355+D360+D361</f>
        <v>0</v>
      </c>
      <c r="E354" s="83">
        <v>70</v>
      </c>
      <c r="F354" s="83">
        <f aca="true" t="shared" si="89" ref="F354:R354">F356+F357+F358+F359+F355+F360+F361</f>
        <v>0</v>
      </c>
      <c r="G354" s="83">
        <f t="shared" si="89"/>
        <v>0</v>
      </c>
      <c r="H354" s="83">
        <f t="shared" si="89"/>
        <v>0</v>
      </c>
      <c r="I354" s="83">
        <f t="shared" si="89"/>
        <v>0</v>
      </c>
      <c r="J354" s="83">
        <f t="shared" si="89"/>
        <v>0</v>
      </c>
      <c r="K354" s="83">
        <f t="shared" si="89"/>
        <v>0</v>
      </c>
      <c r="L354" s="83">
        <f t="shared" si="89"/>
        <v>0</v>
      </c>
      <c r="M354" s="83">
        <f t="shared" si="89"/>
        <v>0</v>
      </c>
      <c r="N354" s="83">
        <f t="shared" si="89"/>
        <v>0</v>
      </c>
      <c r="O354" s="83">
        <f t="shared" si="89"/>
        <v>0</v>
      </c>
      <c r="P354" s="83">
        <f t="shared" si="89"/>
        <v>0</v>
      </c>
      <c r="Q354" s="83">
        <f t="shared" si="89"/>
        <v>0</v>
      </c>
      <c r="R354" s="83">
        <f t="shared" si="89"/>
        <v>0</v>
      </c>
    </row>
    <row r="355" spans="1:18" s="86" customFormat="1" ht="15.75" hidden="1">
      <c r="A355" s="79" t="s">
        <v>454</v>
      </c>
      <c r="B355" s="84"/>
      <c r="C355" s="84">
        <v>2271</v>
      </c>
      <c r="D355" s="84">
        <f aca="true" t="shared" si="90" ref="D355:D361">F355+H355+I355+J355+K355+L355+M355+N355+O355+P355+Q355+R355</f>
        <v>0</v>
      </c>
      <c r="E355" s="84"/>
      <c r="F355" s="84"/>
      <c r="G355" s="97"/>
      <c r="H355" s="84"/>
      <c r="I355" s="84"/>
      <c r="J355" s="84"/>
      <c r="K355" s="84"/>
      <c r="L355" s="84"/>
      <c r="M355" s="84"/>
      <c r="N355" s="84"/>
      <c r="O355" s="84"/>
      <c r="P355" s="84"/>
      <c r="Q355" s="84"/>
      <c r="R355" s="84"/>
    </row>
    <row r="356" spans="1:18" ht="31.5" customHeight="1" hidden="1">
      <c r="A356" s="58" t="s">
        <v>491</v>
      </c>
      <c r="B356" s="81"/>
      <c r="C356" s="81">
        <v>2272</v>
      </c>
      <c r="D356" s="81">
        <f t="shared" si="90"/>
        <v>0</v>
      </c>
      <c r="E356" s="81"/>
      <c r="F356" s="81"/>
      <c r="H356" s="81"/>
      <c r="I356" s="81"/>
      <c r="J356" s="81"/>
      <c r="K356" s="81"/>
      <c r="L356" s="81"/>
      <c r="M356" s="81"/>
      <c r="N356" s="81"/>
      <c r="O356" s="81"/>
      <c r="P356" s="81"/>
      <c r="Q356" s="81"/>
      <c r="R356" s="81"/>
    </row>
    <row r="357" spans="1:18" ht="15.75" hidden="1">
      <c r="A357" s="58" t="s">
        <v>460</v>
      </c>
      <c r="B357" s="81"/>
      <c r="C357" s="81">
        <v>2273</v>
      </c>
      <c r="D357" s="81">
        <f t="shared" si="90"/>
        <v>0</v>
      </c>
      <c r="E357" s="81"/>
      <c r="F357" s="81"/>
      <c r="H357" s="81"/>
      <c r="I357" s="81"/>
      <c r="J357" s="81"/>
      <c r="K357" s="81"/>
      <c r="L357" s="81"/>
      <c r="M357" s="81"/>
      <c r="N357" s="81"/>
      <c r="O357" s="81"/>
      <c r="P357" s="81"/>
      <c r="Q357" s="81"/>
      <c r="R357" s="81"/>
    </row>
    <row r="358" spans="1:18" ht="31.5" hidden="1">
      <c r="A358" s="58" t="s">
        <v>494</v>
      </c>
      <c r="B358" s="81"/>
      <c r="C358" s="81">
        <v>2210</v>
      </c>
      <c r="D358" s="81">
        <f t="shared" si="90"/>
        <v>0</v>
      </c>
      <c r="E358" s="81"/>
      <c r="F358" s="81"/>
      <c r="H358" s="81"/>
      <c r="I358" s="81"/>
      <c r="J358" s="81"/>
      <c r="K358" s="81"/>
      <c r="L358" s="81"/>
      <c r="M358" s="81"/>
      <c r="N358" s="81"/>
      <c r="O358" s="81"/>
      <c r="P358" s="81"/>
      <c r="Q358" s="81"/>
      <c r="R358" s="81"/>
    </row>
    <row r="359" spans="1:18" ht="31.5" hidden="1">
      <c r="A359" s="58" t="s">
        <v>9</v>
      </c>
      <c r="B359" s="81"/>
      <c r="C359" s="81">
        <v>2240</v>
      </c>
      <c r="D359" s="81">
        <f t="shared" si="90"/>
        <v>0</v>
      </c>
      <c r="E359" s="81"/>
      <c r="F359" s="81"/>
      <c r="H359" s="81"/>
      <c r="I359" s="81"/>
      <c r="J359" s="81"/>
      <c r="K359" s="81"/>
      <c r="L359" s="81"/>
      <c r="M359" s="81"/>
      <c r="N359" s="81"/>
      <c r="O359" s="81"/>
      <c r="P359" s="81"/>
      <c r="Q359" s="81"/>
      <c r="R359" s="81"/>
    </row>
    <row r="360" spans="1:18" ht="15.75" hidden="1">
      <c r="A360" s="58" t="s">
        <v>177</v>
      </c>
      <c r="B360" s="81"/>
      <c r="C360" s="81">
        <v>2800</v>
      </c>
      <c r="D360" s="81">
        <f t="shared" si="90"/>
        <v>0</v>
      </c>
      <c r="E360" s="81"/>
      <c r="F360" s="81"/>
      <c r="H360" s="81"/>
      <c r="I360" s="81"/>
      <c r="J360" s="81"/>
      <c r="K360" s="81"/>
      <c r="L360" s="81"/>
      <c r="M360" s="81"/>
      <c r="N360" s="81"/>
      <c r="O360" s="81"/>
      <c r="P360" s="81"/>
      <c r="Q360" s="81"/>
      <c r="R360" s="81"/>
    </row>
    <row r="361" spans="1:18" ht="16.5" customHeight="1" hidden="1">
      <c r="A361" s="58" t="s">
        <v>263</v>
      </c>
      <c r="B361" s="81"/>
      <c r="C361" s="81">
        <v>2120</v>
      </c>
      <c r="D361" s="81">
        <f t="shared" si="90"/>
        <v>0</v>
      </c>
      <c r="E361" s="81"/>
      <c r="F361" s="81"/>
      <c r="H361" s="81"/>
      <c r="I361" s="81"/>
      <c r="J361" s="81"/>
      <c r="K361" s="81"/>
      <c r="L361" s="81"/>
      <c r="M361" s="81"/>
      <c r="N361" s="81"/>
      <c r="O361" s="81"/>
      <c r="P361" s="81"/>
      <c r="Q361" s="81"/>
      <c r="R361" s="81"/>
    </row>
    <row r="362" spans="1:18" s="78" customFormat="1" ht="31.5" hidden="1">
      <c r="A362" s="92" t="s">
        <v>349</v>
      </c>
      <c r="B362" s="83">
        <v>110205</v>
      </c>
      <c r="C362" s="83"/>
      <c r="D362" s="83"/>
      <c r="E362" s="83">
        <v>1.4</v>
      </c>
      <c r="F362" s="83"/>
      <c r="H362" s="83"/>
      <c r="I362" s="83"/>
      <c r="J362" s="83"/>
      <c r="K362" s="83"/>
      <c r="L362" s="83"/>
      <c r="M362" s="83"/>
      <c r="N362" s="83"/>
      <c r="O362" s="83"/>
      <c r="P362" s="83"/>
      <c r="Q362" s="83"/>
      <c r="R362" s="83"/>
    </row>
    <row r="363" spans="1:18" ht="15.75" hidden="1">
      <c r="A363" s="58" t="s">
        <v>343</v>
      </c>
      <c r="B363" s="81"/>
      <c r="C363" s="81">
        <v>2111</v>
      </c>
      <c r="D363" s="81">
        <f>F363+H363+I363+J363+K363+L363+M363+N363+O363+P363+Q363+R363</f>
        <v>0</v>
      </c>
      <c r="E363" s="81"/>
      <c r="F363" s="81"/>
      <c r="H363" s="81"/>
      <c r="I363" s="81"/>
      <c r="J363" s="81"/>
      <c r="K363" s="81"/>
      <c r="L363" s="81"/>
      <c r="M363" s="81"/>
      <c r="N363" s="81"/>
      <c r="O363" s="81"/>
      <c r="P363" s="81"/>
      <c r="Q363" s="81"/>
      <c r="R363" s="81"/>
    </row>
    <row r="364" spans="1:18" ht="31.5" hidden="1">
      <c r="A364" s="58" t="s">
        <v>50</v>
      </c>
      <c r="B364" s="81"/>
      <c r="C364" s="81">
        <v>2240</v>
      </c>
      <c r="D364" s="81">
        <f>F364+H364+I364+J364+K364+L364+M364+N364+O364+P364+Q364+R364</f>
        <v>0</v>
      </c>
      <c r="E364" s="81"/>
      <c r="F364" s="81"/>
      <c r="H364" s="81"/>
      <c r="I364" s="81"/>
      <c r="J364" s="81"/>
      <c r="K364" s="81"/>
      <c r="L364" s="81"/>
      <c r="M364" s="81"/>
      <c r="N364" s="81"/>
      <c r="O364" s="81"/>
      <c r="P364" s="81"/>
      <c r="Q364" s="81"/>
      <c r="R364" s="81"/>
    </row>
    <row r="365" spans="1:18" ht="15.75" hidden="1">
      <c r="A365" s="58" t="s">
        <v>344</v>
      </c>
      <c r="B365" s="81"/>
      <c r="C365" s="81">
        <v>2120</v>
      </c>
      <c r="D365" s="81">
        <f>F365+H365+I365+J365+K365+L365+M365+N365+O365+P365+Q365+R365</f>
        <v>0</v>
      </c>
      <c r="E365" s="81"/>
      <c r="F365" s="81"/>
      <c r="H365" s="81"/>
      <c r="I365" s="81"/>
      <c r="J365" s="81"/>
      <c r="K365" s="81"/>
      <c r="L365" s="81"/>
      <c r="M365" s="81"/>
      <c r="N365" s="81"/>
      <c r="O365" s="81"/>
      <c r="P365" s="81"/>
      <c r="Q365" s="81"/>
      <c r="R365" s="81"/>
    </row>
    <row r="366" spans="1:18" s="78" customFormat="1" ht="15.75" hidden="1">
      <c r="A366" s="92" t="s">
        <v>397</v>
      </c>
      <c r="B366" s="83">
        <v>110204</v>
      </c>
      <c r="C366" s="83"/>
      <c r="D366" s="83">
        <f>D367+D368+D369+D370+D371+D372</f>
        <v>0</v>
      </c>
      <c r="E366" s="83"/>
      <c r="F366" s="83">
        <f aca="true" t="shared" si="91" ref="F366:R366">F367+F368+F369+F370+F371+F372</f>
        <v>0</v>
      </c>
      <c r="G366" s="83">
        <f t="shared" si="91"/>
        <v>0</v>
      </c>
      <c r="H366" s="83">
        <f t="shared" si="91"/>
        <v>0</v>
      </c>
      <c r="I366" s="83">
        <f t="shared" si="91"/>
        <v>0</v>
      </c>
      <c r="J366" s="83">
        <f t="shared" si="91"/>
        <v>0</v>
      </c>
      <c r="K366" s="83">
        <f t="shared" si="91"/>
        <v>0</v>
      </c>
      <c r="L366" s="83">
        <f t="shared" si="91"/>
        <v>0</v>
      </c>
      <c r="M366" s="83">
        <f t="shared" si="91"/>
        <v>0</v>
      </c>
      <c r="N366" s="83">
        <f t="shared" si="91"/>
        <v>0</v>
      </c>
      <c r="O366" s="83">
        <f t="shared" si="91"/>
        <v>0</v>
      </c>
      <c r="P366" s="83">
        <f t="shared" si="91"/>
        <v>0</v>
      </c>
      <c r="Q366" s="83">
        <f t="shared" si="91"/>
        <v>0</v>
      </c>
      <c r="R366" s="83">
        <f t="shared" si="91"/>
        <v>0</v>
      </c>
    </row>
    <row r="367" spans="1:18" ht="31.5" hidden="1">
      <c r="A367" s="58" t="s">
        <v>494</v>
      </c>
      <c r="B367" s="81"/>
      <c r="C367" s="81">
        <v>2210</v>
      </c>
      <c r="D367" s="81">
        <f aca="true" t="shared" si="92" ref="D367:D372">F367+H367+I367+J367+K367+L367+M367+N367+O367+P367+Q367+R367</f>
        <v>0</v>
      </c>
      <c r="E367" s="81"/>
      <c r="F367" s="81"/>
      <c r="H367" s="81"/>
      <c r="I367" s="81"/>
      <c r="J367" s="81"/>
      <c r="K367" s="81"/>
      <c r="L367" s="81"/>
      <c r="M367" s="81"/>
      <c r="N367" s="81"/>
      <c r="O367" s="81"/>
      <c r="P367" s="81"/>
      <c r="Q367" s="81"/>
      <c r="R367" s="81"/>
    </row>
    <row r="368" spans="1:18" ht="20.25" customHeight="1" hidden="1">
      <c r="A368" s="58" t="s">
        <v>263</v>
      </c>
      <c r="B368" s="81"/>
      <c r="C368" s="81">
        <v>2120</v>
      </c>
      <c r="D368" s="81">
        <f t="shared" si="92"/>
        <v>0</v>
      </c>
      <c r="E368" s="81"/>
      <c r="F368" s="81"/>
      <c r="H368" s="81"/>
      <c r="I368" s="81"/>
      <c r="J368" s="81"/>
      <c r="K368" s="81"/>
      <c r="L368" s="81"/>
      <c r="M368" s="81"/>
      <c r="N368" s="81"/>
      <c r="O368" s="81"/>
      <c r="P368" s="81"/>
      <c r="Q368" s="81"/>
      <c r="R368" s="81"/>
    </row>
    <row r="369" spans="1:18" ht="31.5" hidden="1">
      <c r="A369" s="58" t="s">
        <v>491</v>
      </c>
      <c r="B369" s="81"/>
      <c r="C369" s="81">
        <v>2272</v>
      </c>
      <c r="D369" s="81">
        <f t="shared" si="92"/>
        <v>0</v>
      </c>
      <c r="E369" s="81"/>
      <c r="F369" s="81"/>
      <c r="H369" s="81"/>
      <c r="I369" s="81"/>
      <c r="J369" s="81"/>
      <c r="K369" s="81"/>
      <c r="L369" s="81"/>
      <c r="M369" s="81"/>
      <c r="N369" s="81"/>
      <c r="O369" s="81"/>
      <c r="P369" s="81"/>
      <c r="Q369" s="81"/>
      <c r="R369" s="81"/>
    </row>
    <row r="370" spans="1:18" ht="15.75" hidden="1">
      <c r="A370" s="58" t="s">
        <v>451</v>
      </c>
      <c r="B370" s="81"/>
      <c r="C370" s="81">
        <v>2111</v>
      </c>
      <c r="D370" s="81">
        <f t="shared" si="92"/>
        <v>0</v>
      </c>
      <c r="E370" s="81"/>
      <c r="F370" s="81"/>
      <c r="H370" s="81"/>
      <c r="I370" s="81"/>
      <c r="J370" s="81"/>
      <c r="K370" s="81"/>
      <c r="L370" s="81"/>
      <c r="M370" s="81"/>
      <c r="N370" s="81"/>
      <c r="O370" s="81"/>
      <c r="P370" s="81"/>
      <c r="Q370" s="81"/>
      <c r="R370" s="81"/>
    </row>
    <row r="371" spans="1:18" ht="31.5" hidden="1">
      <c r="A371" s="58" t="s">
        <v>50</v>
      </c>
      <c r="B371" s="81"/>
      <c r="C371" s="81">
        <v>2240</v>
      </c>
      <c r="D371" s="81">
        <f t="shared" si="92"/>
        <v>0</v>
      </c>
      <c r="E371" s="81"/>
      <c r="F371" s="81"/>
      <c r="H371" s="81"/>
      <c r="I371" s="81"/>
      <c r="J371" s="81"/>
      <c r="K371" s="81"/>
      <c r="L371" s="81"/>
      <c r="M371" s="81"/>
      <c r="N371" s="81"/>
      <c r="O371" s="81"/>
      <c r="P371" s="81"/>
      <c r="Q371" s="81"/>
      <c r="R371" s="81"/>
    </row>
    <row r="372" spans="1:18" ht="15.75" hidden="1">
      <c r="A372" s="58" t="s">
        <v>460</v>
      </c>
      <c r="B372" s="81"/>
      <c r="C372" s="81">
        <v>2273</v>
      </c>
      <c r="D372" s="81">
        <f t="shared" si="92"/>
        <v>0</v>
      </c>
      <c r="E372" s="81"/>
      <c r="F372" s="81"/>
      <c r="H372" s="81"/>
      <c r="I372" s="81"/>
      <c r="J372" s="81"/>
      <c r="K372" s="81"/>
      <c r="L372" s="81"/>
      <c r="M372" s="81"/>
      <c r="N372" s="81"/>
      <c r="O372" s="81"/>
      <c r="P372" s="81"/>
      <c r="Q372" s="81"/>
      <c r="R372" s="81"/>
    </row>
    <row r="373" spans="1:18" s="78" customFormat="1" ht="31.5" hidden="1">
      <c r="A373" s="92" t="s">
        <v>349</v>
      </c>
      <c r="B373" s="83">
        <v>110205</v>
      </c>
      <c r="C373" s="83"/>
      <c r="D373" s="83">
        <f>D374+D379+D375+D376+D377+D378</f>
        <v>0</v>
      </c>
      <c r="E373" s="83">
        <v>9.5</v>
      </c>
      <c r="F373" s="83">
        <f aca="true" t="shared" si="93" ref="F373:R373">F374+F379+F375+F376+F377+F378</f>
        <v>0</v>
      </c>
      <c r="G373" s="83">
        <f t="shared" si="93"/>
        <v>0</v>
      </c>
      <c r="H373" s="83">
        <f t="shared" si="93"/>
        <v>0</v>
      </c>
      <c r="I373" s="83">
        <f t="shared" si="93"/>
        <v>0</v>
      </c>
      <c r="J373" s="83">
        <f t="shared" si="93"/>
        <v>0</v>
      </c>
      <c r="K373" s="83">
        <f t="shared" si="93"/>
        <v>0</v>
      </c>
      <c r="L373" s="83">
        <f t="shared" si="93"/>
        <v>0</v>
      </c>
      <c r="M373" s="83">
        <f t="shared" si="93"/>
        <v>0</v>
      </c>
      <c r="N373" s="83">
        <f t="shared" si="93"/>
        <v>0</v>
      </c>
      <c r="O373" s="83">
        <f t="shared" si="93"/>
        <v>0</v>
      </c>
      <c r="P373" s="83">
        <f t="shared" si="93"/>
        <v>0</v>
      </c>
      <c r="Q373" s="83">
        <f t="shared" si="93"/>
        <v>0</v>
      </c>
      <c r="R373" s="83">
        <f t="shared" si="93"/>
        <v>0</v>
      </c>
    </row>
    <row r="374" spans="1:18" s="86" customFormat="1" ht="15.75" hidden="1">
      <c r="A374" s="79" t="s">
        <v>451</v>
      </c>
      <c r="B374" s="84"/>
      <c r="C374" s="84">
        <v>2111</v>
      </c>
      <c r="D374" s="84">
        <f aca="true" t="shared" si="94" ref="D374:D379">F374+H374+I374+J374+K374+L374+M374+N374+O374+P374+Q374+R374</f>
        <v>0</v>
      </c>
      <c r="E374" s="84"/>
      <c r="F374" s="84"/>
      <c r="G374" s="97"/>
      <c r="H374" s="84"/>
      <c r="I374" s="84"/>
      <c r="J374" s="84"/>
      <c r="K374" s="84"/>
      <c r="L374" s="84"/>
      <c r="M374" s="84"/>
      <c r="N374" s="84"/>
      <c r="O374" s="84"/>
      <c r="P374" s="84"/>
      <c r="Q374" s="84"/>
      <c r="R374" s="84"/>
    </row>
    <row r="375" spans="1:18" s="86" customFormat="1" ht="15.75" hidden="1">
      <c r="A375" s="79" t="s">
        <v>344</v>
      </c>
      <c r="B375" s="84"/>
      <c r="C375" s="84">
        <v>2120</v>
      </c>
      <c r="D375" s="84">
        <f t="shared" si="94"/>
        <v>0</v>
      </c>
      <c r="E375" s="84"/>
      <c r="F375" s="84"/>
      <c r="G375" s="97"/>
      <c r="H375" s="84"/>
      <c r="I375" s="84"/>
      <c r="J375" s="84"/>
      <c r="K375" s="84"/>
      <c r="L375" s="84"/>
      <c r="M375" s="84"/>
      <c r="N375" s="84"/>
      <c r="O375" s="84"/>
      <c r="P375" s="84"/>
      <c r="Q375" s="84"/>
      <c r="R375" s="84"/>
    </row>
    <row r="376" spans="1:18" s="78" customFormat="1" ht="31.5" hidden="1">
      <c r="A376" s="58" t="s">
        <v>491</v>
      </c>
      <c r="B376" s="83"/>
      <c r="C376" s="84">
        <v>2272</v>
      </c>
      <c r="D376" s="84">
        <f t="shared" si="94"/>
        <v>0</v>
      </c>
      <c r="E376" s="83"/>
      <c r="F376" s="83"/>
      <c r="G376" s="100"/>
      <c r="H376" s="83"/>
      <c r="I376" s="83"/>
      <c r="J376" s="83"/>
      <c r="K376" s="84"/>
      <c r="L376" s="83"/>
      <c r="M376" s="83"/>
      <c r="N376" s="83"/>
      <c r="O376" s="83"/>
      <c r="P376" s="83"/>
      <c r="Q376" s="83"/>
      <c r="R376" s="83"/>
    </row>
    <row r="377" spans="1:18" s="78" customFormat="1" ht="31.5" hidden="1">
      <c r="A377" s="58" t="s">
        <v>50</v>
      </c>
      <c r="B377" s="83"/>
      <c r="C377" s="84">
        <v>2240</v>
      </c>
      <c r="D377" s="84">
        <f t="shared" si="94"/>
        <v>0</v>
      </c>
      <c r="E377" s="83"/>
      <c r="F377" s="83"/>
      <c r="G377" s="100"/>
      <c r="H377" s="83"/>
      <c r="I377" s="83"/>
      <c r="J377" s="83"/>
      <c r="K377" s="84"/>
      <c r="L377" s="83"/>
      <c r="M377" s="83"/>
      <c r="N377" s="83"/>
      <c r="O377" s="83"/>
      <c r="P377" s="83"/>
      <c r="Q377" s="83"/>
      <c r="R377" s="83"/>
    </row>
    <row r="378" spans="1:18" s="78" customFormat="1" ht="15.75" hidden="1">
      <c r="A378" s="58" t="s">
        <v>177</v>
      </c>
      <c r="B378" s="83"/>
      <c r="C378" s="84">
        <v>2800</v>
      </c>
      <c r="D378" s="84">
        <f t="shared" si="94"/>
        <v>0</v>
      </c>
      <c r="E378" s="83"/>
      <c r="F378" s="83"/>
      <c r="G378" s="100"/>
      <c r="H378" s="83"/>
      <c r="I378" s="83"/>
      <c r="J378" s="83"/>
      <c r="K378" s="84"/>
      <c r="L378" s="83"/>
      <c r="M378" s="83"/>
      <c r="N378" s="83"/>
      <c r="O378" s="83"/>
      <c r="P378" s="83"/>
      <c r="Q378" s="83"/>
      <c r="R378" s="83"/>
    </row>
    <row r="379" spans="1:18" s="86" customFormat="1" ht="31.5" hidden="1">
      <c r="A379" s="58" t="s">
        <v>494</v>
      </c>
      <c r="B379" s="84"/>
      <c r="C379" s="84">
        <v>2210</v>
      </c>
      <c r="D379" s="84">
        <f t="shared" si="94"/>
        <v>0</v>
      </c>
      <c r="E379" s="84"/>
      <c r="F379" s="84"/>
      <c r="G379" s="97"/>
      <c r="H379" s="84"/>
      <c r="I379" s="84"/>
      <c r="J379" s="84"/>
      <c r="K379" s="84"/>
      <c r="L379" s="84"/>
      <c r="M379" s="84"/>
      <c r="N379" s="84"/>
      <c r="O379" s="84"/>
      <c r="P379" s="84"/>
      <c r="Q379" s="84"/>
      <c r="R379" s="84"/>
    </row>
    <row r="380" spans="1:18" s="78" customFormat="1" ht="31.5" hidden="1">
      <c r="A380" s="92" t="s">
        <v>398</v>
      </c>
      <c r="B380" s="83">
        <v>110502</v>
      </c>
      <c r="C380" s="83"/>
      <c r="D380" s="83">
        <f>D381+D382+D383+D387+D384+D385+D386</f>
        <v>0</v>
      </c>
      <c r="E380" s="83">
        <v>5.8</v>
      </c>
      <c r="F380" s="83">
        <f aca="true" t="shared" si="95" ref="F380:R380">F381+F382+F383+F387+F384+F385+F386</f>
        <v>0</v>
      </c>
      <c r="G380" s="83">
        <f t="shared" si="95"/>
        <v>0</v>
      </c>
      <c r="H380" s="83">
        <f t="shared" si="95"/>
        <v>0</v>
      </c>
      <c r="I380" s="83">
        <f t="shared" si="95"/>
        <v>0</v>
      </c>
      <c r="J380" s="83">
        <f t="shared" si="95"/>
        <v>0</v>
      </c>
      <c r="K380" s="83">
        <f t="shared" si="95"/>
        <v>0</v>
      </c>
      <c r="L380" s="83">
        <f t="shared" si="95"/>
        <v>0</v>
      </c>
      <c r="M380" s="83">
        <f t="shared" si="95"/>
        <v>0</v>
      </c>
      <c r="N380" s="83">
        <f t="shared" si="95"/>
        <v>0</v>
      </c>
      <c r="O380" s="83">
        <f t="shared" si="95"/>
        <v>0</v>
      </c>
      <c r="P380" s="83">
        <f t="shared" si="95"/>
        <v>0</v>
      </c>
      <c r="Q380" s="83">
        <f t="shared" si="95"/>
        <v>0</v>
      </c>
      <c r="R380" s="83">
        <f t="shared" si="95"/>
        <v>0</v>
      </c>
    </row>
    <row r="381" spans="1:18" ht="15.75" hidden="1">
      <c r="A381" s="58" t="s">
        <v>451</v>
      </c>
      <c r="B381" s="81"/>
      <c r="C381" s="81">
        <v>2111</v>
      </c>
      <c r="D381" s="81">
        <f aca="true" t="shared" si="96" ref="D381:D387">F381+H381+I381+J381+K381+L381+M381+N381+O381+P381+Q381+R381</f>
        <v>0</v>
      </c>
      <c r="E381" s="81"/>
      <c r="F381" s="81"/>
      <c r="H381" s="81"/>
      <c r="I381" s="81"/>
      <c r="J381" s="81"/>
      <c r="K381" s="81"/>
      <c r="L381" s="81"/>
      <c r="M381" s="81"/>
      <c r="N381" s="81"/>
      <c r="O381" s="81"/>
      <c r="P381" s="81"/>
      <c r="Q381" s="81"/>
      <c r="R381" s="81"/>
    </row>
    <row r="382" spans="1:18" ht="15.75" hidden="1">
      <c r="A382" s="58" t="s">
        <v>388</v>
      </c>
      <c r="B382" s="81"/>
      <c r="C382" s="81">
        <v>2273</v>
      </c>
      <c r="D382" s="81">
        <f t="shared" si="96"/>
        <v>0</v>
      </c>
      <c r="E382" s="81"/>
      <c r="F382" s="81"/>
      <c r="H382" s="81"/>
      <c r="I382" s="81"/>
      <c r="J382" s="81"/>
      <c r="K382" s="81"/>
      <c r="L382" s="81"/>
      <c r="M382" s="81"/>
      <c r="N382" s="81"/>
      <c r="O382" s="81"/>
      <c r="P382" s="81"/>
      <c r="Q382" s="81"/>
      <c r="R382" s="81"/>
    </row>
    <row r="383" spans="1:18" ht="15.75" hidden="1">
      <c r="A383" s="58" t="s">
        <v>344</v>
      </c>
      <c r="B383" s="81"/>
      <c r="C383" s="81">
        <v>2120</v>
      </c>
      <c r="D383" s="81">
        <f t="shared" si="96"/>
        <v>0</v>
      </c>
      <c r="E383" s="81"/>
      <c r="F383" s="81"/>
      <c r="H383" s="81"/>
      <c r="I383" s="81"/>
      <c r="J383" s="81"/>
      <c r="K383" s="81"/>
      <c r="L383" s="81"/>
      <c r="M383" s="81"/>
      <c r="N383" s="81"/>
      <c r="O383" s="81"/>
      <c r="P383" s="81"/>
      <c r="Q383" s="81"/>
      <c r="R383" s="81"/>
    </row>
    <row r="384" spans="1:18" ht="15.75" hidden="1">
      <c r="A384" s="58" t="s">
        <v>454</v>
      </c>
      <c r="B384" s="81"/>
      <c r="C384" s="81">
        <v>2271</v>
      </c>
      <c r="D384" s="81">
        <f t="shared" si="96"/>
        <v>0</v>
      </c>
      <c r="E384" s="81"/>
      <c r="F384" s="81"/>
      <c r="H384" s="81"/>
      <c r="I384" s="81"/>
      <c r="J384" s="81"/>
      <c r="K384" s="81"/>
      <c r="L384" s="81"/>
      <c r="M384" s="81"/>
      <c r="N384" s="81"/>
      <c r="O384" s="81"/>
      <c r="P384" s="81"/>
      <c r="Q384" s="81"/>
      <c r="R384" s="81"/>
    </row>
    <row r="385" spans="1:18" ht="63" hidden="1">
      <c r="A385" s="58" t="s">
        <v>176</v>
      </c>
      <c r="B385" s="81"/>
      <c r="C385" s="81">
        <v>2282</v>
      </c>
      <c r="D385" s="81">
        <f t="shared" si="96"/>
        <v>0</v>
      </c>
      <c r="E385" s="81"/>
      <c r="F385" s="81"/>
      <c r="H385" s="81"/>
      <c r="I385" s="81"/>
      <c r="J385" s="81"/>
      <c r="K385" s="81"/>
      <c r="L385" s="81"/>
      <c r="M385" s="81"/>
      <c r="N385" s="81"/>
      <c r="O385" s="81"/>
      <c r="P385" s="81"/>
      <c r="Q385" s="81"/>
      <c r="R385" s="81"/>
    </row>
    <row r="386" spans="1:18" ht="15.75" hidden="1">
      <c r="A386" s="58" t="s">
        <v>342</v>
      </c>
      <c r="B386" s="81"/>
      <c r="C386" s="81">
        <v>2250</v>
      </c>
      <c r="D386" s="81">
        <f t="shared" si="96"/>
        <v>0</v>
      </c>
      <c r="E386" s="81"/>
      <c r="F386" s="81"/>
      <c r="H386" s="81"/>
      <c r="I386" s="81"/>
      <c r="J386" s="81"/>
      <c r="K386" s="81"/>
      <c r="L386" s="81"/>
      <c r="M386" s="81"/>
      <c r="N386" s="81"/>
      <c r="O386" s="81"/>
      <c r="P386" s="81"/>
      <c r="Q386" s="81"/>
      <c r="R386" s="81"/>
    </row>
    <row r="387" spans="1:18" ht="31.5" hidden="1">
      <c r="A387" s="58" t="s">
        <v>491</v>
      </c>
      <c r="B387" s="81"/>
      <c r="C387" s="81">
        <v>2272</v>
      </c>
      <c r="D387" s="81">
        <f t="shared" si="96"/>
        <v>0</v>
      </c>
      <c r="E387" s="81"/>
      <c r="F387" s="81"/>
      <c r="H387" s="81"/>
      <c r="I387" s="81"/>
      <c r="J387" s="81"/>
      <c r="K387" s="81"/>
      <c r="L387" s="81"/>
      <c r="M387" s="81"/>
      <c r="N387" s="81"/>
      <c r="O387" s="81"/>
      <c r="P387" s="81"/>
      <c r="Q387" s="81"/>
      <c r="R387" s="81"/>
    </row>
    <row r="388" spans="1:18" s="70" customFormat="1" ht="31.5" hidden="1">
      <c r="A388" s="90" t="s">
        <v>399</v>
      </c>
      <c r="B388" s="91"/>
      <c r="C388" s="91"/>
      <c r="D388" s="91"/>
      <c r="E388" s="91"/>
      <c r="F388" s="91"/>
      <c r="G388" s="91">
        <f>G389+G393+G395</f>
        <v>0</v>
      </c>
      <c r="H388" s="91"/>
      <c r="I388" s="91"/>
      <c r="J388" s="91"/>
      <c r="K388" s="91"/>
      <c r="L388" s="91"/>
      <c r="M388" s="91"/>
      <c r="N388" s="91"/>
      <c r="O388" s="91"/>
      <c r="P388" s="91"/>
      <c r="Q388" s="91"/>
      <c r="R388" s="91"/>
    </row>
    <row r="389" spans="1:18" s="78" customFormat="1" ht="31.5" hidden="1">
      <c r="A389" s="92" t="s">
        <v>350</v>
      </c>
      <c r="B389" s="83">
        <v>10116</v>
      </c>
      <c r="C389" s="83"/>
      <c r="D389" s="83">
        <f>D390+D391+D392</f>
        <v>0</v>
      </c>
      <c r="E389" s="83"/>
      <c r="F389" s="83">
        <f aca="true" t="shared" si="97" ref="F389:R389">F390+F391+F392</f>
        <v>0</v>
      </c>
      <c r="G389" s="83">
        <f t="shared" si="97"/>
        <v>0</v>
      </c>
      <c r="H389" s="83">
        <f t="shared" si="97"/>
        <v>0</v>
      </c>
      <c r="I389" s="83">
        <f t="shared" si="97"/>
        <v>0</v>
      </c>
      <c r="J389" s="83">
        <f t="shared" si="97"/>
        <v>0</v>
      </c>
      <c r="K389" s="83">
        <f t="shared" si="97"/>
        <v>0</v>
      </c>
      <c r="L389" s="83">
        <f t="shared" si="97"/>
        <v>0</v>
      </c>
      <c r="M389" s="83">
        <f t="shared" si="97"/>
        <v>0</v>
      </c>
      <c r="N389" s="83">
        <f t="shared" si="97"/>
        <v>0</v>
      </c>
      <c r="O389" s="83">
        <f t="shared" si="97"/>
        <v>0</v>
      </c>
      <c r="P389" s="83">
        <f t="shared" si="97"/>
        <v>0</v>
      </c>
      <c r="Q389" s="83">
        <f t="shared" si="97"/>
        <v>0</v>
      </c>
      <c r="R389" s="83">
        <f t="shared" si="97"/>
        <v>0</v>
      </c>
    </row>
    <row r="390" spans="1:18" ht="15.75" hidden="1">
      <c r="A390" s="58" t="s">
        <v>343</v>
      </c>
      <c r="B390" s="81"/>
      <c r="C390" s="81">
        <v>2111</v>
      </c>
      <c r="D390" s="81"/>
      <c r="E390" s="81">
        <v>12.2</v>
      </c>
      <c r="F390" s="81"/>
      <c r="H390" s="81"/>
      <c r="I390" s="81"/>
      <c r="J390" s="81"/>
      <c r="K390" s="81"/>
      <c r="L390" s="81"/>
      <c r="M390" s="81"/>
      <c r="N390" s="81"/>
      <c r="O390" s="81"/>
      <c r="P390" s="81"/>
      <c r="Q390" s="81"/>
      <c r="R390" s="81"/>
    </row>
    <row r="391" spans="1:18" ht="15.75" hidden="1">
      <c r="A391" s="58" t="s">
        <v>344</v>
      </c>
      <c r="B391" s="81"/>
      <c r="C391" s="81">
        <v>2120</v>
      </c>
      <c r="D391" s="81"/>
      <c r="E391" s="81"/>
      <c r="F391" s="81"/>
      <c r="H391" s="81"/>
      <c r="I391" s="81"/>
      <c r="J391" s="81"/>
      <c r="K391" s="81"/>
      <c r="L391" s="81"/>
      <c r="M391" s="81"/>
      <c r="N391" s="81"/>
      <c r="O391" s="81"/>
      <c r="P391" s="81"/>
      <c r="Q391" s="81"/>
      <c r="R391" s="81"/>
    </row>
    <row r="392" spans="1:18" ht="15.75" hidden="1">
      <c r="A392" s="58" t="s">
        <v>447</v>
      </c>
      <c r="B392" s="81"/>
      <c r="C392" s="81">
        <v>2250</v>
      </c>
      <c r="D392" s="81"/>
      <c r="E392" s="81"/>
      <c r="F392" s="81"/>
      <c r="H392" s="81"/>
      <c r="I392" s="81"/>
      <c r="J392" s="81"/>
      <c r="K392" s="81"/>
      <c r="L392" s="81"/>
      <c r="M392" s="81"/>
      <c r="N392" s="81"/>
      <c r="O392" s="81"/>
      <c r="P392" s="81"/>
      <c r="Q392" s="81"/>
      <c r="R392" s="81"/>
    </row>
    <row r="393" spans="1:18" s="78" customFormat="1" ht="31.5" hidden="1">
      <c r="A393" s="92" t="s">
        <v>400</v>
      </c>
      <c r="B393" s="83">
        <v>130106</v>
      </c>
      <c r="C393" s="83"/>
      <c r="D393" s="83">
        <f aca="true" t="shared" si="98" ref="D393:R393">D394</f>
        <v>0</v>
      </c>
      <c r="E393" s="83"/>
      <c r="F393" s="83">
        <f t="shared" si="98"/>
        <v>0</v>
      </c>
      <c r="G393" s="83">
        <f t="shared" si="98"/>
        <v>0</v>
      </c>
      <c r="H393" s="83">
        <f t="shared" si="98"/>
        <v>0</v>
      </c>
      <c r="I393" s="83">
        <f t="shared" si="98"/>
        <v>0</v>
      </c>
      <c r="J393" s="83">
        <f t="shared" si="98"/>
        <v>0</v>
      </c>
      <c r="K393" s="83">
        <f t="shared" si="98"/>
        <v>0</v>
      </c>
      <c r="L393" s="83">
        <f t="shared" si="98"/>
        <v>0</v>
      </c>
      <c r="M393" s="83">
        <f t="shared" si="98"/>
        <v>0</v>
      </c>
      <c r="N393" s="83">
        <f t="shared" si="98"/>
        <v>0</v>
      </c>
      <c r="O393" s="83">
        <f t="shared" si="98"/>
        <v>0</v>
      </c>
      <c r="P393" s="83">
        <f t="shared" si="98"/>
        <v>0</v>
      </c>
      <c r="Q393" s="83">
        <f t="shared" si="98"/>
        <v>0</v>
      </c>
      <c r="R393" s="83">
        <f t="shared" si="98"/>
        <v>0</v>
      </c>
    </row>
    <row r="394" spans="1:18" ht="15.75" hidden="1">
      <c r="A394" s="58" t="s">
        <v>375</v>
      </c>
      <c r="B394" s="81"/>
      <c r="C394" s="81">
        <v>1172</v>
      </c>
      <c r="D394" s="81">
        <f>F394+H394+I394+J394+K394+L394+M394+N394+O394+P394+Q394+R394</f>
        <v>0</v>
      </c>
      <c r="E394" s="81">
        <v>-1.5</v>
      </c>
      <c r="F394" s="81"/>
      <c r="H394" s="81"/>
      <c r="I394" s="81"/>
      <c r="J394" s="81"/>
      <c r="K394" s="81"/>
      <c r="L394" s="81"/>
      <c r="M394" s="81"/>
      <c r="N394" s="81"/>
      <c r="O394" s="81"/>
      <c r="P394" s="81"/>
      <c r="Q394" s="81"/>
      <c r="R394" s="81"/>
    </row>
    <row r="395" spans="1:18" s="78" customFormat="1" ht="50.25" customHeight="1" hidden="1">
      <c r="A395" s="92" t="s">
        <v>391</v>
      </c>
      <c r="B395" s="83">
        <v>130107</v>
      </c>
      <c r="C395" s="83"/>
      <c r="D395" s="83">
        <f>D396+D397+D398+D399+D400+D401+D402+D403</f>
        <v>0</v>
      </c>
      <c r="E395" s="83"/>
      <c r="F395" s="83">
        <f aca="true" t="shared" si="99" ref="F395:R395">F396+F397+F398+F399+F400+F401+F402+F403</f>
        <v>0</v>
      </c>
      <c r="G395" s="83">
        <f t="shared" si="99"/>
        <v>0</v>
      </c>
      <c r="H395" s="83">
        <f t="shared" si="99"/>
        <v>0</v>
      </c>
      <c r="I395" s="83">
        <f t="shared" si="99"/>
        <v>0</v>
      </c>
      <c r="J395" s="83">
        <f t="shared" si="99"/>
        <v>0</v>
      </c>
      <c r="K395" s="83">
        <f t="shared" si="99"/>
        <v>0</v>
      </c>
      <c r="L395" s="83">
        <f t="shared" si="99"/>
        <v>0</v>
      </c>
      <c r="M395" s="83">
        <f t="shared" si="99"/>
        <v>0</v>
      </c>
      <c r="N395" s="83">
        <f t="shared" si="99"/>
        <v>0</v>
      </c>
      <c r="O395" s="83">
        <f t="shared" si="99"/>
        <v>0</v>
      </c>
      <c r="P395" s="83">
        <f t="shared" si="99"/>
        <v>0</v>
      </c>
      <c r="Q395" s="83">
        <f t="shared" si="99"/>
        <v>0</v>
      </c>
      <c r="R395" s="83">
        <f t="shared" si="99"/>
        <v>0</v>
      </c>
    </row>
    <row r="396" spans="1:18" ht="15.75" hidden="1">
      <c r="A396" s="58" t="s">
        <v>375</v>
      </c>
      <c r="B396" s="81"/>
      <c r="C396" s="81">
        <v>1172</v>
      </c>
      <c r="D396" s="81">
        <f>F396+H396+I396+J396+K396+L396+M396+N396+O396+P396+Q396+R396</f>
        <v>0</v>
      </c>
      <c r="E396" s="81"/>
      <c r="F396" s="81"/>
      <c r="H396" s="81"/>
      <c r="I396" s="81"/>
      <c r="J396" s="81"/>
      <c r="K396" s="81"/>
      <c r="L396" s="81"/>
      <c r="M396" s="81"/>
      <c r="N396" s="81"/>
      <c r="O396" s="81"/>
      <c r="P396" s="81"/>
      <c r="Q396" s="81"/>
      <c r="R396" s="81"/>
    </row>
    <row r="397" spans="1:18" ht="15.75" hidden="1">
      <c r="A397" s="58" t="s">
        <v>344</v>
      </c>
      <c r="B397" s="81"/>
      <c r="C397" s="81">
        <v>1120</v>
      </c>
      <c r="D397" s="81">
        <f aca="true" t="shared" si="100" ref="D397:D403">F397+H397+I397+J397+K397+L397+M397+N397+O397+P397+Q397+R397</f>
        <v>0</v>
      </c>
      <c r="E397" s="81"/>
      <c r="F397" s="81"/>
      <c r="H397" s="81"/>
      <c r="I397" s="81"/>
      <c r="J397" s="81"/>
      <c r="K397" s="81"/>
      <c r="L397" s="81"/>
      <c r="M397" s="81"/>
      <c r="N397" s="81"/>
      <c r="O397" s="81"/>
      <c r="P397" s="81"/>
      <c r="Q397" s="81"/>
      <c r="R397" s="81"/>
    </row>
    <row r="398" spans="1:18" ht="15.75" hidden="1">
      <c r="A398" s="58" t="s">
        <v>351</v>
      </c>
      <c r="B398" s="81"/>
      <c r="C398" s="81">
        <v>1138</v>
      </c>
      <c r="D398" s="81">
        <f t="shared" si="100"/>
        <v>0</v>
      </c>
      <c r="E398" s="81"/>
      <c r="F398" s="81"/>
      <c r="H398" s="81"/>
      <c r="I398" s="81"/>
      <c r="J398" s="81"/>
      <c r="K398" s="81"/>
      <c r="L398" s="81"/>
      <c r="M398" s="81"/>
      <c r="N398" s="81"/>
      <c r="O398" s="81"/>
      <c r="P398" s="81"/>
      <c r="Q398" s="81"/>
      <c r="R398" s="81"/>
    </row>
    <row r="399" spans="1:18" ht="15.75" hidden="1">
      <c r="A399" s="58" t="s">
        <v>347</v>
      </c>
      <c r="B399" s="81"/>
      <c r="C399" s="81">
        <v>1161</v>
      </c>
      <c r="D399" s="81">
        <f t="shared" si="100"/>
        <v>0</v>
      </c>
      <c r="E399" s="81"/>
      <c r="F399" s="81"/>
      <c r="H399" s="81"/>
      <c r="I399" s="81"/>
      <c r="J399" s="81"/>
      <c r="K399" s="81"/>
      <c r="L399" s="81"/>
      <c r="M399" s="81"/>
      <c r="N399" s="81"/>
      <c r="O399" s="81"/>
      <c r="P399" s="81"/>
      <c r="Q399" s="81"/>
      <c r="R399" s="81"/>
    </row>
    <row r="400" spans="1:18" ht="15.75" hidden="1">
      <c r="A400" s="58" t="s">
        <v>345</v>
      </c>
      <c r="B400" s="81"/>
      <c r="C400" s="81">
        <v>1162</v>
      </c>
      <c r="D400" s="81">
        <f t="shared" si="100"/>
        <v>0</v>
      </c>
      <c r="E400" s="81"/>
      <c r="F400" s="81"/>
      <c r="H400" s="81"/>
      <c r="I400" s="81"/>
      <c r="J400" s="81"/>
      <c r="K400" s="81"/>
      <c r="L400" s="81"/>
      <c r="M400" s="81"/>
      <c r="N400" s="81"/>
      <c r="O400" s="81"/>
      <c r="P400" s="81"/>
      <c r="Q400" s="81"/>
      <c r="R400" s="81"/>
    </row>
    <row r="401" spans="1:18" ht="15.75" hidden="1">
      <c r="A401" s="58" t="s">
        <v>388</v>
      </c>
      <c r="B401" s="81"/>
      <c r="C401" s="81">
        <v>1163</v>
      </c>
      <c r="D401" s="81">
        <f t="shared" si="100"/>
        <v>0</v>
      </c>
      <c r="E401" s="81"/>
      <c r="F401" s="81"/>
      <c r="H401" s="81"/>
      <c r="I401" s="81"/>
      <c r="J401" s="81"/>
      <c r="K401" s="81"/>
      <c r="L401" s="81"/>
      <c r="M401" s="81"/>
      <c r="N401" s="81"/>
      <c r="O401" s="81"/>
      <c r="P401" s="81"/>
      <c r="Q401" s="81"/>
      <c r="R401" s="81"/>
    </row>
    <row r="402" spans="1:18" ht="15.75" hidden="1">
      <c r="A402" s="58" t="s">
        <v>346</v>
      </c>
      <c r="B402" s="81"/>
      <c r="C402" s="81">
        <v>1164</v>
      </c>
      <c r="D402" s="81">
        <f t="shared" si="100"/>
        <v>0</v>
      </c>
      <c r="E402" s="81"/>
      <c r="F402" s="81"/>
      <c r="H402" s="81"/>
      <c r="I402" s="81"/>
      <c r="J402" s="81"/>
      <c r="K402" s="81"/>
      <c r="L402" s="81"/>
      <c r="M402" s="81"/>
      <c r="N402" s="81"/>
      <c r="O402" s="81"/>
      <c r="P402" s="81"/>
      <c r="Q402" s="81"/>
      <c r="R402" s="81"/>
    </row>
    <row r="403" spans="1:18" ht="17.25" customHeight="1" hidden="1">
      <c r="A403" s="58" t="s">
        <v>372</v>
      </c>
      <c r="B403" s="81"/>
      <c r="C403" s="81">
        <v>2133</v>
      </c>
      <c r="D403" s="81">
        <f t="shared" si="100"/>
        <v>0</v>
      </c>
      <c r="E403" s="81"/>
      <c r="F403" s="81"/>
      <c r="H403" s="81"/>
      <c r="I403" s="81"/>
      <c r="J403" s="81"/>
      <c r="K403" s="81"/>
      <c r="L403" s="81"/>
      <c r="M403" s="81"/>
      <c r="N403" s="81"/>
      <c r="O403" s="81"/>
      <c r="P403" s="81"/>
      <c r="Q403" s="81"/>
      <c r="R403" s="81"/>
    </row>
    <row r="404" spans="1:18" s="70" customFormat="1" ht="29.25" customHeight="1" hidden="1">
      <c r="A404" s="90" t="s">
        <v>382</v>
      </c>
      <c r="B404" s="91"/>
      <c r="C404" s="91"/>
      <c r="D404" s="91">
        <f>D405+D420+D422+D425</f>
        <v>0</v>
      </c>
      <c r="E404" s="91"/>
      <c r="F404" s="91">
        <f aca="true" t="shared" si="101" ref="F404:R404">F405+F420+F422+F425</f>
        <v>0</v>
      </c>
      <c r="G404" s="91">
        <f t="shared" si="101"/>
        <v>0</v>
      </c>
      <c r="H404" s="91">
        <f t="shared" si="101"/>
        <v>0</v>
      </c>
      <c r="I404" s="91">
        <f t="shared" si="101"/>
        <v>0</v>
      </c>
      <c r="J404" s="91">
        <f t="shared" si="101"/>
        <v>0</v>
      </c>
      <c r="K404" s="91">
        <f t="shared" si="101"/>
        <v>0</v>
      </c>
      <c r="L404" s="91">
        <f t="shared" si="101"/>
        <v>0</v>
      </c>
      <c r="M404" s="91">
        <f t="shared" si="101"/>
        <v>0</v>
      </c>
      <c r="N404" s="91">
        <f t="shared" si="101"/>
        <v>0</v>
      </c>
      <c r="O404" s="91">
        <f t="shared" si="101"/>
        <v>0</v>
      </c>
      <c r="P404" s="91">
        <f t="shared" si="101"/>
        <v>0</v>
      </c>
      <c r="Q404" s="91">
        <f t="shared" si="101"/>
        <v>0</v>
      </c>
      <c r="R404" s="91">
        <f t="shared" si="101"/>
        <v>0</v>
      </c>
    </row>
    <row r="405" spans="1:18" s="78" customFormat="1" ht="17.25" customHeight="1" hidden="1">
      <c r="A405" s="92" t="s">
        <v>380</v>
      </c>
      <c r="B405" s="83">
        <v>80101</v>
      </c>
      <c r="C405" s="83"/>
      <c r="D405" s="83">
        <f>D406+D407+D408+D409+D410+D411+D412+D413+D414+D415+D416+D417+D418+D419</f>
        <v>0</v>
      </c>
      <c r="E405" s="83"/>
      <c r="F405" s="83">
        <f aca="true" t="shared" si="102" ref="F405:R405">F406+F407+F408+F409+F410+F411+F412+F413+F414+F415+F416+F417+F418+F419</f>
        <v>0</v>
      </c>
      <c r="G405" s="83">
        <f t="shared" si="102"/>
        <v>0</v>
      </c>
      <c r="H405" s="83">
        <f t="shared" si="102"/>
        <v>0</v>
      </c>
      <c r="I405" s="83">
        <f t="shared" si="102"/>
        <v>0</v>
      </c>
      <c r="J405" s="83">
        <f t="shared" si="102"/>
        <v>0</v>
      </c>
      <c r="K405" s="83">
        <f t="shared" si="102"/>
        <v>0</v>
      </c>
      <c r="L405" s="83">
        <f t="shared" si="102"/>
        <v>0</v>
      </c>
      <c r="M405" s="83">
        <f t="shared" si="102"/>
        <v>0</v>
      </c>
      <c r="N405" s="83">
        <f t="shared" si="102"/>
        <v>0</v>
      </c>
      <c r="O405" s="83">
        <f t="shared" si="102"/>
        <v>0</v>
      </c>
      <c r="P405" s="83">
        <f t="shared" si="102"/>
        <v>0</v>
      </c>
      <c r="Q405" s="83">
        <f t="shared" si="102"/>
        <v>0</v>
      </c>
      <c r="R405" s="83">
        <f t="shared" si="102"/>
        <v>0</v>
      </c>
    </row>
    <row r="406" spans="1:18" ht="16.5" customHeight="1" hidden="1">
      <c r="A406" s="58" t="s">
        <v>386</v>
      </c>
      <c r="B406" s="81"/>
      <c r="C406" s="81">
        <v>1111</v>
      </c>
      <c r="D406" s="81"/>
      <c r="E406" s="81"/>
      <c r="F406" s="81"/>
      <c r="H406" s="81"/>
      <c r="I406" s="81"/>
      <c r="J406" s="81"/>
      <c r="K406" s="81"/>
      <c r="L406" s="81"/>
      <c r="M406" s="81"/>
      <c r="N406" s="81"/>
      <c r="O406" s="81"/>
      <c r="P406" s="81"/>
      <c r="Q406" s="81"/>
      <c r="R406" s="81"/>
    </row>
    <row r="407" spans="1:18" ht="15.75" hidden="1">
      <c r="A407" s="58" t="s">
        <v>344</v>
      </c>
      <c r="B407" s="81"/>
      <c r="C407" s="81">
        <v>1120</v>
      </c>
      <c r="D407" s="81"/>
      <c r="E407" s="81">
        <v>-0.2</v>
      </c>
      <c r="F407" s="81"/>
      <c r="H407" s="81"/>
      <c r="I407" s="81"/>
      <c r="J407" s="81"/>
      <c r="K407" s="81"/>
      <c r="L407" s="81"/>
      <c r="M407" s="81"/>
      <c r="N407" s="81"/>
      <c r="O407" s="81"/>
      <c r="P407" s="81"/>
      <c r="Q407" s="81"/>
      <c r="R407" s="81"/>
    </row>
    <row r="408" spans="1:18" ht="31.5" hidden="1">
      <c r="A408" s="58" t="s">
        <v>381</v>
      </c>
      <c r="B408" s="81"/>
      <c r="C408" s="81">
        <v>1131</v>
      </c>
      <c r="D408" s="81"/>
      <c r="E408" s="81"/>
      <c r="F408" s="81"/>
      <c r="H408" s="81"/>
      <c r="I408" s="81"/>
      <c r="J408" s="81"/>
      <c r="K408" s="81"/>
      <c r="L408" s="81"/>
      <c r="M408" s="81"/>
      <c r="N408" s="81"/>
      <c r="O408" s="81"/>
      <c r="P408" s="81"/>
      <c r="Q408" s="81"/>
      <c r="R408" s="81"/>
    </row>
    <row r="409" spans="1:18" ht="15.75" hidden="1">
      <c r="A409" s="58" t="s">
        <v>355</v>
      </c>
      <c r="B409" s="81"/>
      <c r="C409" s="81">
        <v>1137</v>
      </c>
      <c r="D409" s="81"/>
      <c r="E409" s="81"/>
      <c r="F409" s="81"/>
      <c r="H409" s="81"/>
      <c r="I409" s="81"/>
      <c r="J409" s="81"/>
      <c r="K409" s="81"/>
      <c r="L409" s="81"/>
      <c r="M409" s="81"/>
      <c r="N409" s="81"/>
      <c r="O409" s="81"/>
      <c r="P409" s="81"/>
      <c r="Q409" s="81"/>
      <c r="R409" s="81"/>
    </row>
    <row r="410" spans="1:18" ht="15.75" hidden="1">
      <c r="A410" s="58" t="s">
        <v>351</v>
      </c>
      <c r="B410" s="81"/>
      <c r="C410" s="81">
        <v>1138</v>
      </c>
      <c r="D410" s="81"/>
      <c r="E410" s="81"/>
      <c r="F410" s="81"/>
      <c r="H410" s="81"/>
      <c r="I410" s="81"/>
      <c r="J410" s="81"/>
      <c r="K410" s="81"/>
      <c r="L410" s="81"/>
      <c r="M410" s="81"/>
      <c r="N410" s="81"/>
      <c r="O410" s="81"/>
      <c r="P410" s="81"/>
      <c r="Q410" s="81"/>
      <c r="R410" s="81"/>
    </row>
    <row r="411" spans="1:18" ht="15.75" hidden="1">
      <c r="A411" s="58" t="s">
        <v>374</v>
      </c>
      <c r="B411" s="81"/>
      <c r="C411" s="81">
        <v>1139</v>
      </c>
      <c r="D411" s="81"/>
      <c r="E411" s="81"/>
      <c r="F411" s="81"/>
      <c r="H411" s="81"/>
      <c r="I411" s="81"/>
      <c r="J411" s="81"/>
      <c r="K411" s="81"/>
      <c r="L411" s="81"/>
      <c r="M411" s="81"/>
      <c r="N411" s="81"/>
      <c r="O411" s="81"/>
      <c r="P411" s="81"/>
      <c r="Q411" s="81"/>
      <c r="R411" s="81"/>
    </row>
    <row r="412" spans="1:18" ht="15.75" hidden="1">
      <c r="A412" s="58" t="s">
        <v>342</v>
      </c>
      <c r="B412" s="81"/>
      <c r="C412" s="81">
        <v>1140</v>
      </c>
      <c r="D412" s="81"/>
      <c r="E412" s="81"/>
      <c r="F412" s="81"/>
      <c r="H412" s="81"/>
      <c r="I412" s="81"/>
      <c r="J412" s="81"/>
      <c r="K412" s="81"/>
      <c r="L412" s="81"/>
      <c r="M412" s="81"/>
      <c r="N412" s="81"/>
      <c r="O412" s="81"/>
      <c r="P412" s="81"/>
      <c r="Q412" s="81"/>
      <c r="R412" s="81"/>
    </row>
    <row r="413" spans="1:18" ht="15.75" hidden="1">
      <c r="A413" s="58" t="s">
        <v>345</v>
      </c>
      <c r="B413" s="81"/>
      <c r="C413" s="81">
        <v>1162</v>
      </c>
      <c r="D413" s="81"/>
      <c r="E413" s="81"/>
      <c r="F413" s="81"/>
      <c r="H413" s="81"/>
      <c r="I413" s="81"/>
      <c r="J413" s="81"/>
      <c r="K413" s="81"/>
      <c r="L413" s="81"/>
      <c r="M413" s="81"/>
      <c r="N413" s="81"/>
      <c r="O413" s="81"/>
      <c r="P413" s="81"/>
      <c r="Q413" s="81"/>
      <c r="R413" s="81"/>
    </row>
    <row r="414" spans="1:18" ht="15.75" hidden="1">
      <c r="A414" s="58" t="s">
        <v>401</v>
      </c>
      <c r="B414" s="81"/>
      <c r="C414" s="81">
        <v>1163</v>
      </c>
      <c r="D414" s="81"/>
      <c r="E414" s="81"/>
      <c r="F414" s="81"/>
      <c r="H414" s="81"/>
      <c r="I414" s="81"/>
      <c r="J414" s="81"/>
      <c r="K414" s="81"/>
      <c r="L414" s="81"/>
      <c r="M414" s="81"/>
      <c r="N414" s="81"/>
      <c r="O414" s="81"/>
      <c r="P414" s="81"/>
      <c r="Q414" s="81"/>
      <c r="R414" s="81"/>
    </row>
    <row r="415" spans="1:18" ht="15.75" hidden="1">
      <c r="A415" s="58" t="s">
        <v>346</v>
      </c>
      <c r="B415" s="81"/>
      <c r="C415" s="81">
        <v>1164</v>
      </c>
      <c r="D415" s="81"/>
      <c r="E415" s="81"/>
      <c r="F415" s="81"/>
      <c r="H415" s="81"/>
      <c r="I415" s="81"/>
      <c r="J415" s="81"/>
      <c r="K415" s="81"/>
      <c r="L415" s="81"/>
      <c r="M415" s="81"/>
      <c r="N415" s="81"/>
      <c r="O415" s="81"/>
      <c r="P415" s="81"/>
      <c r="Q415" s="81"/>
      <c r="R415" s="81"/>
    </row>
    <row r="416" spans="1:18" ht="19.5" customHeight="1" hidden="1">
      <c r="A416" s="58" t="s">
        <v>348</v>
      </c>
      <c r="B416" s="81"/>
      <c r="C416" s="81">
        <v>1165</v>
      </c>
      <c r="D416" s="81"/>
      <c r="E416" s="81"/>
      <c r="F416" s="81"/>
      <c r="H416" s="81"/>
      <c r="I416" s="81"/>
      <c r="J416" s="81"/>
      <c r="K416" s="81"/>
      <c r="L416" s="81"/>
      <c r="M416" s="81"/>
      <c r="N416" s="81"/>
      <c r="O416" s="81"/>
      <c r="P416" s="81"/>
      <c r="Q416" s="81"/>
      <c r="R416" s="81"/>
    </row>
    <row r="417" spans="1:18" ht="19.5" customHeight="1" hidden="1">
      <c r="A417" s="58" t="s">
        <v>354</v>
      </c>
      <c r="B417" s="81"/>
      <c r="C417" s="81">
        <v>2110</v>
      </c>
      <c r="D417" s="81"/>
      <c r="E417" s="81"/>
      <c r="F417" s="81"/>
      <c r="H417" s="81"/>
      <c r="I417" s="81"/>
      <c r="J417" s="81"/>
      <c r="K417" s="81"/>
      <c r="L417" s="81"/>
      <c r="M417" s="81"/>
      <c r="N417" s="81"/>
      <c r="O417" s="81"/>
      <c r="P417" s="81"/>
      <c r="Q417" s="81"/>
      <c r="R417" s="81"/>
    </row>
    <row r="418" spans="1:18" ht="15.75" hidden="1">
      <c r="A418" s="58" t="s">
        <v>347</v>
      </c>
      <c r="B418" s="81"/>
      <c r="C418" s="81">
        <v>1161</v>
      </c>
      <c r="D418" s="81"/>
      <c r="E418" s="81"/>
      <c r="F418" s="81"/>
      <c r="H418" s="81"/>
      <c r="I418" s="81"/>
      <c r="J418" s="81"/>
      <c r="K418" s="81"/>
      <c r="L418" s="81"/>
      <c r="M418" s="81"/>
      <c r="N418" s="81"/>
      <c r="O418" s="81"/>
      <c r="P418" s="81"/>
      <c r="Q418" s="81"/>
      <c r="R418" s="81"/>
    </row>
    <row r="419" spans="1:18" ht="18" customHeight="1" hidden="1">
      <c r="A419" s="58" t="s">
        <v>372</v>
      </c>
      <c r="B419" s="81"/>
      <c r="C419" s="81">
        <v>2133</v>
      </c>
      <c r="D419" s="81"/>
      <c r="E419" s="81"/>
      <c r="F419" s="81"/>
      <c r="H419" s="81"/>
      <c r="I419" s="81"/>
      <c r="J419" s="81"/>
      <c r="K419" s="81"/>
      <c r="L419" s="81"/>
      <c r="M419" s="81"/>
      <c r="N419" s="81"/>
      <c r="O419" s="81"/>
      <c r="P419" s="81"/>
      <c r="Q419" s="81"/>
      <c r="R419" s="81"/>
    </row>
    <row r="420" spans="1:18" s="78" customFormat="1" ht="31.5" hidden="1">
      <c r="A420" s="92" t="s">
        <v>402</v>
      </c>
      <c r="B420" s="83">
        <v>81002</v>
      </c>
      <c r="C420" s="83"/>
      <c r="D420" s="83">
        <f>D421</f>
        <v>0</v>
      </c>
      <c r="E420" s="83"/>
      <c r="F420" s="83">
        <f aca="true" t="shared" si="103" ref="F420:R420">F421</f>
        <v>0</v>
      </c>
      <c r="G420" s="83">
        <f t="shared" si="103"/>
        <v>0</v>
      </c>
      <c r="H420" s="83">
        <f t="shared" si="103"/>
        <v>0</v>
      </c>
      <c r="I420" s="83">
        <f t="shared" si="103"/>
        <v>0</v>
      </c>
      <c r="J420" s="83">
        <f t="shared" si="103"/>
        <v>0</v>
      </c>
      <c r="K420" s="83">
        <f t="shared" si="103"/>
        <v>0</v>
      </c>
      <c r="L420" s="83">
        <f t="shared" si="103"/>
        <v>0</v>
      </c>
      <c r="M420" s="83">
        <f t="shared" si="103"/>
        <v>0</v>
      </c>
      <c r="N420" s="83">
        <f t="shared" si="103"/>
        <v>0</v>
      </c>
      <c r="O420" s="83">
        <f t="shared" si="103"/>
        <v>0</v>
      </c>
      <c r="P420" s="83">
        <f t="shared" si="103"/>
        <v>0</v>
      </c>
      <c r="Q420" s="83">
        <f t="shared" si="103"/>
        <v>0</v>
      </c>
      <c r="R420" s="83">
        <f t="shared" si="103"/>
        <v>0</v>
      </c>
    </row>
    <row r="421" spans="1:18" ht="15.75" hidden="1">
      <c r="A421" s="58" t="s">
        <v>392</v>
      </c>
      <c r="B421" s="81"/>
      <c r="C421" s="81">
        <v>1343</v>
      </c>
      <c r="D421" s="81"/>
      <c r="E421" s="81"/>
      <c r="F421" s="81"/>
      <c r="H421" s="81"/>
      <c r="I421" s="81"/>
      <c r="J421" s="81"/>
      <c r="K421" s="81"/>
      <c r="L421" s="81"/>
      <c r="M421" s="81"/>
      <c r="N421" s="81"/>
      <c r="O421" s="81"/>
      <c r="P421" s="81"/>
      <c r="Q421" s="81"/>
      <c r="R421" s="81"/>
    </row>
    <row r="422" spans="1:18" s="78" customFormat="1" ht="27" customHeight="1" hidden="1">
      <c r="A422" s="92" t="s">
        <v>357</v>
      </c>
      <c r="B422" s="83">
        <v>81004</v>
      </c>
      <c r="C422" s="83"/>
      <c r="D422" s="83">
        <f>D423+D424</f>
        <v>0</v>
      </c>
      <c r="E422" s="83"/>
      <c r="F422" s="83">
        <f aca="true" t="shared" si="104" ref="F422:R422">F423+F424</f>
        <v>0</v>
      </c>
      <c r="G422" s="83">
        <f t="shared" si="104"/>
        <v>0</v>
      </c>
      <c r="H422" s="83">
        <f t="shared" si="104"/>
        <v>0</v>
      </c>
      <c r="I422" s="83">
        <f t="shared" si="104"/>
        <v>0</v>
      </c>
      <c r="J422" s="83">
        <f t="shared" si="104"/>
        <v>0</v>
      </c>
      <c r="K422" s="83">
        <f t="shared" si="104"/>
        <v>0</v>
      </c>
      <c r="L422" s="83">
        <f t="shared" si="104"/>
        <v>0</v>
      </c>
      <c r="M422" s="83">
        <f t="shared" si="104"/>
        <v>0</v>
      </c>
      <c r="N422" s="83">
        <f t="shared" si="104"/>
        <v>0</v>
      </c>
      <c r="O422" s="83">
        <f t="shared" si="104"/>
        <v>0</v>
      </c>
      <c r="P422" s="83">
        <f t="shared" si="104"/>
        <v>0</v>
      </c>
      <c r="Q422" s="83">
        <f t="shared" si="104"/>
        <v>0</v>
      </c>
      <c r="R422" s="83">
        <f t="shared" si="104"/>
        <v>0</v>
      </c>
    </row>
    <row r="423" spans="1:18" ht="15.75" hidden="1">
      <c r="A423" s="58" t="s">
        <v>386</v>
      </c>
      <c r="B423" s="81"/>
      <c r="C423" s="81">
        <v>1111</v>
      </c>
      <c r="D423" s="81"/>
      <c r="E423" s="81"/>
      <c r="F423" s="81"/>
      <c r="H423" s="81"/>
      <c r="I423" s="81"/>
      <c r="J423" s="81"/>
      <c r="K423" s="81"/>
      <c r="L423" s="81"/>
      <c r="M423" s="81"/>
      <c r="N423" s="81"/>
      <c r="O423" s="81"/>
      <c r="P423" s="81"/>
      <c r="Q423" s="81"/>
      <c r="R423" s="81"/>
    </row>
    <row r="424" spans="1:18" ht="15.75" hidden="1">
      <c r="A424" s="58" t="s">
        <v>344</v>
      </c>
      <c r="B424" s="81"/>
      <c r="C424" s="81">
        <v>1120</v>
      </c>
      <c r="D424" s="81"/>
      <c r="E424" s="81"/>
      <c r="F424" s="81"/>
      <c r="H424" s="81"/>
      <c r="I424" s="81"/>
      <c r="J424" s="81"/>
      <c r="K424" s="81"/>
      <c r="L424" s="81"/>
      <c r="M424" s="81"/>
      <c r="N424" s="81"/>
      <c r="O424" s="81"/>
      <c r="P424" s="81"/>
      <c r="Q424" s="81"/>
      <c r="R424" s="81"/>
    </row>
    <row r="425" spans="1:18" s="78" customFormat="1" ht="31.5" hidden="1">
      <c r="A425" s="92" t="s">
        <v>505</v>
      </c>
      <c r="B425" s="83">
        <v>100203</v>
      </c>
      <c r="C425" s="83"/>
      <c r="D425" s="83">
        <f>D426+D427+D428+D429</f>
        <v>0</v>
      </c>
      <c r="E425" s="83"/>
      <c r="F425" s="83">
        <f aca="true" t="shared" si="105" ref="F425:R425">F426+F427+F428+F429</f>
        <v>0</v>
      </c>
      <c r="G425" s="83">
        <f t="shared" si="105"/>
        <v>0</v>
      </c>
      <c r="H425" s="83">
        <f t="shared" si="105"/>
        <v>0</v>
      </c>
      <c r="I425" s="83">
        <f t="shared" si="105"/>
        <v>0</v>
      </c>
      <c r="J425" s="83">
        <f t="shared" si="105"/>
        <v>0</v>
      </c>
      <c r="K425" s="83">
        <f t="shared" si="105"/>
        <v>0</v>
      </c>
      <c r="L425" s="83">
        <f t="shared" si="105"/>
        <v>0</v>
      </c>
      <c r="M425" s="83">
        <f t="shared" si="105"/>
        <v>0</v>
      </c>
      <c r="N425" s="83">
        <f t="shared" si="105"/>
        <v>0</v>
      </c>
      <c r="O425" s="83">
        <f t="shared" si="105"/>
        <v>0</v>
      </c>
      <c r="P425" s="83">
        <f t="shared" si="105"/>
        <v>0</v>
      </c>
      <c r="Q425" s="83">
        <f t="shared" si="105"/>
        <v>0</v>
      </c>
      <c r="R425" s="83">
        <f t="shared" si="105"/>
        <v>0</v>
      </c>
    </row>
    <row r="426" spans="1:18" ht="31.5" hidden="1">
      <c r="A426" s="58" t="s">
        <v>9</v>
      </c>
      <c r="B426" s="81"/>
      <c r="C426" s="81">
        <v>1134</v>
      </c>
      <c r="D426" s="81">
        <f>F426+H426+I426+J426+K426+L426+M426+N426+O426+P426+Q426+R426</f>
        <v>0</v>
      </c>
      <c r="E426" s="81"/>
      <c r="F426" s="81"/>
      <c r="H426" s="81"/>
      <c r="I426" s="81"/>
      <c r="J426" s="81"/>
      <c r="K426" s="81"/>
      <c r="L426" s="81"/>
      <c r="M426" s="81"/>
      <c r="N426" s="81"/>
      <c r="O426" s="81"/>
      <c r="P426" s="81"/>
      <c r="Q426" s="81"/>
      <c r="R426" s="81"/>
    </row>
    <row r="427" spans="1:18" ht="47.25" hidden="1">
      <c r="A427" s="58" t="s">
        <v>468</v>
      </c>
      <c r="B427" s="81"/>
      <c r="C427" s="81">
        <v>1310</v>
      </c>
      <c r="D427" s="81">
        <f>F427+H427+I427+J427+K427+L427+M427+N427+O427+P427+Q427+R427</f>
        <v>0</v>
      </c>
      <c r="E427" s="81"/>
      <c r="F427" s="81"/>
      <c r="H427" s="81"/>
      <c r="I427" s="81"/>
      <c r="J427" s="81"/>
      <c r="K427" s="81"/>
      <c r="L427" s="81"/>
      <c r="M427" s="81"/>
      <c r="N427" s="81"/>
      <c r="O427" s="81"/>
      <c r="P427" s="81"/>
      <c r="Q427" s="81"/>
      <c r="R427" s="81"/>
    </row>
    <row r="428" spans="1:18" ht="15.75" hidden="1">
      <c r="A428" s="58" t="s">
        <v>342</v>
      </c>
      <c r="B428" s="81"/>
      <c r="C428" s="81">
        <v>1140</v>
      </c>
      <c r="D428" s="81">
        <f>F428+H428+I428+J428+K428+L428+M428+N428+O428+P428+Q428+R428</f>
        <v>0</v>
      </c>
      <c r="E428" s="81"/>
      <c r="F428" s="81"/>
      <c r="H428" s="81"/>
      <c r="I428" s="81"/>
      <c r="J428" s="81"/>
      <c r="K428" s="81"/>
      <c r="L428" s="81"/>
      <c r="M428" s="81"/>
      <c r="N428" s="81"/>
      <c r="O428" s="81"/>
      <c r="P428" s="81"/>
      <c r="Q428" s="81"/>
      <c r="R428" s="81"/>
    </row>
    <row r="429" spans="1:18" ht="15.75" hidden="1">
      <c r="A429" s="58" t="s">
        <v>354</v>
      </c>
      <c r="B429" s="81"/>
      <c r="C429" s="81">
        <v>2110</v>
      </c>
      <c r="D429" s="81">
        <f>F429+H429+I429+J429+K429+L429+M429+N429+O429+P429+Q429+R429</f>
        <v>0</v>
      </c>
      <c r="E429" s="81"/>
      <c r="F429" s="81"/>
      <c r="H429" s="81"/>
      <c r="I429" s="81"/>
      <c r="J429" s="81"/>
      <c r="K429" s="81"/>
      <c r="L429" s="81"/>
      <c r="M429" s="81"/>
      <c r="N429" s="81"/>
      <c r="O429" s="81"/>
      <c r="P429" s="81"/>
      <c r="Q429" s="81"/>
      <c r="R429" s="81"/>
    </row>
    <row r="430" spans="1:18" s="70" customFormat="1" ht="15.75">
      <c r="A430" s="90" t="s">
        <v>423</v>
      </c>
      <c r="B430" s="91"/>
      <c r="C430" s="91"/>
      <c r="D430" s="91">
        <f>D431+D434</f>
        <v>-324557</v>
      </c>
      <c r="E430" s="91"/>
      <c r="F430" s="91">
        <f aca="true" t="shared" si="106" ref="F430:R430">F431+F434</f>
        <v>-9400</v>
      </c>
      <c r="G430" s="91">
        <f t="shared" si="106"/>
        <v>0</v>
      </c>
      <c r="H430" s="91">
        <f t="shared" si="106"/>
        <v>0</v>
      </c>
      <c r="I430" s="91">
        <f t="shared" si="106"/>
        <v>-147500</v>
      </c>
      <c r="J430" s="91">
        <f t="shared" si="106"/>
        <v>0</v>
      </c>
      <c r="K430" s="91">
        <f t="shared" si="106"/>
        <v>0</v>
      </c>
      <c r="L430" s="91">
        <f t="shared" si="106"/>
        <v>-144400</v>
      </c>
      <c r="M430" s="91">
        <f t="shared" si="106"/>
        <v>0</v>
      </c>
      <c r="N430" s="91">
        <f t="shared" si="106"/>
        <v>0</v>
      </c>
      <c r="O430" s="91">
        <f t="shared" si="106"/>
        <v>-9535</v>
      </c>
      <c r="P430" s="91">
        <f t="shared" si="106"/>
        <v>-5587</v>
      </c>
      <c r="Q430" s="91">
        <f t="shared" si="106"/>
        <v>-4212</v>
      </c>
      <c r="R430" s="91">
        <f t="shared" si="106"/>
        <v>-3923</v>
      </c>
    </row>
    <row r="431" spans="1:18" s="78" customFormat="1" ht="15.75">
      <c r="A431" s="92" t="s">
        <v>423</v>
      </c>
      <c r="B431" s="83">
        <v>250102</v>
      </c>
      <c r="C431" s="83"/>
      <c r="D431" s="83">
        <f>D432+D433</f>
        <v>-324557</v>
      </c>
      <c r="E431" s="83"/>
      <c r="F431" s="83">
        <f aca="true" t="shared" si="107" ref="F431:R431">F432+F433</f>
        <v>-9400</v>
      </c>
      <c r="G431" s="83">
        <f t="shared" si="107"/>
        <v>0</v>
      </c>
      <c r="H431" s="83">
        <f t="shared" si="107"/>
        <v>0</v>
      </c>
      <c r="I431" s="83">
        <f t="shared" si="107"/>
        <v>-147500</v>
      </c>
      <c r="J431" s="83">
        <f t="shared" si="107"/>
        <v>0</v>
      </c>
      <c r="K431" s="83">
        <f t="shared" si="107"/>
        <v>0</v>
      </c>
      <c r="L431" s="83">
        <f t="shared" si="107"/>
        <v>-144400</v>
      </c>
      <c r="M431" s="83">
        <f t="shared" si="107"/>
        <v>0</v>
      </c>
      <c r="N431" s="83">
        <f t="shared" si="107"/>
        <v>0</v>
      </c>
      <c r="O431" s="83">
        <f t="shared" si="107"/>
        <v>-9535</v>
      </c>
      <c r="P431" s="83">
        <f t="shared" si="107"/>
        <v>-5587</v>
      </c>
      <c r="Q431" s="83">
        <f t="shared" si="107"/>
        <v>-4212</v>
      </c>
      <c r="R431" s="83">
        <f t="shared" si="107"/>
        <v>-3923</v>
      </c>
    </row>
    <row r="432" spans="1:18" ht="15.75">
      <c r="A432" s="58" t="s">
        <v>424</v>
      </c>
      <c r="B432" s="81"/>
      <c r="C432" s="81">
        <v>9000</v>
      </c>
      <c r="D432" s="81">
        <f>F432+H432+I432+J432+K432+L432+M432+N432+O432+P432+Q432+R432</f>
        <v>-324557</v>
      </c>
      <c r="E432" s="81"/>
      <c r="F432" s="81">
        <v>-9400</v>
      </c>
      <c r="H432" s="81"/>
      <c r="I432" s="81">
        <v>-147500</v>
      </c>
      <c r="J432" s="81"/>
      <c r="K432" s="81"/>
      <c r="L432" s="81">
        <v>-144400</v>
      </c>
      <c r="M432" s="81"/>
      <c r="N432" s="81"/>
      <c r="O432" s="81">
        <v>-9535</v>
      </c>
      <c r="P432" s="81">
        <v>-5587</v>
      </c>
      <c r="Q432" s="81">
        <v>-4212</v>
      </c>
      <c r="R432" s="81">
        <v>-3923</v>
      </c>
    </row>
    <row r="433" spans="1:18" ht="20.25" customHeight="1" hidden="1">
      <c r="A433" s="58" t="s">
        <v>389</v>
      </c>
      <c r="B433" s="81"/>
      <c r="C433" s="81">
        <v>1165</v>
      </c>
      <c r="D433" s="81">
        <f>F433+H433+I433+J433+K433+L433+M433+N433+O433+P433+Q433+R433</f>
        <v>0</v>
      </c>
      <c r="E433" s="81"/>
      <c r="F433" s="81"/>
      <c r="H433" s="81"/>
      <c r="I433" s="81"/>
      <c r="J433" s="81"/>
      <c r="K433" s="81"/>
      <c r="L433" s="81"/>
      <c r="M433" s="81"/>
      <c r="N433" s="81"/>
      <c r="O433" s="81"/>
      <c r="P433" s="81"/>
      <c r="Q433" s="81"/>
      <c r="R433" s="81"/>
    </row>
    <row r="434" spans="1:18" s="78" customFormat="1" ht="31.5" hidden="1">
      <c r="A434" s="92" t="s">
        <v>415</v>
      </c>
      <c r="B434" s="83">
        <v>10116</v>
      </c>
      <c r="C434" s="83"/>
      <c r="D434" s="83">
        <f>D435+D436</f>
        <v>0</v>
      </c>
      <c r="E434" s="83"/>
      <c r="F434" s="83">
        <f aca="true" t="shared" si="108" ref="F434:R434">F435+F436</f>
        <v>0</v>
      </c>
      <c r="G434" s="83">
        <f t="shared" si="108"/>
        <v>0</v>
      </c>
      <c r="H434" s="83">
        <f t="shared" si="108"/>
        <v>0</v>
      </c>
      <c r="I434" s="83">
        <f t="shared" si="108"/>
        <v>0</v>
      </c>
      <c r="J434" s="83">
        <f t="shared" si="108"/>
        <v>0</v>
      </c>
      <c r="K434" s="83">
        <f t="shared" si="108"/>
        <v>0</v>
      </c>
      <c r="L434" s="83">
        <f t="shared" si="108"/>
        <v>0</v>
      </c>
      <c r="M434" s="83">
        <f t="shared" si="108"/>
        <v>0</v>
      </c>
      <c r="N434" s="83">
        <f t="shared" si="108"/>
        <v>0</v>
      </c>
      <c r="O434" s="83">
        <f t="shared" si="108"/>
        <v>0</v>
      </c>
      <c r="P434" s="83">
        <f t="shared" si="108"/>
        <v>0</v>
      </c>
      <c r="Q434" s="83">
        <f t="shared" si="108"/>
        <v>0</v>
      </c>
      <c r="R434" s="83">
        <f t="shared" si="108"/>
        <v>0</v>
      </c>
    </row>
    <row r="435" spans="1:18" ht="15.75" hidden="1">
      <c r="A435" s="58" t="s">
        <v>386</v>
      </c>
      <c r="B435" s="81"/>
      <c r="C435" s="81">
        <v>1111</v>
      </c>
      <c r="D435" s="81">
        <f>F435+H435+I435+J435+K435+L435+M435+N435+O435+P435+Q435+R435</f>
        <v>0</v>
      </c>
      <c r="E435" s="81"/>
      <c r="F435" s="81"/>
      <c r="H435" s="81"/>
      <c r="I435" s="81"/>
      <c r="J435" s="81"/>
      <c r="K435" s="81"/>
      <c r="L435" s="81"/>
      <c r="M435" s="81"/>
      <c r="N435" s="81"/>
      <c r="O435" s="81"/>
      <c r="P435" s="81"/>
      <c r="Q435" s="81"/>
      <c r="R435" s="81"/>
    </row>
    <row r="436" spans="1:18" ht="15.75" hidden="1">
      <c r="A436" s="58" t="s">
        <v>344</v>
      </c>
      <c r="B436" s="81"/>
      <c r="C436" s="81">
        <v>1120</v>
      </c>
      <c r="D436" s="81">
        <f>F436+H436+I436+J436+K436+L436+M436+N436+O436+P436+Q436+R436</f>
        <v>0</v>
      </c>
      <c r="E436" s="81"/>
      <c r="F436" s="81"/>
      <c r="H436" s="81"/>
      <c r="I436" s="81"/>
      <c r="J436" s="81"/>
      <c r="K436" s="81"/>
      <c r="L436" s="81"/>
      <c r="M436" s="81"/>
      <c r="N436" s="81"/>
      <c r="O436" s="81"/>
      <c r="P436" s="81"/>
      <c r="Q436" s="81"/>
      <c r="R436" s="81"/>
    </row>
    <row r="437" spans="1:18" ht="15.75">
      <c r="A437" s="58"/>
      <c r="B437" s="81"/>
      <c r="C437" s="81"/>
      <c r="D437" s="81"/>
      <c r="E437" s="81"/>
      <c r="F437" s="81"/>
      <c r="H437" s="81"/>
      <c r="I437" s="81"/>
      <c r="J437" s="81"/>
      <c r="K437" s="81"/>
      <c r="L437" s="81"/>
      <c r="M437" s="81"/>
      <c r="N437" s="81"/>
      <c r="O437" s="81"/>
      <c r="P437" s="81"/>
      <c r="Q437" s="81"/>
      <c r="R437" s="81"/>
    </row>
    <row r="438" spans="1:18" s="70" customFormat="1" ht="31.5">
      <c r="A438" s="90" t="s">
        <v>337</v>
      </c>
      <c r="B438" s="91"/>
      <c r="C438" s="91"/>
      <c r="D438" s="91">
        <f>D10+D53+D91+D153+D164+D220+D237+D252+D271+D322+D334+D430</f>
        <v>1110000</v>
      </c>
      <c r="E438" s="91">
        <v>370.6</v>
      </c>
      <c r="F438" s="91">
        <f aca="true" t="shared" si="109" ref="F438:R438">F10+F53+F91+F153+F164+F220+F237+F252+F271+F322+F334+F430</f>
        <v>0</v>
      </c>
      <c r="G438" s="91" t="e">
        <f t="shared" si="109"/>
        <v>#REF!</v>
      </c>
      <c r="H438" s="91">
        <f t="shared" si="109"/>
        <v>0</v>
      </c>
      <c r="I438" s="91">
        <f t="shared" si="109"/>
        <v>0</v>
      </c>
      <c r="J438" s="91">
        <f t="shared" si="109"/>
        <v>0</v>
      </c>
      <c r="K438" s="91">
        <f t="shared" si="109"/>
        <v>0</v>
      </c>
      <c r="L438" s="91">
        <f t="shared" si="109"/>
        <v>0</v>
      </c>
      <c r="M438" s="91">
        <f t="shared" si="109"/>
        <v>0</v>
      </c>
      <c r="N438" s="91">
        <f t="shared" si="109"/>
        <v>0</v>
      </c>
      <c r="O438" s="91">
        <f t="shared" si="109"/>
        <v>0</v>
      </c>
      <c r="P438" s="91">
        <f t="shared" si="109"/>
        <v>473576</v>
      </c>
      <c r="Q438" s="91">
        <f t="shared" si="109"/>
        <v>373212</v>
      </c>
      <c r="R438" s="91">
        <f t="shared" si="109"/>
        <v>263212</v>
      </c>
    </row>
    <row r="439" spans="1:18" ht="15.75">
      <c r="A439" s="101"/>
      <c r="B439" s="102"/>
      <c r="C439" s="102"/>
      <c r="D439" s="102"/>
      <c r="E439" s="102"/>
      <c r="F439" s="102"/>
      <c r="H439" s="102"/>
      <c r="I439" s="102"/>
      <c r="J439" s="102"/>
      <c r="K439" s="102"/>
      <c r="L439" s="102"/>
      <c r="M439" s="102"/>
      <c r="N439" s="102"/>
      <c r="O439" s="102"/>
      <c r="P439" s="102"/>
      <c r="Q439" s="102"/>
      <c r="R439" s="102"/>
    </row>
    <row r="440" spans="1:18" s="103" customFormat="1" ht="15.75">
      <c r="A440" s="201" t="s">
        <v>338</v>
      </c>
      <c r="B440" s="202"/>
      <c r="C440" s="202"/>
      <c r="D440" s="202"/>
      <c r="E440" s="202"/>
      <c r="F440" s="202"/>
      <c r="G440" s="203"/>
      <c r="H440" s="203"/>
      <c r="I440" s="203"/>
      <c r="J440" s="203"/>
      <c r="K440" s="203"/>
      <c r="L440" s="203"/>
      <c r="M440" s="203"/>
      <c r="N440" s="203"/>
      <c r="O440" s="203"/>
      <c r="P440" s="203"/>
      <c r="Q440" s="203"/>
      <c r="R440" s="204"/>
    </row>
    <row r="441" spans="1:18" s="103" customFormat="1" ht="24.75" customHeight="1">
      <c r="A441" s="104"/>
      <c r="B441" s="127"/>
      <c r="C441" s="127"/>
      <c r="D441" s="127"/>
      <c r="E441" s="127"/>
      <c r="F441" s="127"/>
      <c r="G441" s="128"/>
      <c r="H441" s="129"/>
      <c r="I441" s="129"/>
      <c r="J441" s="129"/>
      <c r="K441" s="129"/>
      <c r="L441" s="129"/>
      <c r="M441" s="129"/>
      <c r="N441" s="129"/>
      <c r="O441" s="129"/>
      <c r="P441" s="129"/>
      <c r="Q441" s="129"/>
      <c r="R441" s="130"/>
    </row>
    <row r="442" spans="1:18" s="103" customFormat="1" ht="15.75">
      <c r="A442" s="104"/>
      <c r="B442" s="127"/>
      <c r="C442" s="127"/>
      <c r="D442" s="127"/>
      <c r="E442" s="127"/>
      <c r="F442" s="127"/>
      <c r="G442" s="128"/>
      <c r="H442" s="129"/>
      <c r="I442" s="129"/>
      <c r="J442" s="129"/>
      <c r="K442" s="129"/>
      <c r="L442" s="129"/>
      <c r="M442" s="129"/>
      <c r="N442" s="129"/>
      <c r="O442" s="129"/>
      <c r="P442" s="129"/>
      <c r="Q442" s="129"/>
      <c r="R442" s="130"/>
    </row>
    <row r="443" spans="1:18" s="103" customFormat="1" ht="35.25" customHeight="1">
      <c r="A443" s="173" t="s">
        <v>501</v>
      </c>
      <c r="B443" s="105"/>
      <c r="C443" s="106"/>
      <c r="D443" s="105">
        <f>+D449+D452+D456+D470+D502+D507+D510+D513+D524+D542+D545+D446+D444</f>
        <v>343689</v>
      </c>
      <c r="E443" s="105">
        <f aca="true" t="shared" si="110" ref="E443:R443">+E449+E452+E456+E470+E502+E507+E510+E513+E524+E542+E545+E446+E444</f>
        <v>0</v>
      </c>
      <c r="F443" s="105">
        <f t="shared" si="110"/>
        <v>0</v>
      </c>
      <c r="G443" s="105">
        <f t="shared" si="110"/>
        <v>0</v>
      </c>
      <c r="H443" s="105">
        <f t="shared" si="110"/>
        <v>0</v>
      </c>
      <c r="I443" s="105">
        <f t="shared" si="110"/>
        <v>0</v>
      </c>
      <c r="J443" s="105">
        <f t="shared" si="110"/>
        <v>0</v>
      </c>
      <c r="K443" s="105">
        <f t="shared" si="110"/>
        <v>0</v>
      </c>
      <c r="L443" s="105">
        <f t="shared" si="110"/>
        <v>0</v>
      </c>
      <c r="M443" s="105">
        <f t="shared" si="110"/>
        <v>0</v>
      </c>
      <c r="N443" s="105">
        <f t="shared" si="110"/>
        <v>0</v>
      </c>
      <c r="O443" s="105">
        <f t="shared" si="110"/>
        <v>0</v>
      </c>
      <c r="P443" s="105">
        <f t="shared" si="110"/>
        <v>0</v>
      </c>
      <c r="Q443" s="105">
        <f t="shared" si="110"/>
        <v>343689</v>
      </c>
      <c r="R443" s="105">
        <f t="shared" si="110"/>
        <v>0</v>
      </c>
    </row>
    <row r="444" spans="1:18" s="103" customFormat="1" ht="94.5" hidden="1">
      <c r="A444" s="112" t="s">
        <v>249</v>
      </c>
      <c r="B444" s="47">
        <v>170703</v>
      </c>
      <c r="C444" s="106"/>
      <c r="D444" s="47">
        <f>+D445</f>
        <v>0</v>
      </c>
      <c r="E444" s="47">
        <f aca="true" t="shared" si="111" ref="E444:R444">+E445</f>
        <v>0</v>
      </c>
      <c r="F444" s="47">
        <f t="shared" si="111"/>
        <v>0</v>
      </c>
      <c r="G444" s="47">
        <f t="shared" si="111"/>
        <v>0</v>
      </c>
      <c r="H444" s="47">
        <f t="shared" si="111"/>
        <v>0</v>
      </c>
      <c r="I444" s="47">
        <f t="shared" si="111"/>
        <v>0</v>
      </c>
      <c r="J444" s="47">
        <f t="shared" si="111"/>
        <v>0</v>
      </c>
      <c r="K444" s="47">
        <f t="shared" si="111"/>
        <v>0</v>
      </c>
      <c r="L444" s="47">
        <f t="shared" si="111"/>
        <v>0</v>
      </c>
      <c r="M444" s="47">
        <f t="shared" si="111"/>
        <v>0</v>
      </c>
      <c r="N444" s="47">
        <f t="shared" si="111"/>
        <v>0</v>
      </c>
      <c r="O444" s="47">
        <f t="shared" si="111"/>
        <v>0</v>
      </c>
      <c r="P444" s="47">
        <f t="shared" si="111"/>
        <v>0</v>
      </c>
      <c r="Q444" s="47">
        <f t="shared" si="111"/>
        <v>0</v>
      </c>
      <c r="R444" s="47">
        <f t="shared" si="111"/>
        <v>0</v>
      </c>
    </row>
    <row r="445" spans="1:18" s="103" customFormat="1" ht="35.25" customHeight="1" hidden="1">
      <c r="A445" s="58" t="s">
        <v>9</v>
      </c>
      <c r="B445" s="105"/>
      <c r="C445" s="106">
        <v>2240</v>
      </c>
      <c r="D445" s="49">
        <f>+F445+H445+I445+J445+K445+L445+M445+N445+O445+P445+Q445+R445</f>
        <v>0</v>
      </c>
      <c r="E445" s="49"/>
      <c r="F445" s="49"/>
      <c r="G445" s="49"/>
      <c r="H445" s="49"/>
      <c r="I445" s="49"/>
      <c r="J445" s="49"/>
      <c r="K445" s="49"/>
      <c r="L445" s="49"/>
      <c r="M445" s="49"/>
      <c r="N445" s="49"/>
      <c r="O445" s="49"/>
      <c r="P445" s="49"/>
      <c r="Q445" s="49"/>
      <c r="R445" s="105"/>
    </row>
    <row r="446" spans="1:18" s="113" customFormat="1" ht="15.75" hidden="1">
      <c r="A446" s="112" t="s">
        <v>239</v>
      </c>
      <c r="B446" s="47">
        <v>100201</v>
      </c>
      <c r="C446" s="47"/>
      <c r="D446" s="47">
        <f>+D447</f>
        <v>0</v>
      </c>
      <c r="E446" s="47">
        <f aca="true" t="shared" si="112" ref="E446:R446">+E447</f>
        <v>0</v>
      </c>
      <c r="F446" s="47">
        <f t="shared" si="112"/>
        <v>0</v>
      </c>
      <c r="G446" s="47">
        <f t="shared" si="112"/>
        <v>0</v>
      </c>
      <c r="H446" s="47">
        <f t="shared" si="112"/>
        <v>0</v>
      </c>
      <c r="I446" s="47">
        <f t="shared" si="112"/>
        <v>0</v>
      </c>
      <c r="J446" s="47">
        <f t="shared" si="112"/>
        <v>0</v>
      </c>
      <c r="K446" s="47">
        <f t="shared" si="112"/>
        <v>0</v>
      </c>
      <c r="L446" s="47">
        <f t="shared" si="112"/>
        <v>0</v>
      </c>
      <c r="M446" s="47">
        <f t="shared" si="112"/>
        <v>0</v>
      </c>
      <c r="N446" s="47">
        <f t="shared" si="112"/>
        <v>0</v>
      </c>
      <c r="O446" s="47">
        <f t="shared" si="112"/>
        <v>0</v>
      </c>
      <c r="P446" s="47">
        <f t="shared" si="112"/>
        <v>0</v>
      </c>
      <c r="Q446" s="47">
        <f t="shared" si="112"/>
        <v>0</v>
      </c>
      <c r="R446" s="47">
        <f t="shared" si="112"/>
        <v>0</v>
      </c>
    </row>
    <row r="447" spans="1:18" s="103" customFormat="1" ht="47.25" hidden="1">
      <c r="A447" s="114" t="s">
        <v>90</v>
      </c>
      <c r="B447" s="49"/>
      <c r="C447" s="49">
        <v>3210</v>
      </c>
      <c r="D447" s="49">
        <f>+D448</f>
        <v>0</v>
      </c>
      <c r="E447" s="49">
        <f aca="true" t="shared" si="113" ref="E447:R447">+E448</f>
        <v>0</v>
      </c>
      <c r="F447" s="49">
        <f t="shared" si="113"/>
        <v>0</v>
      </c>
      <c r="G447" s="49">
        <f t="shared" si="113"/>
        <v>0</v>
      </c>
      <c r="H447" s="49">
        <f t="shared" si="113"/>
        <v>0</v>
      </c>
      <c r="I447" s="49">
        <f t="shared" si="113"/>
        <v>0</v>
      </c>
      <c r="J447" s="49">
        <f t="shared" si="113"/>
        <v>0</v>
      </c>
      <c r="K447" s="49">
        <f t="shared" si="113"/>
        <v>0</v>
      </c>
      <c r="L447" s="49">
        <f t="shared" si="113"/>
        <v>0</v>
      </c>
      <c r="M447" s="49">
        <f t="shared" si="113"/>
        <v>0</v>
      </c>
      <c r="N447" s="49">
        <f t="shared" si="113"/>
        <v>0</v>
      </c>
      <c r="O447" s="49">
        <f t="shared" si="113"/>
        <v>0</v>
      </c>
      <c r="P447" s="49">
        <f t="shared" si="113"/>
        <v>0</v>
      </c>
      <c r="Q447" s="49">
        <f t="shared" si="113"/>
        <v>0</v>
      </c>
      <c r="R447" s="49">
        <f t="shared" si="113"/>
        <v>0</v>
      </c>
    </row>
    <row r="448" spans="1:18" s="103" customFormat="1" ht="70.5" customHeight="1" hidden="1">
      <c r="A448" s="112" t="s">
        <v>240</v>
      </c>
      <c r="B448" s="105"/>
      <c r="C448" s="106"/>
      <c r="D448" s="49">
        <f>+F448+H448+I448+J448+K448+L448+M448+N448+O448+P448+Q448+R448</f>
        <v>0</v>
      </c>
      <c r="E448" s="49"/>
      <c r="F448" s="49"/>
      <c r="G448" s="49"/>
      <c r="H448" s="49"/>
      <c r="I448" s="49"/>
      <c r="J448" s="49"/>
      <c r="K448" s="49"/>
      <c r="L448" s="49"/>
      <c r="M448" s="49"/>
      <c r="N448" s="49"/>
      <c r="O448" s="49"/>
      <c r="P448" s="49"/>
      <c r="Q448" s="49"/>
      <c r="R448" s="49"/>
    </row>
    <row r="449" spans="1:19" s="109" customFormat="1" ht="51" customHeight="1" hidden="1">
      <c r="A449" s="57" t="s">
        <v>408</v>
      </c>
      <c r="B449" s="107">
        <v>240604</v>
      </c>
      <c r="C449" s="107"/>
      <c r="D449" s="107">
        <f aca="true" t="shared" si="114" ref="D449:F450">+D450</f>
        <v>0</v>
      </c>
      <c r="E449" s="107">
        <f t="shared" si="114"/>
        <v>0</v>
      </c>
      <c r="F449" s="107">
        <f t="shared" si="114"/>
        <v>0</v>
      </c>
      <c r="G449" s="107">
        <f aca="true" t="shared" si="115" ref="G449:P449">+G450</f>
        <v>0</v>
      </c>
      <c r="H449" s="107">
        <f t="shared" si="115"/>
        <v>0</v>
      </c>
      <c r="I449" s="107">
        <f t="shared" si="115"/>
        <v>0</v>
      </c>
      <c r="J449" s="107">
        <f t="shared" si="115"/>
        <v>0</v>
      </c>
      <c r="K449" s="107">
        <f t="shared" si="115"/>
        <v>0</v>
      </c>
      <c r="L449" s="107">
        <f t="shared" si="115"/>
        <v>0</v>
      </c>
      <c r="M449" s="107">
        <f t="shared" si="115"/>
        <v>0</v>
      </c>
      <c r="N449" s="107">
        <f t="shared" si="115"/>
        <v>0</v>
      </c>
      <c r="O449" s="107">
        <f t="shared" si="115"/>
        <v>0</v>
      </c>
      <c r="P449" s="107">
        <f t="shared" si="115"/>
        <v>0</v>
      </c>
      <c r="Q449" s="107">
        <f>+Q450</f>
        <v>0</v>
      </c>
      <c r="R449" s="107">
        <f>+R450</f>
        <v>0</v>
      </c>
      <c r="S449" s="108"/>
    </row>
    <row r="450" spans="1:18" s="52" customFormat="1" ht="19.5" customHeight="1" hidden="1">
      <c r="A450" s="110" t="s">
        <v>182</v>
      </c>
      <c r="B450" s="49"/>
      <c r="C450" s="49">
        <v>2240</v>
      </c>
      <c r="D450" s="49">
        <f t="shared" si="114"/>
        <v>0</v>
      </c>
      <c r="E450" s="49">
        <f t="shared" si="114"/>
        <v>0</v>
      </c>
      <c r="F450" s="49"/>
      <c r="H450" s="49"/>
      <c r="I450" s="49"/>
      <c r="J450" s="49"/>
      <c r="K450" s="49"/>
      <c r="L450" s="49"/>
      <c r="M450" s="49"/>
      <c r="N450" s="49"/>
      <c r="O450" s="49"/>
      <c r="P450" s="49"/>
      <c r="Q450" s="49"/>
      <c r="R450" s="49"/>
    </row>
    <row r="451" spans="1:18" s="52" customFormat="1" ht="48" customHeight="1" hidden="1">
      <c r="A451" s="112" t="s">
        <v>232</v>
      </c>
      <c r="B451" s="49"/>
      <c r="C451" s="49"/>
      <c r="D451" s="54"/>
      <c r="E451" s="49"/>
      <c r="F451" s="49"/>
      <c r="H451" s="49"/>
      <c r="I451" s="49"/>
      <c r="J451" s="49"/>
      <c r="K451" s="49"/>
      <c r="L451" s="49"/>
      <c r="M451" s="49"/>
      <c r="N451" s="49"/>
      <c r="O451" s="49"/>
      <c r="P451" s="49"/>
      <c r="Q451" s="49"/>
      <c r="R451" s="49"/>
    </row>
    <row r="452" spans="1:18" s="113" customFormat="1" ht="99.75" customHeight="1" hidden="1">
      <c r="A452" s="57" t="s">
        <v>229</v>
      </c>
      <c r="B452" s="47">
        <v>170703</v>
      </c>
      <c r="C452" s="47"/>
      <c r="D452" s="131">
        <f>D453</f>
        <v>0</v>
      </c>
      <c r="E452" s="131"/>
      <c r="F452" s="131">
        <f aca="true" t="shared" si="116" ref="F452:R452">F453</f>
        <v>0</v>
      </c>
      <c r="G452" s="131">
        <f t="shared" si="116"/>
        <v>0</v>
      </c>
      <c r="H452" s="47">
        <f t="shared" si="116"/>
        <v>0</v>
      </c>
      <c r="I452" s="47">
        <f t="shared" si="116"/>
        <v>0</v>
      </c>
      <c r="J452" s="47">
        <f t="shared" si="116"/>
        <v>0</v>
      </c>
      <c r="K452" s="47">
        <f t="shared" si="116"/>
        <v>0</v>
      </c>
      <c r="L452" s="47">
        <f t="shared" si="116"/>
        <v>0</v>
      </c>
      <c r="M452" s="47">
        <f t="shared" si="116"/>
        <v>0</v>
      </c>
      <c r="N452" s="47">
        <f t="shared" si="116"/>
        <v>0</v>
      </c>
      <c r="O452" s="47">
        <f t="shared" si="116"/>
        <v>0</v>
      </c>
      <c r="P452" s="47">
        <f t="shared" si="116"/>
        <v>0</v>
      </c>
      <c r="Q452" s="47">
        <f t="shared" si="116"/>
        <v>0</v>
      </c>
      <c r="R452" s="47">
        <f t="shared" si="116"/>
        <v>0</v>
      </c>
    </row>
    <row r="453" spans="1:18" s="52" customFormat="1" ht="48.75" customHeight="1" hidden="1">
      <c r="A453" s="58" t="s">
        <v>180</v>
      </c>
      <c r="B453" s="49"/>
      <c r="C453" s="49">
        <v>2610</v>
      </c>
      <c r="D453" s="132">
        <f>F453+H453+I453+J453+K453+L453+M453+N453+O453+P453+Q453+R453</f>
        <v>0</v>
      </c>
      <c r="E453" s="131"/>
      <c r="F453" s="131">
        <f>+F454+F455</f>
        <v>0</v>
      </c>
      <c r="G453" s="131">
        <f aca="true" t="shared" si="117" ref="G453:R453">+G454+G455</f>
        <v>0</v>
      </c>
      <c r="H453" s="47">
        <f t="shared" si="117"/>
        <v>0</v>
      </c>
      <c r="I453" s="47">
        <f t="shared" si="117"/>
        <v>0</v>
      </c>
      <c r="J453" s="47">
        <f t="shared" si="117"/>
        <v>0</v>
      </c>
      <c r="K453" s="47">
        <f t="shared" si="117"/>
        <v>0</v>
      </c>
      <c r="L453" s="47">
        <f t="shared" si="117"/>
        <v>0</v>
      </c>
      <c r="M453" s="47">
        <f t="shared" si="117"/>
        <v>0</v>
      </c>
      <c r="N453" s="47">
        <f t="shared" si="117"/>
        <v>0</v>
      </c>
      <c r="O453" s="47">
        <f t="shared" si="117"/>
        <v>0</v>
      </c>
      <c r="P453" s="47">
        <f t="shared" si="117"/>
        <v>0</v>
      </c>
      <c r="Q453" s="47">
        <f t="shared" si="117"/>
        <v>0</v>
      </c>
      <c r="R453" s="47">
        <f t="shared" si="117"/>
        <v>0</v>
      </c>
    </row>
    <row r="454" spans="1:18" s="52" customFormat="1" ht="96.75" customHeight="1" hidden="1">
      <c r="A454" s="50" t="s">
        <v>298</v>
      </c>
      <c r="B454" s="49"/>
      <c r="C454" s="49"/>
      <c r="D454" s="131">
        <f>+F454</f>
        <v>0</v>
      </c>
      <c r="E454" s="131"/>
      <c r="F454" s="131"/>
      <c r="G454" s="133"/>
      <c r="H454" s="131"/>
      <c r="I454" s="131"/>
      <c r="J454" s="131"/>
      <c r="K454" s="131"/>
      <c r="L454" s="131"/>
      <c r="M454" s="131"/>
      <c r="N454" s="131"/>
      <c r="O454" s="131"/>
      <c r="P454" s="134"/>
      <c r="Q454" s="134"/>
      <c r="R454" s="134"/>
    </row>
    <row r="455" spans="1:18" s="52" customFormat="1" ht="65.25" customHeight="1" hidden="1">
      <c r="A455" s="50" t="s">
        <v>330</v>
      </c>
      <c r="B455" s="49"/>
      <c r="C455" s="49"/>
      <c r="D455" s="131">
        <f>+F455+H455+I455+J455+K455+L455+M455+N455+O455+P455+Q455+R455</f>
        <v>0</v>
      </c>
      <c r="E455" s="131"/>
      <c r="F455" s="47"/>
      <c r="G455" s="113"/>
      <c r="H455" s="47"/>
      <c r="I455" s="47"/>
      <c r="J455" s="47"/>
      <c r="K455" s="47"/>
      <c r="L455" s="47"/>
      <c r="M455" s="47"/>
      <c r="N455" s="47"/>
      <c r="O455" s="47"/>
      <c r="P455" s="49"/>
      <c r="Q455" s="49"/>
      <c r="R455" s="49"/>
    </row>
    <row r="456" spans="1:18" s="113" customFormat="1" ht="16.5" customHeight="1" hidden="1">
      <c r="A456" s="112" t="s">
        <v>431</v>
      </c>
      <c r="B456" s="47">
        <v>150101</v>
      </c>
      <c r="C456" s="47"/>
      <c r="D456" s="47">
        <f aca="true" t="shared" si="118" ref="D456:R456">D457+D459+D460</f>
        <v>0</v>
      </c>
      <c r="E456" s="47"/>
      <c r="F456" s="47">
        <f t="shared" si="118"/>
        <v>0</v>
      </c>
      <c r="G456" s="47">
        <f t="shared" si="118"/>
        <v>0</v>
      </c>
      <c r="H456" s="47">
        <f t="shared" si="118"/>
        <v>0</v>
      </c>
      <c r="I456" s="47">
        <f t="shared" si="118"/>
        <v>0</v>
      </c>
      <c r="J456" s="47">
        <f t="shared" si="118"/>
        <v>0</v>
      </c>
      <c r="K456" s="47">
        <f t="shared" si="118"/>
        <v>0</v>
      </c>
      <c r="L456" s="47">
        <f t="shared" si="118"/>
        <v>0</v>
      </c>
      <c r="M456" s="47">
        <f t="shared" si="118"/>
        <v>0</v>
      </c>
      <c r="N456" s="47">
        <f t="shared" si="118"/>
        <v>0</v>
      </c>
      <c r="O456" s="47">
        <f t="shared" si="118"/>
        <v>0</v>
      </c>
      <c r="P456" s="47">
        <f t="shared" si="118"/>
        <v>0</v>
      </c>
      <c r="Q456" s="47">
        <f t="shared" si="118"/>
        <v>0</v>
      </c>
      <c r="R456" s="47">
        <f t="shared" si="118"/>
        <v>0</v>
      </c>
    </row>
    <row r="457" spans="1:18" s="52" customFormat="1" ht="35.25" customHeight="1" hidden="1">
      <c r="A457" s="110" t="s">
        <v>488</v>
      </c>
      <c r="B457" s="49"/>
      <c r="C457" s="49">
        <v>2133</v>
      </c>
      <c r="D457" s="54">
        <f>D458</f>
        <v>0</v>
      </c>
      <c r="E457" s="49"/>
      <c r="F457" s="54">
        <f aca="true" t="shared" si="119" ref="F457:R457">F458</f>
        <v>0</v>
      </c>
      <c r="G457" s="54">
        <f t="shared" si="119"/>
        <v>0</v>
      </c>
      <c r="H457" s="54">
        <f t="shared" si="119"/>
        <v>0</v>
      </c>
      <c r="I457" s="54">
        <f t="shared" si="119"/>
        <v>0</v>
      </c>
      <c r="J457" s="54">
        <f t="shared" si="119"/>
        <v>0</v>
      </c>
      <c r="K457" s="54">
        <f t="shared" si="119"/>
        <v>0</v>
      </c>
      <c r="L457" s="54">
        <f t="shared" si="119"/>
        <v>0</v>
      </c>
      <c r="M457" s="54">
        <f t="shared" si="119"/>
        <v>0</v>
      </c>
      <c r="N457" s="54">
        <f t="shared" si="119"/>
        <v>0</v>
      </c>
      <c r="O457" s="54">
        <f t="shared" si="119"/>
        <v>0</v>
      </c>
      <c r="P457" s="54">
        <f t="shared" si="119"/>
        <v>0</v>
      </c>
      <c r="Q457" s="54">
        <f t="shared" si="119"/>
        <v>0</v>
      </c>
      <c r="R457" s="54">
        <f t="shared" si="119"/>
        <v>0</v>
      </c>
    </row>
    <row r="458" spans="1:22" s="48" customFormat="1" ht="72.75" customHeight="1" hidden="1">
      <c r="A458" s="112" t="s">
        <v>103</v>
      </c>
      <c r="B458" s="47"/>
      <c r="C458" s="47"/>
      <c r="D458" s="53">
        <f>F458+H458+I458+J458+K458+L458+M458+N458+O458+P458+Q458+R458</f>
        <v>0</v>
      </c>
      <c r="E458" s="47"/>
      <c r="F458" s="47"/>
      <c r="G458" s="113"/>
      <c r="H458" s="47"/>
      <c r="I458" s="47"/>
      <c r="J458" s="47"/>
      <c r="K458" s="47"/>
      <c r="L458" s="47"/>
      <c r="M458" s="47"/>
      <c r="N458" s="47"/>
      <c r="O458" s="47"/>
      <c r="P458" s="47"/>
      <c r="Q458" s="47"/>
      <c r="R458" s="47"/>
      <c r="S458" s="113"/>
      <c r="T458" s="113"/>
      <c r="U458" s="113"/>
      <c r="V458" s="113"/>
    </row>
    <row r="459" spans="1:18" s="52" customFormat="1" ht="33" customHeight="1" hidden="1">
      <c r="A459" s="114" t="s">
        <v>426</v>
      </c>
      <c r="B459" s="49"/>
      <c r="C459" s="49">
        <v>2123</v>
      </c>
      <c r="D459" s="54">
        <f>F459+H459+I459+J459+K459+L459+M459+N459+O459+P459+Q459+R459</f>
        <v>0</v>
      </c>
      <c r="E459" s="49"/>
      <c r="F459" s="49"/>
      <c r="H459" s="49"/>
      <c r="I459" s="49"/>
      <c r="J459" s="49"/>
      <c r="K459" s="49"/>
      <c r="L459" s="49"/>
      <c r="M459" s="49"/>
      <c r="N459" s="49"/>
      <c r="O459" s="49"/>
      <c r="P459" s="49"/>
      <c r="Q459" s="49"/>
      <c r="R459" s="49"/>
    </row>
    <row r="460" spans="1:18" s="52" customFormat="1" ht="51" customHeight="1" hidden="1">
      <c r="A460" s="114" t="s">
        <v>90</v>
      </c>
      <c r="B460" s="49"/>
      <c r="C460" s="49">
        <v>3210</v>
      </c>
      <c r="D460" s="54">
        <f>D461+D462+D463+D464+D465+D466+D467+D468+D469</f>
        <v>0</v>
      </c>
      <c r="E460" s="49"/>
      <c r="F460" s="54">
        <f>+F461+F462</f>
        <v>0</v>
      </c>
      <c r="G460" s="54">
        <f aca="true" t="shared" si="120" ref="G460:R460">G461+G462+G463+G464+G465+G466+G467+G468+G469</f>
        <v>0</v>
      </c>
      <c r="H460" s="54">
        <f t="shared" si="120"/>
        <v>0</v>
      </c>
      <c r="I460" s="54">
        <f t="shared" si="120"/>
        <v>0</v>
      </c>
      <c r="J460" s="54">
        <f t="shared" si="120"/>
        <v>0</v>
      </c>
      <c r="K460" s="54">
        <f t="shared" si="120"/>
        <v>0</v>
      </c>
      <c r="L460" s="54">
        <f t="shared" si="120"/>
        <v>0</v>
      </c>
      <c r="M460" s="54">
        <f t="shared" si="120"/>
        <v>0</v>
      </c>
      <c r="N460" s="54">
        <f t="shared" si="120"/>
        <v>0</v>
      </c>
      <c r="O460" s="54">
        <f t="shared" si="120"/>
        <v>0</v>
      </c>
      <c r="P460" s="54">
        <f t="shared" si="120"/>
        <v>0</v>
      </c>
      <c r="Q460" s="54">
        <f t="shared" si="120"/>
        <v>0</v>
      </c>
      <c r="R460" s="54">
        <f t="shared" si="120"/>
        <v>0</v>
      </c>
    </row>
    <row r="461" spans="1:18" s="52" customFormat="1" ht="99.75" customHeight="1" hidden="1">
      <c r="A461" s="45" t="s">
        <v>288</v>
      </c>
      <c r="B461" s="49"/>
      <c r="C461" s="49"/>
      <c r="D461" s="53">
        <f>F461+H461+I461+J461+K461+L461+M461+N461+O461+P461+Q461+R461</f>
        <v>0</v>
      </c>
      <c r="E461" s="47"/>
      <c r="F461" s="47"/>
      <c r="G461" s="113"/>
      <c r="H461" s="47"/>
      <c r="I461" s="47"/>
      <c r="J461" s="47"/>
      <c r="K461" s="49"/>
      <c r="L461" s="49"/>
      <c r="M461" s="49"/>
      <c r="N461" s="49"/>
      <c r="O461" s="49"/>
      <c r="P461" s="49"/>
      <c r="Q461" s="49"/>
      <c r="R461" s="49"/>
    </row>
    <row r="462" spans="1:18" s="52" customFormat="1" ht="96.75" customHeight="1" hidden="1">
      <c r="A462" s="45" t="s">
        <v>287</v>
      </c>
      <c r="B462" s="49"/>
      <c r="C462" s="49"/>
      <c r="D462" s="53">
        <f aca="true" t="shared" si="121" ref="D462:D469">F462+H462+I462+J462+K462+L462+M462+N462+O462+P462+Q462+R462</f>
        <v>0</v>
      </c>
      <c r="E462" s="47"/>
      <c r="F462" s="47"/>
      <c r="G462" s="113"/>
      <c r="H462" s="47"/>
      <c r="I462" s="47"/>
      <c r="J462" s="47"/>
      <c r="K462" s="49"/>
      <c r="L462" s="49"/>
      <c r="M462" s="49"/>
      <c r="N462" s="49"/>
      <c r="O462" s="49"/>
      <c r="P462" s="49"/>
      <c r="Q462" s="49"/>
      <c r="R462" s="49"/>
    </row>
    <row r="463" spans="1:18" s="52" customFormat="1" ht="74.25" customHeight="1" hidden="1">
      <c r="A463" s="57" t="s">
        <v>104</v>
      </c>
      <c r="B463" s="49"/>
      <c r="C463" s="49"/>
      <c r="D463" s="53">
        <f t="shared" si="121"/>
        <v>0</v>
      </c>
      <c r="E463" s="47"/>
      <c r="F463" s="47"/>
      <c r="G463" s="113"/>
      <c r="H463" s="47"/>
      <c r="I463" s="47"/>
      <c r="J463" s="47"/>
      <c r="K463" s="49"/>
      <c r="L463" s="49"/>
      <c r="M463" s="49"/>
      <c r="N463" s="49"/>
      <c r="O463" s="49"/>
      <c r="P463" s="49"/>
      <c r="Q463" s="49"/>
      <c r="R463" s="49"/>
    </row>
    <row r="464" spans="1:18" s="52" customFormat="1" ht="71.25" customHeight="1" hidden="1">
      <c r="A464" s="57" t="s">
        <v>105</v>
      </c>
      <c r="B464" s="49"/>
      <c r="C464" s="49"/>
      <c r="D464" s="53">
        <f t="shared" si="121"/>
        <v>0</v>
      </c>
      <c r="E464" s="47"/>
      <c r="F464" s="47"/>
      <c r="G464" s="113"/>
      <c r="H464" s="47"/>
      <c r="I464" s="47"/>
      <c r="J464" s="47"/>
      <c r="K464" s="49"/>
      <c r="L464" s="49"/>
      <c r="M464" s="49"/>
      <c r="N464" s="49"/>
      <c r="O464" s="49"/>
      <c r="P464" s="49"/>
      <c r="Q464" s="49"/>
      <c r="R464" s="49"/>
    </row>
    <row r="465" spans="1:18" s="52" customFormat="1" ht="42" customHeight="1" hidden="1">
      <c r="A465" s="57" t="s">
        <v>120</v>
      </c>
      <c r="B465" s="49"/>
      <c r="C465" s="49"/>
      <c r="D465" s="53">
        <f t="shared" si="121"/>
        <v>0</v>
      </c>
      <c r="E465" s="47"/>
      <c r="F465" s="47"/>
      <c r="G465" s="113"/>
      <c r="H465" s="47"/>
      <c r="I465" s="47"/>
      <c r="J465" s="47"/>
      <c r="K465" s="49"/>
      <c r="L465" s="49"/>
      <c r="M465" s="49"/>
      <c r="N465" s="49"/>
      <c r="O465" s="49"/>
      <c r="P465" s="49"/>
      <c r="Q465" s="49"/>
      <c r="R465" s="49"/>
    </row>
    <row r="466" spans="1:18" s="52" customFormat="1" ht="42.75" customHeight="1" hidden="1">
      <c r="A466" s="57" t="s">
        <v>121</v>
      </c>
      <c r="B466" s="49"/>
      <c r="C466" s="49"/>
      <c r="D466" s="53">
        <f t="shared" si="121"/>
        <v>0</v>
      </c>
      <c r="E466" s="47"/>
      <c r="F466" s="47"/>
      <c r="G466" s="113"/>
      <c r="H466" s="47"/>
      <c r="I466" s="47"/>
      <c r="J466" s="47"/>
      <c r="K466" s="49"/>
      <c r="L466" s="49"/>
      <c r="M466" s="49"/>
      <c r="N466" s="49"/>
      <c r="O466" s="49"/>
      <c r="P466" s="49"/>
      <c r="Q466" s="49"/>
      <c r="R466" s="49"/>
    </row>
    <row r="467" spans="1:18" s="52" customFormat="1" ht="43.5" customHeight="1" hidden="1">
      <c r="A467" s="57" t="s">
        <v>122</v>
      </c>
      <c r="B467" s="49"/>
      <c r="C467" s="49"/>
      <c r="D467" s="53">
        <f t="shared" si="121"/>
        <v>0</v>
      </c>
      <c r="E467" s="47"/>
      <c r="F467" s="47"/>
      <c r="G467" s="113"/>
      <c r="H467" s="47"/>
      <c r="I467" s="47"/>
      <c r="J467" s="47"/>
      <c r="K467" s="49"/>
      <c r="L467" s="49"/>
      <c r="M467" s="49"/>
      <c r="N467" s="49"/>
      <c r="O467" s="49"/>
      <c r="P467" s="49"/>
      <c r="Q467" s="49"/>
      <c r="R467" s="49"/>
    </row>
    <row r="468" spans="1:22" s="48" customFormat="1" ht="27.75" customHeight="1" hidden="1">
      <c r="A468" s="57" t="s">
        <v>106</v>
      </c>
      <c r="B468" s="47"/>
      <c r="C468" s="47"/>
      <c r="D468" s="53">
        <f t="shared" si="121"/>
        <v>0</v>
      </c>
      <c r="E468" s="47"/>
      <c r="F468" s="47"/>
      <c r="G468" s="113"/>
      <c r="H468" s="47"/>
      <c r="I468" s="47"/>
      <c r="J468" s="47"/>
      <c r="K468" s="47"/>
      <c r="L468" s="47"/>
      <c r="M468" s="47"/>
      <c r="N468" s="47"/>
      <c r="O468" s="47"/>
      <c r="P468" s="47"/>
      <c r="Q468" s="47"/>
      <c r="R468" s="47"/>
      <c r="S468" s="113"/>
      <c r="T468" s="113"/>
      <c r="U468" s="113"/>
      <c r="V468" s="113"/>
    </row>
    <row r="469" spans="1:22" s="48" customFormat="1" ht="27.75" customHeight="1" hidden="1">
      <c r="A469" s="112" t="s">
        <v>109</v>
      </c>
      <c r="B469" s="47"/>
      <c r="C469" s="47"/>
      <c r="D469" s="53">
        <f t="shared" si="121"/>
        <v>0</v>
      </c>
      <c r="E469" s="47"/>
      <c r="F469" s="47"/>
      <c r="G469" s="113"/>
      <c r="H469" s="47"/>
      <c r="I469" s="47"/>
      <c r="J469" s="47"/>
      <c r="K469" s="47"/>
      <c r="L469" s="47"/>
      <c r="M469" s="47"/>
      <c r="N469" s="47"/>
      <c r="O469" s="47"/>
      <c r="P469" s="47"/>
      <c r="Q469" s="47"/>
      <c r="R469" s="47"/>
      <c r="S469" s="113"/>
      <c r="T469" s="113"/>
      <c r="U469" s="113"/>
      <c r="V469" s="113"/>
    </row>
    <row r="470" spans="1:18" s="113" customFormat="1" ht="53.25" customHeight="1">
      <c r="A470" s="112" t="s">
        <v>108</v>
      </c>
      <c r="B470" s="47">
        <v>100102</v>
      </c>
      <c r="C470" s="47"/>
      <c r="D470" s="47">
        <f>+D471+D475</f>
        <v>157409</v>
      </c>
      <c r="E470" s="47">
        <f aca="true" t="shared" si="122" ref="E470:R470">+E471+E475</f>
        <v>0</v>
      </c>
      <c r="F470" s="47">
        <f>+F471+F475</f>
        <v>0</v>
      </c>
      <c r="G470" s="47">
        <f t="shared" si="122"/>
        <v>0</v>
      </c>
      <c r="H470" s="47">
        <f t="shared" si="122"/>
        <v>0</v>
      </c>
      <c r="I470" s="47">
        <f t="shared" si="122"/>
        <v>0</v>
      </c>
      <c r="J470" s="47">
        <f t="shared" si="122"/>
        <v>300</v>
      </c>
      <c r="K470" s="47">
        <f t="shared" si="122"/>
        <v>0</v>
      </c>
      <c r="L470" s="47">
        <f t="shared" si="122"/>
        <v>0</v>
      </c>
      <c r="M470" s="47">
        <f t="shared" si="122"/>
        <v>0</v>
      </c>
      <c r="N470" s="47">
        <f t="shared" si="122"/>
        <v>0</v>
      </c>
      <c r="O470" s="47">
        <f t="shared" si="122"/>
        <v>0</v>
      </c>
      <c r="P470" s="47">
        <f t="shared" si="122"/>
        <v>0</v>
      </c>
      <c r="Q470" s="47">
        <f t="shared" si="122"/>
        <v>157109</v>
      </c>
      <c r="R470" s="47">
        <f t="shared" si="122"/>
        <v>0</v>
      </c>
    </row>
    <row r="471" spans="1:18" s="113" customFormat="1" ht="48.75" customHeight="1" hidden="1">
      <c r="A471" s="115" t="s">
        <v>234</v>
      </c>
      <c r="B471" s="51"/>
      <c r="C471" s="51">
        <v>3131</v>
      </c>
      <c r="D471" s="47">
        <f>+D472+D473+D474</f>
        <v>0</v>
      </c>
      <c r="E471" s="47">
        <f aca="true" t="shared" si="123" ref="E471:R471">+E472+E473+E474</f>
        <v>0</v>
      </c>
      <c r="F471" s="47">
        <f t="shared" si="123"/>
        <v>0</v>
      </c>
      <c r="G471" s="47">
        <f t="shared" si="123"/>
        <v>0</v>
      </c>
      <c r="H471" s="47">
        <f t="shared" si="123"/>
        <v>0</v>
      </c>
      <c r="I471" s="47">
        <f t="shared" si="123"/>
        <v>0</v>
      </c>
      <c r="J471" s="47">
        <f t="shared" si="123"/>
        <v>0</v>
      </c>
      <c r="K471" s="47">
        <f t="shared" si="123"/>
        <v>0</v>
      </c>
      <c r="L471" s="47">
        <f t="shared" si="123"/>
        <v>0</v>
      </c>
      <c r="M471" s="47">
        <f t="shared" si="123"/>
        <v>0</v>
      </c>
      <c r="N471" s="47">
        <f t="shared" si="123"/>
        <v>0</v>
      </c>
      <c r="O471" s="47">
        <f t="shared" si="123"/>
        <v>0</v>
      </c>
      <c r="P471" s="47">
        <f t="shared" si="123"/>
        <v>0</v>
      </c>
      <c r="Q471" s="47">
        <f t="shared" si="123"/>
        <v>0</v>
      </c>
      <c r="R471" s="47">
        <f t="shared" si="123"/>
        <v>0</v>
      </c>
    </row>
    <row r="472" spans="1:18" s="113" customFormat="1" ht="102.75" customHeight="1" hidden="1">
      <c r="A472" s="45" t="s">
        <v>274</v>
      </c>
      <c r="B472" s="47"/>
      <c r="C472" s="47"/>
      <c r="D472" s="47">
        <f>+F472+H472+I472+J472+K472+L472+M472+N472+O472+P472+Q472+R472</f>
        <v>0</v>
      </c>
      <c r="E472" s="47"/>
      <c r="F472" s="47"/>
      <c r="G472" s="47"/>
      <c r="H472" s="47"/>
      <c r="I472" s="47"/>
      <c r="J472" s="47"/>
      <c r="K472" s="47"/>
      <c r="L472" s="47"/>
      <c r="M472" s="47"/>
      <c r="N472" s="47"/>
      <c r="O472" s="47"/>
      <c r="P472" s="47"/>
      <c r="Q472" s="47"/>
      <c r="R472" s="47"/>
    </row>
    <row r="473" spans="1:18" s="113" customFormat="1" ht="68.25" customHeight="1" hidden="1">
      <c r="A473" s="56" t="s">
        <v>326</v>
      </c>
      <c r="B473" s="47"/>
      <c r="C473" s="47"/>
      <c r="D473" s="47">
        <f>+F473+H473+I473+J473+K473+L473+M473+N473+O473+P473+Q473+R473</f>
        <v>0</v>
      </c>
      <c r="E473" s="47"/>
      <c r="F473" s="47"/>
      <c r="G473" s="47"/>
      <c r="H473" s="47"/>
      <c r="I473" s="47"/>
      <c r="J473" s="47"/>
      <c r="K473" s="47"/>
      <c r="L473" s="47"/>
      <c r="M473" s="47"/>
      <c r="N473" s="47"/>
      <c r="O473" s="47"/>
      <c r="P473" s="47"/>
      <c r="Q473" s="47"/>
      <c r="R473" s="47"/>
    </row>
    <row r="474" spans="1:18" s="113" customFormat="1" ht="51" customHeight="1" hidden="1">
      <c r="A474" s="56" t="s">
        <v>327</v>
      </c>
      <c r="B474" s="47"/>
      <c r="C474" s="47"/>
      <c r="D474" s="47">
        <f>+F474+H474+I474+J474+K474+L474+M474+N474+O474+P474+Q474+R474</f>
        <v>0</v>
      </c>
      <c r="E474" s="47"/>
      <c r="F474" s="47"/>
      <c r="G474" s="47"/>
      <c r="H474" s="47"/>
      <c r="I474" s="47"/>
      <c r="J474" s="47"/>
      <c r="K474" s="47"/>
      <c r="L474" s="47"/>
      <c r="M474" s="47"/>
      <c r="N474" s="47"/>
      <c r="O474" s="47"/>
      <c r="P474" s="47"/>
      <c r="Q474" s="47"/>
      <c r="R474" s="47"/>
    </row>
    <row r="475" spans="1:18" s="52" customFormat="1" ht="49.5" customHeight="1">
      <c r="A475" s="115" t="s">
        <v>461</v>
      </c>
      <c r="B475" s="49"/>
      <c r="C475" s="49">
        <v>3210</v>
      </c>
      <c r="D475" s="54">
        <f aca="true" t="shared" si="124" ref="D475:P475">D477+D478+D479+D480+D481+D482+D483+D484+D485+D486+D487+D488+D489+D490+D491+D492+D493+D494+D495+D496+D497+D498+D500+D501+D499+D476</f>
        <v>157409</v>
      </c>
      <c r="E475" s="54">
        <f t="shared" si="124"/>
        <v>0</v>
      </c>
      <c r="F475" s="54">
        <f t="shared" si="124"/>
        <v>0</v>
      </c>
      <c r="G475" s="54">
        <f t="shared" si="124"/>
        <v>0</v>
      </c>
      <c r="H475" s="54">
        <f t="shared" si="124"/>
        <v>0</v>
      </c>
      <c r="I475" s="54">
        <f t="shared" si="124"/>
        <v>0</v>
      </c>
      <c r="J475" s="54">
        <f t="shared" si="124"/>
        <v>300</v>
      </c>
      <c r="K475" s="54">
        <f t="shared" si="124"/>
        <v>0</v>
      </c>
      <c r="L475" s="54">
        <f t="shared" si="124"/>
        <v>0</v>
      </c>
      <c r="M475" s="54">
        <f t="shared" si="124"/>
        <v>0</v>
      </c>
      <c r="N475" s="54">
        <f t="shared" si="124"/>
        <v>0</v>
      </c>
      <c r="O475" s="54">
        <f t="shared" si="124"/>
        <v>0</v>
      </c>
      <c r="P475" s="54">
        <f t="shared" si="124"/>
        <v>0</v>
      </c>
      <c r="Q475" s="54">
        <f>Q477+Q478+Q479+Q480+Q481+Q482+Q483+Q484+Q485+Q486+Q487+Q488+Q489+Q490+Q491+Q492+Q493+Q494+Q495+Q496+Q497+Q498+Q500+Q501+Q499+Q476</f>
        <v>157109</v>
      </c>
      <c r="R475" s="54">
        <f>R477+R478+R479+R480+R481+R482+R483+R484+R485+R486+R487+R488+R489+R490+R491+R492+R493+R494+R495+R496+R497+R498+R500+R501+R499+R476</f>
        <v>0</v>
      </c>
    </row>
    <row r="476" spans="1:18" s="52" customFormat="1" ht="49.5" customHeight="1">
      <c r="A476" s="57" t="s">
        <v>521</v>
      </c>
      <c r="B476" s="49"/>
      <c r="C476" s="49"/>
      <c r="D476" s="161">
        <f aca="true" t="shared" si="125" ref="D476:D540">F476+H476+I476+J476+K476+L476+M476+N476+O476+P476+Q476+R476</f>
        <v>157109</v>
      </c>
      <c r="E476" s="106"/>
      <c r="F476" s="106"/>
      <c r="G476" s="196"/>
      <c r="H476" s="106"/>
      <c r="I476" s="106"/>
      <c r="J476" s="106"/>
      <c r="K476" s="106"/>
      <c r="L476" s="106"/>
      <c r="M476" s="106"/>
      <c r="N476" s="106"/>
      <c r="O476" s="106"/>
      <c r="P476" s="106"/>
      <c r="Q476" s="106">
        <v>157109</v>
      </c>
      <c r="R476" s="106"/>
    </row>
    <row r="477" spans="1:18" s="48" customFormat="1" ht="45" customHeight="1">
      <c r="A477" s="156" t="s">
        <v>197</v>
      </c>
      <c r="B477" s="160"/>
      <c r="C477" s="160"/>
      <c r="D477" s="161">
        <f t="shared" si="125"/>
        <v>300</v>
      </c>
      <c r="E477" s="160"/>
      <c r="F477" s="160"/>
      <c r="H477" s="160"/>
      <c r="I477" s="160"/>
      <c r="J477" s="160">
        <v>300</v>
      </c>
      <c r="K477" s="160"/>
      <c r="L477" s="160"/>
      <c r="M477" s="160"/>
      <c r="N477" s="160"/>
      <c r="O477" s="160"/>
      <c r="P477" s="160"/>
      <c r="Q477" s="160"/>
      <c r="R477" s="160"/>
    </row>
    <row r="478" spans="1:18" s="48" customFormat="1" ht="51" customHeight="1" hidden="1">
      <c r="A478" s="156" t="s">
        <v>254</v>
      </c>
      <c r="B478" s="160"/>
      <c r="C478" s="160"/>
      <c r="D478" s="161">
        <f t="shared" si="125"/>
        <v>0</v>
      </c>
      <c r="E478" s="160"/>
      <c r="F478" s="160"/>
      <c r="H478" s="160"/>
      <c r="I478" s="160"/>
      <c r="J478" s="160"/>
      <c r="K478" s="160"/>
      <c r="L478" s="160"/>
      <c r="M478" s="160"/>
      <c r="N478" s="160"/>
      <c r="O478" s="160"/>
      <c r="P478" s="160"/>
      <c r="Q478" s="160"/>
      <c r="R478" s="160"/>
    </row>
    <row r="479" spans="1:18" s="48" customFormat="1" ht="63.75" customHeight="1" hidden="1">
      <c r="A479" s="156" t="s">
        <v>255</v>
      </c>
      <c r="B479" s="160"/>
      <c r="C479" s="160"/>
      <c r="D479" s="161">
        <f t="shared" si="125"/>
        <v>0</v>
      </c>
      <c r="E479" s="160"/>
      <c r="F479" s="160"/>
      <c r="H479" s="160"/>
      <c r="I479" s="160"/>
      <c r="J479" s="160"/>
      <c r="K479" s="160"/>
      <c r="L479" s="160"/>
      <c r="M479" s="160"/>
      <c r="N479" s="160"/>
      <c r="O479" s="160"/>
      <c r="P479" s="160"/>
      <c r="Q479" s="160"/>
      <c r="R479" s="160"/>
    </row>
    <row r="480" spans="1:22" s="48" customFormat="1" ht="63.75" customHeight="1" hidden="1">
      <c r="A480" s="156" t="s">
        <v>256</v>
      </c>
      <c r="B480" s="47"/>
      <c r="C480" s="47"/>
      <c r="D480" s="161">
        <f t="shared" si="125"/>
        <v>0</v>
      </c>
      <c r="E480" s="47"/>
      <c r="F480" s="47"/>
      <c r="G480" s="113"/>
      <c r="H480" s="47"/>
      <c r="I480" s="47"/>
      <c r="J480" s="47"/>
      <c r="K480" s="47"/>
      <c r="L480" s="47"/>
      <c r="M480" s="47"/>
      <c r="N480" s="47"/>
      <c r="O480" s="47"/>
      <c r="P480" s="47"/>
      <c r="Q480" s="47"/>
      <c r="R480" s="47"/>
      <c r="S480" s="113"/>
      <c r="T480" s="113"/>
      <c r="U480" s="113"/>
      <c r="V480" s="113"/>
    </row>
    <row r="481" spans="1:22" s="48" customFormat="1" ht="69.75" customHeight="1" hidden="1">
      <c r="A481" s="45" t="s">
        <v>241</v>
      </c>
      <c r="B481" s="47"/>
      <c r="C481" s="47"/>
      <c r="D481" s="161">
        <f t="shared" si="125"/>
        <v>0</v>
      </c>
      <c r="E481" s="47"/>
      <c r="F481" s="47"/>
      <c r="G481" s="113"/>
      <c r="H481" s="47"/>
      <c r="I481" s="47"/>
      <c r="J481" s="47"/>
      <c r="K481" s="47"/>
      <c r="L481" s="47"/>
      <c r="M481" s="47"/>
      <c r="N481" s="47"/>
      <c r="O481" s="47"/>
      <c r="P481" s="47"/>
      <c r="Q481" s="47"/>
      <c r="R481" s="47"/>
      <c r="S481" s="113"/>
      <c r="T481" s="113"/>
      <c r="U481" s="113"/>
      <c r="V481" s="113"/>
    </row>
    <row r="482" spans="1:22" s="48" customFormat="1" ht="67.5" customHeight="1" hidden="1">
      <c r="A482" s="45" t="s">
        <v>242</v>
      </c>
      <c r="B482" s="47"/>
      <c r="C482" s="47"/>
      <c r="D482" s="161">
        <f t="shared" si="125"/>
        <v>0</v>
      </c>
      <c r="E482" s="47"/>
      <c r="F482" s="47"/>
      <c r="G482" s="113"/>
      <c r="H482" s="47"/>
      <c r="I482" s="47"/>
      <c r="J482" s="47"/>
      <c r="K482" s="47"/>
      <c r="L482" s="47"/>
      <c r="M482" s="47"/>
      <c r="N482" s="47"/>
      <c r="O482" s="47"/>
      <c r="P482" s="47"/>
      <c r="Q482" s="47"/>
      <c r="R482" s="47"/>
      <c r="S482" s="113"/>
      <c r="T482" s="113"/>
      <c r="U482" s="113"/>
      <c r="V482" s="113"/>
    </row>
    <row r="483" spans="1:22" s="48" customFormat="1" ht="48" customHeight="1" hidden="1">
      <c r="A483" s="45" t="s">
        <v>243</v>
      </c>
      <c r="B483" s="47"/>
      <c r="C483" s="47"/>
      <c r="D483" s="161">
        <f t="shared" si="125"/>
        <v>0</v>
      </c>
      <c r="E483" s="47"/>
      <c r="F483" s="47"/>
      <c r="G483" s="113"/>
      <c r="H483" s="47"/>
      <c r="I483" s="47"/>
      <c r="J483" s="47"/>
      <c r="K483" s="47"/>
      <c r="L483" s="47"/>
      <c r="M483" s="47"/>
      <c r="N483" s="47"/>
      <c r="O483" s="47"/>
      <c r="P483" s="47"/>
      <c r="Q483" s="47"/>
      <c r="R483" s="47"/>
      <c r="S483" s="113"/>
      <c r="T483" s="113"/>
      <c r="U483" s="113"/>
      <c r="V483" s="113"/>
    </row>
    <row r="484" spans="1:22" s="48" customFormat="1" ht="26.25" customHeight="1" hidden="1">
      <c r="A484" s="45" t="s">
        <v>244</v>
      </c>
      <c r="B484" s="47"/>
      <c r="C484" s="47"/>
      <c r="D484" s="161">
        <f t="shared" si="125"/>
        <v>0</v>
      </c>
      <c r="E484" s="47"/>
      <c r="F484" s="47"/>
      <c r="G484" s="113"/>
      <c r="H484" s="47"/>
      <c r="I484" s="47"/>
      <c r="J484" s="47"/>
      <c r="K484" s="47"/>
      <c r="L484" s="47"/>
      <c r="M484" s="47"/>
      <c r="N484" s="47"/>
      <c r="O484" s="47"/>
      <c r="P484" s="47"/>
      <c r="Q484" s="47"/>
      <c r="R484" s="47"/>
      <c r="S484" s="113"/>
      <c r="T484" s="113"/>
      <c r="U484" s="113"/>
      <c r="V484" s="113"/>
    </row>
    <row r="485" spans="1:22" s="48" customFormat="1" ht="80.25" customHeight="1" hidden="1">
      <c r="A485" s="45" t="s">
        <v>245</v>
      </c>
      <c r="B485" s="47"/>
      <c r="C485" s="47"/>
      <c r="D485" s="161">
        <f t="shared" si="125"/>
        <v>0</v>
      </c>
      <c r="E485" s="47"/>
      <c r="F485" s="47"/>
      <c r="G485" s="113"/>
      <c r="H485" s="47"/>
      <c r="I485" s="47"/>
      <c r="J485" s="47"/>
      <c r="K485" s="47"/>
      <c r="L485" s="47"/>
      <c r="M485" s="47"/>
      <c r="N485" s="47"/>
      <c r="O485" s="47"/>
      <c r="P485" s="47"/>
      <c r="Q485" s="47"/>
      <c r="R485" s="47"/>
      <c r="S485" s="113"/>
      <c r="T485" s="113"/>
      <c r="U485" s="113"/>
      <c r="V485" s="113"/>
    </row>
    <row r="486" spans="1:22" s="48" customFormat="1" ht="79.5" customHeight="1" hidden="1">
      <c r="A486" s="45" t="s">
        <v>275</v>
      </c>
      <c r="B486" s="47"/>
      <c r="C486" s="47"/>
      <c r="D486" s="161">
        <f t="shared" si="125"/>
        <v>0</v>
      </c>
      <c r="E486" s="47"/>
      <c r="F486" s="47"/>
      <c r="G486" s="113"/>
      <c r="H486" s="47"/>
      <c r="I486" s="47"/>
      <c r="J486" s="47"/>
      <c r="K486" s="47"/>
      <c r="L486" s="47"/>
      <c r="M486" s="47"/>
      <c r="N486" s="47"/>
      <c r="O486" s="47"/>
      <c r="P486" s="47"/>
      <c r="Q486" s="47"/>
      <c r="R486" s="47"/>
      <c r="S486" s="113"/>
      <c r="T486" s="113"/>
      <c r="U486" s="113"/>
      <c r="V486" s="113"/>
    </row>
    <row r="487" spans="1:22" s="48" customFormat="1" ht="95.25" customHeight="1" hidden="1">
      <c r="A487" s="45" t="s">
        <v>276</v>
      </c>
      <c r="B487" s="47"/>
      <c r="C487" s="47"/>
      <c r="D487" s="161">
        <f t="shared" si="125"/>
        <v>0</v>
      </c>
      <c r="E487" s="47"/>
      <c r="F487" s="47"/>
      <c r="G487" s="113"/>
      <c r="H487" s="47"/>
      <c r="I487" s="47"/>
      <c r="J487" s="47"/>
      <c r="K487" s="47"/>
      <c r="L487" s="47"/>
      <c r="M487" s="47"/>
      <c r="N487" s="47"/>
      <c r="O487" s="47"/>
      <c r="P487" s="47"/>
      <c r="Q487" s="47"/>
      <c r="R487" s="47"/>
      <c r="S487" s="113"/>
      <c r="T487" s="113"/>
      <c r="U487" s="113"/>
      <c r="V487" s="113"/>
    </row>
    <row r="488" spans="1:22" s="48" customFormat="1" ht="91.5" customHeight="1" hidden="1">
      <c r="A488" s="45" t="s">
        <v>277</v>
      </c>
      <c r="B488" s="47"/>
      <c r="C488" s="47"/>
      <c r="D488" s="161">
        <f t="shared" si="125"/>
        <v>0</v>
      </c>
      <c r="E488" s="47"/>
      <c r="F488" s="47"/>
      <c r="G488" s="113"/>
      <c r="H488" s="47"/>
      <c r="I488" s="47"/>
      <c r="J488" s="47"/>
      <c r="K488" s="47"/>
      <c r="L488" s="47"/>
      <c r="M488" s="47"/>
      <c r="N488" s="47"/>
      <c r="O488" s="47"/>
      <c r="P488" s="47"/>
      <c r="Q488" s="47"/>
      <c r="R488" s="47"/>
      <c r="S488" s="113"/>
      <c r="T488" s="113"/>
      <c r="U488" s="113"/>
      <c r="V488" s="113"/>
    </row>
    <row r="489" spans="1:22" s="48" customFormat="1" ht="78" customHeight="1" hidden="1">
      <c r="A489" s="45" t="s">
        <v>278</v>
      </c>
      <c r="B489" s="47"/>
      <c r="C489" s="47"/>
      <c r="D489" s="161">
        <f t="shared" si="125"/>
        <v>0</v>
      </c>
      <c r="E489" s="47"/>
      <c r="F489" s="47"/>
      <c r="G489" s="113"/>
      <c r="H489" s="47"/>
      <c r="I489" s="47"/>
      <c r="J489" s="47"/>
      <c r="K489" s="47"/>
      <c r="L489" s="47"/>
      <c r="M489" s="47"/>
      <c r="N489" s="47"/>
      <c r="O489" s="47"/>
      <c r="P489" s="47"/>
      <c r="Q489" s="47"/>
      <c r="R489" s="47"/>
      <c r="S489" s="113"/>
      <c r="T489" s="113"/>
      <c r="U489" s="113"/>
      <c r="V489" s="113"/>
    </row>
    <row r="490" spans="1:22" s="48" customFormat="1" ht="83.25" customHeight="1" hidden="1">
      <c r="A490" s="45" t="s">
        <v>279</v>
      </c>
      <c r="B490" s="47"/>
      <c r="C490" s="47"/>
      <c r="D490" s="161">
        <f t="shared" si="125"/>
        <v>0</v>
      </c>
      <c r="E490" s="47"/>
      <c r="F490" s="47"/>
      <c r="G490" s="113"/>
      <c r="H490" s="47"/>
      <c r="I490" s="47"/>
      <c r="J490" s="47"/>
      <c r="K490" s="47"/>
      <c r="L490" s="47"/>
      <c r="M490" s="47"/>
      <c r="N490" s="47"/>
      <c r="O490" s="47"/>
      <c r="P490" s="47"/>
      <c r="Q490" s="47"/>
      <c r="R490" s="47"/>
      <c r="S490" s="113"/>
      <c r="T490" s="113"/>
      <c r="U490" s="113"/>
      <c r="V490" s="113"/>
    </row>
    <row r="491" spans="1:22" s="48" customFormat="1" ht="144.75" customHeight="1" hidden="1">
      <c r="A491" s="45" t="s">
        <v>280</v>
      </c>
      <c r="B491" s="47"/>
      <c r="C491" s="47"/>
      <c r="D491" s="161">
        <f t="shared" si="125"/>
        <v>0</v>
      </c>
      <c r="E491" s="47"/>
      <c r="F491" s="47"/>
      <c r="G491" s="113"/>
      <c r="H491" s="47"/>
      <c r="I491" s="47"/>
      <c r="J491" s="47"/>
      <c r="K491" s="47"/>
      <c r="L491" s="47"/>
      <c r="M491" s="47"/>
      <c r="N491" s="47"/>
      <c r="O491" s="47"/>
      <c r="P491" s="47"/>
      <c r="Q491" s="47"/>
      <c r="R491" s="47"/>
      <c r="S491" s="113"/>
      <c r="T491" s="113"/>
      <c r="U491" s="113"/>
      <c r="V491" s="113"/>
    </row>
    <row r="492" spans="1:22" s="48" customFormat="1" ht="81" customHeight="1" hidden="1">
      <c r="A492" s="45" t="s">
        <v>281</v>
      </c>
      <c r="B492" s="47"/>
      <c r="C492" s="47"/>
      <c r="D492" s="161">
        <f t="shared" si="125"/>
        <v>0</v>
      </c>
      <c r="E492" s="47"/>
      <c r="F492" s="47"/>
      <c r="G492" s="113"/>
      <c r="H492" s="47"/>
      <c r="I492" s="47"/>
      <c r="J492" s="47"/>
      <c r="K492" s="47"/>
      <c r="L492" s="47"/>
      <c r="M492" s="47"/>
      <c r="N492" s="47"/>
      <c r="O492" s="47"/>
      <c r="P492" s="47"/>
      <c r="Q492" s="47"/>
      <c r="R492" s="47"/>
      <c r="S492" s="113"/>
      <c r="T492" s="113"/>
      <c r="U492" s="113"/>
      <c r="V492" s="113"/>
    </row>
    <row r="493" spans="1:22" s="48" customFormat="1" ht="78.75" customHeight="1" hidden="1">
      <c r="A493" s="45" t="s">
        <v>282</v>
      </c>
      <c r="B493" s="47"/>
      <c r="C493" s="47"/>
      <c r="D493" s="161">
        <f t="shared" si="125"/>
        <v>0</v>
      </c>
      <c r="E493" s="47"/>
      <c r="F493" s="47"/>
      <c r="G493" s="113"/>
      <c r="H493" s="47"/>
      <c r="I493" s="47"/>
      <c r="J493" s="47"/>
      <c r="K493" s="47"/>
      <c r="L493" s="47"/>
      <c r="M493" s="47"/>
      <c r="N493" s="47"/>
      <c r="O493" s="47"/>
      <c r="P493" s="47"/>
      <c r="Q493" s="47"/>
      <c r="R493" s="47"/>
      <c r="S493" s="113"/>
      <c r="T493" s="113"/>
      <c r="U493" s="113"/>
      <c r="V493" s="113"/>
    </row>
    <row r="494" spans="1:22" s="48" customFormat="1" ht="81.75" customHeight="1" hidden="1">
      <c r="A494" s="45" t="s">
        <v>283</v>
      </c>
      <c r="B494" s="47"/>
      <c r="C494" s="47"/>
      <c r="D494" s="161">
        <f t="shared" si="125"/>
        <v>0</v>
      </c>
      <c r="E494" s="47"/>
      <c r="F494" s="47"/>
      <c r="G494" s="113"/>
      <c r="H494" s="47"/>
      <c r="I494" s="47"/>
      <c r="J494" s="47"/>
      <c r="K494" s="47"/>
      <c r="L494" s="47"/>
      <c r="M494" s="47"/>
      <c r="N494" s="47"/>
      <c r="O494" s="47"/>
      <c r="P494" s="47"/>
      <c r="Q494" s="47"/>
      <c r="R494" s="47"/>
      <c r="S494" s="113"/>
      <c r="T494" s="113"/>
      <c r="U494" s="113"/>
      <c r="V494" s="113"/>
    </row>
    <row r="495" spans="1:22" s="48" customFormat="1" ht="82.5" customHeight="1" hidden="1">
      <c r="A495" s="45" t="s">
        <v>284</v>
      </c>
      <c r="B495" s="47"/>
      <c r="C495" s="47"/>
      <c r="D495" s="161">
        <f t="shared" si="125"/>
        <v>0</v>
      </c>
      <c r="E495" s="47"/>
      <c r="F495" s="47"/>
      <c r="G495" s="113"/>
      <c r="H495" s="47"/>
      <c r="I495" s="47"/>
      <c r="J495" s="47"/>
      <c r="K495" s="47"/>
      <c r="L495" s="47"/>
      <c r="M495" s="47"/>
      <c r="N495" s="47"/>
      <c r="O495" s="47"/>
      <c r="P495" s="47"/>
      <c r="Q495" s="47"/>
      <c r="R495" s="47"/>
      <c r="S495" s="113"/>
      <c r="T495" s="113"/>
      <c r="U495" s="113"/>
      <c r="V495" s="113"/>
    </row>
    <row r="496" spans="1:22" s="48" customFormat="1" ht="78" customHeight="1" hidden="1">
      <c r="A496" s="45" t="s">
        <v>285</v>
      </c>
      <c r="B496" s="47"/>
      <c r="C496" s="47"/>
      <c r="D496" s="161">
        <f t="shared" si="125"/>
        <v>0</v>
      </c>
      <c r="E496" s="47"/>
      <c r="F496" s="47"/>
      <c r="G496" s="113"/>
      <c r="H496" s="47"/>
      <c r="I496" s="47"/>
      <c r="J496" s="47"/>
      <c r="K496" s="47"/>
      <c r="L496" s="47"/>
      <c r="M496" s="47"/>
      <c r="N496" s="47"/>
      <c r="O496" s="47"/>
      <c r="P496" s="47"/>
      <c r="Q496" s="47"/>
      <c r="R496" s="47"/>
      <c r="S496" s="113"/>
      <c r="T496" s="113"/>
      <c r="U496" s="113"/>
      <c r="V496" s="113"/>
    </row>
    <row r="497" spans="1:22" s="48" customFormat="1" ht="81" customHeight="1" hidden="1">
      <c r="A497" s="45" t="s">
        <v>286</v>
      </c>
      <c r="B497" s="47"/>
      <c r="C497" s="47"/>
      <c r="D497" s="161">
        <f t="shared" si="125"/>
        <v>0</v>
      </c>
      <c r="E497" s="47"/>
      <c r="F497" s="47"/>
      <c r="G497" s="113"/>
      <c r="H497" s="47"/>
      <c r="I497" s="47"/>
      <c r="J497" s="47"/>
      <c r="K497" s="47"/>
      <c r="L497" s="47"/>
      <c r="M497" s="47"/>
      <c r="N497" s="47"/>
      <c r="O497" s="47"/>
      <c r="P497" s="47"/>
      <c r="Q497" s="47"/>
      <c r="R497" s="47"/>
      <c r="S497" s="113"/>
      <c r="T497" s="113"/>
      <c r="U497" s="113"/>
      <c r="V497" s="113"/>
    </row>
    <row r="498" spans="1:22" s="48" customFormat="1" ht="75.75" customHeight="1" hidden="1">
      <c r="A498" s="46" t="s">
        <v>328</v>
      </c>
      <c r="B498" s="47"/>
      <c r="C498" s="47"/>
      <c r="D498" s="161">
        <f t="shared" si="125"/>
        <v>0</v>
      </c>
      <c r="E498" s="47"/>
      <c r="F498" s="47"/>
      <c r="G498" s="113"/>
      <c r="H498" s="47"/>
      <c r="I498" s="47"/>
      <c r="J498" s="47"/>
      <c r="K498" s="47"/>
      <c r="L498" s="47"/>
      <c r="M498" s="47"/>
      <c r="N498" s="47"/>
      <c r="O498" s="47"/>
      <c r="P498" s="47"/>
      <c r="Q498" s="47"/>
      <c r="R498" s="47"/>
      <c r="S498" s="113"/>
      <c r="T498" s="113"/>
      <c r="U498" s="113"/>
      <c r="V498" s="113"/>
    </row>
    <row r="499" spans="1:22" s="48" customFormat="1" ht="75" customHeight="1" hidden="1">
      <c r="A499" s="46" t="s">
        <v>329</v>
      </c>
      <c r="B499" s="47"/>
      <c r="C499" s="47"/>
      <c r="D499" s="161">
        <f t="shared" si="125"/>
        <v>0</v>
      </c>
      <c r="E499" s="47"/>
      <c r="F499" s="47"/>
      <c r="G499" s="113"/>
      <c r="H499" s="47"/>
      <c r="I499" s="47"/>
      <c r="J499" s="47"/>
      <c r="K499" s="47"/>
      <c r="L499" s="47"/>
      <c r="M499" s="47"/>
      <c r="N499" s="47"/>
      <c r="O499" s="47"/>
      <c r="P499" s="47"/>
      <c r="Q499" s="47"/>
      <c r="R499" s="47"/>
      <c r="S499" s="113"/>
      <c r="T499" s="113"/>
      <c r="U499" s="113"/>
      <c r="V499" s="113"/>
    </row>
    <row r="500" spans="1:22" s="48" customFormat="1" ht="73.5" customHeight="1" hidden="1">
      <c r="A500" s="56" t="s">
        <v>326</v>
      </c>
      <c r="B500" s="47"/>
      <c r="C500" s="47"/>
      <c r="D500" s="161">
        <f t="shared" si="125"/>
        <v>0</v>
      </c>
      <c r="E500" s="47"/>
      <c r="F500" s="47"/>
      <c r="G500" s="113"/>
      <c r="H500" s="47"/>
      <c r="I500" s="47"/>
      <c r="J500" s="47"/>
      <c r="K500" s="47"/>
      <c r="L500" s="47"/>
      <c r="M500" s="47"/>
      <c r="N500" s="47"/>
      <c r="O500" s="47"/>
      <c r="P500" s="47"/>
      <c r="Q500" s="47"/>
      <c r="R500" s="47"/>
      <c r="S500" s="113"/>
      <c r="T500" s="113"/>
      <c r="U500" s="113"/>
      <c r="V500" s="113"/>
    </row>
    <row r="501" spans="1:22" s="48" customFormat="1" ht="54" customHeight="1" hidden="1">
      <c r="A501" s="56" t="s">
        <v>327</v>
      </c>
      <c r="B501" s="47"/>
      <c r="C501" s="47"/>
      <c r="D501" s="161">
        <f t="shared" si="125"/>
        <v>0</v>
      </c>
      <c r="E501" s="47"/>
      <c r="F501" s="47"/>
      <c r="G501" s="113"/>
      <c r="H501" s="47"/>
      <c r="I501" s="47"/>
      <c r="J501" s="47"/>
      <c r="K501" s="47"/>
      <c r="L501" s="47"/>
      <c r="M501" s="47"/>
      <c r="N501" s="47"/>
      <c r="O501" s="47"/>
      <c r="P501" s="47"/>
      <c r="Q501" s="47"/>
      <c r="R501" s="47"/>
      <c r="S501" s="113"/>
      <c r="T501" s="113"/>
      <c r="U501" s="113"/>
      <c r="V501" s="113"/>
    </row>
    <row r="502" spans="1:18" s="113" customFormat="1" ht="76.5" customHeight="1" hidden="1">
      <c r="A502" s="112" t="s">
        <v>238</v>
      </c>
      <c r="B502" s="47">
        <v>100106</v>
      </c>
      <c r="C502" s="47"/>
      <c r="D502" s="161">
        <f t="shared" si="125"/>
        <v>0</v>
      </c>
      <c r="E502" s="47"/>
      <c r="F502" s="53">
        <f aca="true" t="shared" si="126" ref="F502:R502">F503</f>
        <v>0</v>
      </c>
      <c r="G502" s="53">
        <f t="shared" si="126"/>
        <v>0</v>
      </c>
      <c r="H502" s="53">
        <f t="shared" si="126"/>
        <v>0</v>
      </c>
      <c r="I502" s="53">
        <f t="shared" si="126"/>
        <v>0</v>
      </c>
      <c r="J502" s="53">
        <f t="shared" si="126"/>
        <v>0</v>
      </c>
      <c r="K502" s="53">
        <f t="shared" si="126"/>
        <v>0</v>
      </c>
      <c r="L502" s="53">
        <f t="shared" si="126"/>
        <v>0</v>
      </c>
      <c r="M502" s="53">
        <f t="shared" si="126"/>
        <v>0</v>
      </c>
      <c r="N502" s="53">
        <f t="shared" si="126"/>
        <v>0</v>
      </c>
      <c r="O502" s="53">
        <f t="shared" si="126"/>
        <v>0</v>
      </c>
      <c r="P502" s="53">
        <f t="shared" si="126"/>
        <v>0</v>
      </c>
      <c r="Q502" s="53">
        <f t="shared" si="126"/>
        <v>0</v>
      </c>
      <c r="R502" s="53">
        <f t="shared" si="126"/>
        <v>0</v>
      </c>
    </row>
    <row r="503" spans="1:18" s="52" customFormat="1" ht="47.25" customHeight="1" hidden="1">
      <c r="A503" s="115" t="s">
        <v>234</v>
      </c>
      <c r="B503" s="51"/>
      <c r="C503" s="51">
        <v>3131</v>
      </c>
      <c r="D503" s="161">
        <f t="shared" si="125"/>
        <v>0</v>
      </c>
      <c r="E503" s="51">
        <f>+E504+E505</f>
        <v>0</v>
      </c>
      <c r="F503" s="51">
        <f>+F504+F505</f>
        <v>0</v>
      </c>
      <c r="G503" s="51">
        <f aca="true" t="shared" si="127" ref="G503:R503">+G504+G505</f>
        <v>0</v>
      </c>
      <c r="H503" s="51">
        <f t="shared" si="127"/>
        <v>0</v>
      </c>
      <c r="I503" s="51">
        <f t="shared" si="127"/>
        <v>0</v>
      </c>
      <c r="J503" s="51">
        <f t="shared" si="127"/>
        <v>0</v>
      </c>
      <c r="K503" s="51">
        <f t="shared" si="127"/>
        <v>0</v>
      </c>
      <c r="L503" s="51">
        <f t="shared" si="127"/>
        <v>0</v>
      </c>
      <c r="M503" s="51">
        <f t="shared" si="127"/>
        <v>0</v>
      </c>
      <c r="N503" s="51">
        <f t="shared" si="127"/>
        <v>0</v>
      </c>
      <c r="O503" s="51">
        <f t="shared" si="127"/>
        <v>0</v>
      </c>
      <c r="P503" s="51">
        <f t="shared" si="127"/>
        <v>0</v>
      </c>
      <c r="Q503" s="51">
        <f t="shared" si="127"/>
        <v>0</v>
      </c>
      <c r="R503" s="51">
        <f t="shared" si="127"/>
        <v>0</v>
      </c>
    </row>
    <row r="504" spans="1:18" s="111" customFormat="1" ht="77.25" customHeight="1" hidden="1">
      <c r="A504" s="156" t="s">
        <v>265</v>
      </c>
      <c r="B504" s="157"/>
      <c r="C504" s="157"/>
      <c r="D504" s="161">
        <f t="shared" si="125"/>
        <v>0</v>
      </c>
      <c r="E504" s="160"/>
      <c r="F504" s="160"/>
      <c r="G504" s="48"/>
      <c r="H504" s="160"/>
      <c r="I504" s="160"/>
      <c r="J504" s="160"/>
      <c r="K504" s="160"/>
      <c r="L504" s="160"/>
      <c r="M504" s="160"/>
      <c r="N504" s="160"/>
      <c r="O504" s="160"/>
      <c r="P504" s="160"/>
      <c r="Q504" s="160"/>
      <c r="R504" s="160"/>
    </row>
    <row r="505" spans="1:18" s="52" customFormat="1" ht="98.25" customHeight="1" hidden="1">
      <c r="A505" s="45" t="s">
        <v>295</v>
      </c>
      <c r="B505" s="49"/>
      <c r="C505" s="49"/>
      <c r="D505" s="161">
        <f t="shared" si="125"/>
        <v>0</v>
      </c>
      <c r="E505" s="47"/>
      <c r="F505" s="47"/>
      <c r="G505" s="113"/>
      <c r="H505" s="47"/>
      <c r="I505" s="47"/>
      <c r="J505" s="47"/>
      <c r="K505" s="47"/>
      <c r="L505" s="47"/>
      <c r="M505" s="47"/>
      <c r="N505" s="47"/>
      <c r="O505" s="47"/>
      <c r="P505" s="47"/>
      <c r="Q505" s="47"/>
      <c r="R505" s="47"/>
    </row>
    <row r="506" spans="1:18" s="52" customFormat="1" ht="42.75" customHeight="1" hidden="1">
      <c r="A506" s="112" t="s">
        <v>141</v>
      </c>
      <c r="B506" s="49"/>
      <c r="C506" s="49"/>
      <c r="D506" s="161">
        <f t="shared" si="125"/>
        <v>0</v>
      </c>
      <c r="E506" s="49"/>
      <c r="F506" s="49"/>
      <c r="H506" s="49"/>
      <c r="I506" s="49"/>
      <c r="J506" s="49"/>
      <c r="K506" s="49"/>
      <c r="L506" s="49"/>
      <c r="M506" s="49"/>
      <c r="N506" s="49"/>
      <c r="O506" s="49"/>
      <c r="P506" s="49"/>
      <c r="Q506" s="49"/>
      <c r="R506" s="49"/>
    </row>
    <row r="507" spans="1:18" s="52" customFormat="1" ht="23.25" customHeight="1" hidden="1">
      <c r="A507" s="112" t="s">
        <v>297</v>
      </c>
      <c r="B507" s="49">
        <v>100103</v>
      </c>
      <c r="C507" s="49"/>
      <c r="D507" s="161">
        <f t="shared" si="125"/>
        <v>0</v>
      </c>
      <c r="E507" s="47">
        <f aca="true" t="shared" si="128" ref="E507:R507">+E508</f>
        <v>0</v>
      </c>
      <c r="F507" s="47">
        <f t="shared" si="128"/>
        <v>0</v>
      </c>
      <c r="G507" s="47">
        <f t="shared" si="128"/>
        <v>0</v>
      </c>
      <c r="H507" s="47">
        <f t="shared" si="128"/>
        <v>0</v>
      </c>
      <c r="I507" s="47">
        <f t="shared" si="128"/>
        <v>0</v>
      </c>
      <c r="J507" s="47">
        <f t="shared" si="128"/>
        <v>0</v>
      </c>
      <c r="K507" s="47">
        <f t="shared" si="128"/>
        <v>0</v>
      </c>
      <c r="L507" s="47">
        <f t="shared" si="128"/>
        <v>0</v>
      </c>
      <c r="M507" s="47">
        <f t="shared" si="128"/>
        <v>0</v>
      </c>
      <c r="N507" s="47">
        <f t="shared" si="128"/>
        <v>0</v>
      </c>
      <c r="O507" s="47">
        <f t="shared" si="128"/>
        <v>0</v>
      </c>
      <c r="P507" s="47">
        <f t="shared" si="128"/>
        <v>0</v>
      </c>
      <c r="Q507" s="47">
        <f t="shared" si="128"/>
        <v>0</v>
      </c>
      <c r="R507" s="47">
        <f t="shared" si="128"/>
        <v>0</v>
      </c>
    </row>
    <row r="508" spans="1:18" s="52" customFormat="1" ht="48" customHeight="1" hidden="1">
      <c r="A508" s="115" t="s">
        <v>484</v>
      </c>
      <c r="B508" s="49"/>
      <c r="C508" s="49">
        <v>3210</v>
      </c>
      <c r="D508" s="161">
        <f t="shared" si="125"/>
        <v>0</v>
      </c>
      <c r="E508" s="49"/>
      <c r="F508" s="49">
        <f>+F509</f>
        <v>0</v>
      </c>
      <c r="G508" s="49">
        <f aca="true" t="shared" si="129" ref="G508:R508">+G509</f>
        <v>0</v>
      </c>
      <c r="H508" s="49">
        <f t="shared" si="129"/>
        <v>0</v>
      </c>
      <c r="I508" s="49">
        <f t="shared" si="129"/>
        <v>0</v>
      </c>
      <c r="J508" s="49">
        <f t="shared" si="129"/>
        <v>0</v>
      </c>
      <c r="K508" s="49">
        <f t="shared" si="129"/>
        <v>0</v>
      </c>
      <c r="L508" s="49">
        <f t="shared" si="129"/>
        <v>0</v>
      </c>
      <c r="M508" s="49">
        <f t="shared" si="129"/>
        <v>0</v>
      </c>
      <c r="N508" s="49">
        <f t="shared" si="129"/>
        <v>0</v>
      </c>
      <c r="O508" s="49">
        <f t="shared" si="129"/>
        <v>0</v>
      </c>
      <c r="P508" s="49">
        <f t="shared" si="129"/>
        <v>0</v>
      </c>
      <c r="Q508" s="49">
        <f t="shared" si="129"/>
        <v>0</v>
      </c>
      <c r="R508" s="49">
        <f t="shared" si="129"/>
        <v>0</v>
      </c>
    </row>
    <row r="509" spans="1:18" s="52" customFormat="1" ht="67.5" customHeight="1" hidden="1">
      <c r="A509" s="112" t="s">
        <v>296</v>
      </c>
      <c r="B509" s="49"/>
      <c r="C509" s="49"/>
      <c r="D509" s="161">
        <f t="shared" si="125"/>
        <v>0</v>
      </c>
      <c r="E509" s="47"/>
      <c r="F509" s="47"/>
      <c r="G509" s="113"/>
      <c r="H509" s="47"/>
      <c r="I509" s="47"/>
      <c r="J509" s="47"/>
      <c r="K509" s="47"/>
      <c r="L509" s="47"/>
      <c r="M509" s="47"/>
      <c r="N509" s="47"/>
      <c r="O509" s="47"/>
      <c r="P509" s="47"/>
      <c r="Q509" s="47"/>
      <c r="R509" s="47"/>
    </row>
    <row r="510" spans="1:18" s="113" customFormat="1" ht="38.25" customHeight="1" hidden="1">
      <c r="A510" s="57" t="s">
        <v>139</v>
      </c>
      <c r="B510" s="47">
        <v>170603</v>
      </c>
      <c r="C510" s="47"/>
      <c r="D510" s="161">
        <f t="shared" si="125"/>
        <v>0</v>
      </c>
      <c r="E510" s="47"/>
      <c r="F510" s="47">
        <f aca="true" t="shared" si="130" ref="F510:R510">F511</f>
        <v>0</v>
      </c>
      <c r="G510" s="47">
        <f t="shared" si="130"/>
        <v>0</v>
      </c>
      <c r="H510" s="47">
        <f t="shared" si="130"/>
        <v>0</v>
      </c>
      <c r="I510" s="47">
        <f t="shared" si="130"/>
        <v>0</v>
      </c>
      <c r="J510" s="47">
        <f t="shared" si="130"/>
        <v>0</v>
      </c>
      <c r="K510" s="47">
        <f t="shared" si="130"/>
        <v>0</v>
      </c>
      <c r="L510" s="47">
        <f t="shared" si="130"/>
        <v>0</v>
      </c>
      <c r="M510" s="47">
        <f t="shared" si="130"/>
        <v>0</v>
      </c>
      <c r="N510" s="47">
        <f t="shared" si="130"/>
        <v>0</v>
      </c>
      <c r="O510" s="47">
        <f t="shared" si="130"/>
        <v>0</v>
      </c>
      <c r="P510" s="47">
        <f t="shared" si="130"/>
        <v>0</v>
      </c>
      <c r="Q510" s="47">
        <f t="shared" si="130"/>
        <v>0</v>
      </c>
      <c r="R510" s="47">
        <f t="shared" si="130"/>
        <v>0</v>
      </c>
    </row>
    <row r="511" spans="1:22" s="111" customFormat="1" ht="51" customHeight="1" hidden="1">
      <c r="A511" s="115" t="s">
        <v>484</v>
      </c>
      <c r="B511" s="49"/>
      <c r="C511" s="49">
        <v>3210</v>
      </c>
      <c r="D511" s="161">
        <f t="shared" si="125"/>
        <v>0</v>
      </c>
      <c r="E511" s="49"/>
      <c r="F511" s="49">
        <f aca="true" t="shared" si="131" ref="F511:R511">F512</f>
        <v>0</v>
      </c>
      <c r="G511" s="49">
        <f t="shared" si="131"/>
        <v>0</v>
      </c>
      <c r="H511" s="49">
        <f t="shared" si="131"/>
        <v>0</v>
      </c>
      <c r="I511" s="49">
        <f t="shared" si="131"/>
        <v>0</v>
      </c>
      <c r="J511" s="49">
        <f t="shared" si="131"/>
        <v>0</v>
      </c>
      <c r="K511" s="49">
        <f t="shared" si="131"/>
        <v>0</v>
      </c>
      <c r="L511" s="49">
        <f t="shared" si="131"/>
        <v>0</v>
      </c>
      <c r="M511" s="49">
        <f t="shared" si="131"/>
        <v>0</v>
      </c>
      <c r="N511" s="49">
        <f t="shared" si="131"/>
        <v>0</v>
      </c>
      <c r="O511" s="49">
        <f t="shared" si="131"/>
        <v>0</v>
      </c>
      <c r="P511" s="49">
        <f t="shared" si="131"/>
        <v>0</v>
      </c>
      <c r="Q511" s="49">
        <f t="shared" si="131"/>
        <v>0</v>
      </c>
      <c r="R511" s="49">
        <f t="shared" si="131"/>
        <v>0</v>
      </c>
      <c r="S511" s="52"/>
      <c r="T511" s="52"/>
      <c r="U511" s="52"/>
      <c r="V511" s="52"/>
    </row>
    <row r="512" spans="1:18" s="48" customFormat="1" ht="44.25" customHeight="1" hidden="1">
      <c r="A512" s="159" t="s">
        <v>266</v>
      </c>
      <c r="B512" s="160"/>
      <c r="C512" s="160"/>
      <c r="D512" s="161">
        <f t="shared" si="125"/>
        <v>0</v>
      </c>
      <c r="E512" s="160"/>
      <c r="F512" s="160"/>
      <c r="H512" s="160"/>
      <c r="I512" s="160"/>
      <c r="J512" s="160"/>
      <c r="K512" s="160"/>
      <c r="L512" s="160"/>
      <c r="M512" s="160"/>
      <c r="N512" s="160"/>
      <c r="O512" s="160"/>
      <c r="P512" s="160"/>
      <c r="Q512" s="160"/>
      <c r="R512" s="160"/>
    </row>
    <row r="513" spans="1:18" s="113" customFormat="1" ht="31.5" customHeight="1" hidden="1">
      <c r="A513" s="112" t="s">
        <v>235</v>
      </c>
      <c r="B513" s="47">
        <v>100101</v>
      </c>
      <c r="C513" s="47"/>
      <c r="D513" s="161">
        <f t="shared" si="125"/>
        <v>0</v>
      </c>
      <c r="E513" s="47">
        <f aca="true" t="shared" si="132" ref="E513:R513">+E514+E516</f>
        <v>0</v>
      </c>
      <c r="F513" s="47">
        <f t="shared" si="132"/>
        <v>0</v>
      </c>
      <c r="G513" s="47">
        <f t="shared" si="132"/>
        <v>0</v>
      </c>
      <c r="H513" s="47">
        <f t="shared" si="132"/>
        <v>0</v>
      </c>
      <c r="I513" s="47">
        <f t="shared" si="132"/>
        <v>0</v>
      </c>
      <c r="J513" s="47">
        <f t="shared" si="132"/>
        <v>0</v>
      </c>
      <c r="K513" s="47">
        <f t="shared" si="132"/>
        <v>0</v>
      </c>
      <c r="L513" s="47">
        <f t="shared" si="132"/>
        <v>0</v>
      </c>
      <c r="M513" s="47">
        <f t="shared" si="132"/>
        <v>0</v>
      </c>
      <c r="N513" s="47">
        <f t="shared" si="132"/>
        <v>0</v>
      </c>
      <c r="O513" s="47">
        <f t="shared" si="132"/>
        <v>0</v>
      </c>
      <c r="P513" s="47">
        <f t="shared" si="132"/>
        <v>0</v>
      </c>
      <c r="Q513" s="47">
        <f t="shared" si="132"/>
        <v>0</v>
      </c>
      <c r="R513" s="47">
        <f t="shared" si="132"/>
        <v>0</v>
      </c>
    </row>
    <row r="514" spans="1:18" s="113" customFormat="1" ht="34.5" customHeight="1" hidden="1">
      <c r="A514" s="115" t="s">
        <v>488</v>
      </c>
      <c r="B514" s="51"/>
      <c r="C514" s="51">
        <v>3132</v>
      </c>
      <c r="D514" s="161">
        <f t="shared" si="125"/>
        <v>0</v>
      </c>
      <c r="E514" s="47">
        <f aca="true" t="shared" si="133" ref="E514:R514">+E515</f>
        <v>0</v>
      </c>
      <c r="F514" s="47">
        <f t="shared" si="133"/>
        <v>0</v>
      </c>
      <c r="G514" s="47">
        <f t="shared" si="133"/>
        <v>0</v>
      </c>
      <c r="H514" s="47">
        <f t="shared" si="133"/>
        <v>0</v>
      </c>
      <c r="I514" s="47">
        <f t="shared" si="133"/>
        <v>0</v>
      </c>
      <c r="J514" s="47">
        <f t="shared" si="133"/>
        <v>0</v>
      </c>
      <c r="K514" s="47">
        <f t="shared" si="133"/>
        <v>0</v>
      </c>
      <c r="L514" s="47">
        <f t="shared" si="133"/>
        <v>0</v>
      </c>
      <c r="M514" s="47">
        <f t="shared" si="133"/>
        <v>0</v>
      </c>
      <c r="N514" s="47">
        <f t="shared" si="133"/>
        <v>0</v>
      </c>
      <c r="O514" s="47">
        <f t="shared" si="133"/>
        <v>0</v>
      </c>
      <c r="P514" s="47">
        <f t="shared" si="133"/>
        <v>0</v>
      </c>
      <c r="Q514" s="47">
        <f t="shared" si="133"/>
        <v>0</v>
      </c>
      <c r="R514" s="47">
        <f t="shared" si="133"/>
        <v>0</v>
      </c>
    </row>
    <row r="515" spans="1:18" s="113" customFormat="1" ht="80.25" customHeight="1" hidden="1">
      <c r="A515" s="112" t="s">
        <v>289</v>
      </c>
      <c r="B515" s="47"/>
      <c r="C515" s="47"/>
      <c r="D515" s="161">
        <f t="shared" si="125"/>
        <v>0</v>
      </c>
      <c r="E515" s="47"/>
      <c r="F515" s="47"/>
      <c r="G515" s="47"/>
      <c r="H515" s="47"/>
      <c r="I515" s="47"/>
      <c r="J515" s="47"/>
      <c r="K515" s="47"/>
      <c r="L515" s="47"/>
      <c r="M515" s="47"/>
      <c r="N515" s="47"/>
      <c r="O515" s="47"/>
      <c r="P515" s="47"/>
      <c r="Q515" s="47"/>
      <c r="R515" s="47"/>
    </row>
    <row r="516" spans="1:18" s="52" customFormat="1" ht="43.5" customHeight="1" hidden="1">
      <c r="A516" s="115" t="s">
        <v>24</v>
      </c>
      <c r="B516" s="49"/>
      <c r="C516" s="49">
        <v>3210</v>
      </c>
      <c r="D516" s="161">
        <f t="shared" si="125"/>
        <v>0</v>
      </c>
      <c r="E516" s="49">
        <f>E521+E523+E522+E520+E519+E518+E517</f>
        <v>0</v>
      </c>
      <c r="F516" s="49">
        <f>F521+F523+F522+F520+F519+F518+F517</f>
        <v>0</v>
      </c>
      <c r="G516" s="49">
        <f aca="true" t="shared" si="134" ref="G516:R516">G521+G523+G522+G520+G519+G518+G517</f>
        <v>0</v>
      </c>
      <c r="H516" s="49">
        <f t="shared" si="134"/>
        <v>0</v>
      </c>
      <c r="I516" s="49">
        <f t="shared" si="134"/>
        <v>0</v>
      </c>
      <c r="J516" s="49">
        <f t="shared" si="134"/>
        <v>0</v>
      </c>
      <c r="K516" s="49">
        <f t="shared" si="134"/>
        <v>0</v>
      </c>
      <c r="L516" s="49">
        <f t="shared" si="134"/>
        <v>0</v>
      </c>
      <c r="M516" s="49">
        <f t="shared" si="134"/>
        <v>0</v>
      </c>
      <c r="N516" s="49">
        <f t="shared" si="134"/>
        <v>0</v>
      </c>
      <c r="O516" s="49">
        <f t="shared" si="134"/>
        <v>0</v>
      </c>
      <c r="P516" s="49">
        <f t="shared" si="134"/>
        <v>0</v>
      </c>
      <c r="Q516" s="49">
        <f t="shared" si="134"/>
        <v>0</v>
      </c>
      <c r="R516" s="49">
        <f t="shared" si="134"/>
        <v>0</v>
      </c>
    </row>
    <row r="517" spans="1:18" s="111" customFormat="1" ht="47.25" customHeight="1" hidden="1">
      <c r="A517" s="156" t="s">
        <v>236</v>
      </c>
      <c r="B517" s="157"/>
      <c r="C517" s="157"/>
      <c r="D517" s="161">
        <f t="shared" si="125"/>
        <v>0</v>
      </c>
      <c r="E517" s="157"/>
      <c r="F517" s="157"/>
      <c r="G517" s="158"/>
      <c r="H517" s="157"/>
      <c r="I517" s="157"/>
      <c r="J517" s="157"/>
      <c r="K517" s="157"/>
      <c r="L517" s="157"/>
      <c r="M517" s="157"/>
      <c r="N517" s="157"/>
      <c r="O517" s="157"/>
      <c r="P517" s="157"/>
      <c r="Q517" s="157"/>
      <c r="R517" s="157"/>
    </row>
    <row r="518" spans="1:18" s="111" customFormat="1" ht="27.75" customHeight="1" hidden="1">
      <c r="A518" s="156" t="s">
        <v>237</v>
      </c>
      <c r="B518" s="157"/>
      <c r="C518" s="157"/>
      <c r="D518" s="161">
        <f t="shared" si="125"/>
        <v>0</v>
      </c>
      <c r="E518" s="157"/>
      <c r="F518" s="157"/>
      <c r="G518" s="158"/>
      <c r="H518" s="157"/>
      <c r="I518" s="157"/>
      <c r="J518" s="157"/>
      <c r="K518" s="157"/>
      <c r="L518" s="157"/>
      <c r="M518" s="157"/>
      <c r="N518" s="157"/>
      <c r="O518" s="157"/>
      <c r="P518" s="157"/>
      <c r="Q518" s="157"/>
      <c r="R518" s="157"/>
    </row>
    <row r="519" spans="1:18" s="52" customFormat="1" ht="81" customHeight="1" hidden="1">
      <c r="A519" s="45" t="s">
        <v>290</v>
      </c>
      <c r="B519" s="49"/>
      <c r="C519" s="49"/>
      <c r="D519" s="161">
        <f t="shared" si="125"/>
        <v>0</v>
      </c>
      <c r="E519" s="49"/>
      <c r="F519" s="49"/>
      <c r="G519" s="135"/>
      <c r="H519" s="49"/>
      <c r="I519" s="49"/>
      <c r="J519" s="49"/>
      <c r="K519" s="49"/>
      <c r="L519" s="49"/>
      <c r="M519" s="49"/>
      <c r="N519" s="49"/>
      <c r="O519" s="49"/>
      <c r="P519" s="49"/>
      <c r="Q519" s="49"/>
      <c r="R519" s="49"/>
    </row>
    <row r="520" spans="1:18" s="52" customFormat="1" ht="174.75" customHeight="1" hidden="1">
      <c r="A520" s="45" t="s">
        <v>291</v>
      </c>
      <c r="B520" s="49"/>
      <c r="C520" s="49"/>
      <c r="D520" s="161">
        <f t="shared" si="125"/>
        <v>0</v>
      </c>
      <c r="E520" s="49"/>
      <c r="F520" s="49"/>
      <c r="G520" s="135"/>
      <c r="H520" s="49"/>
      <c r="I520" s="49"/>
      <c r="J520" s="49"/>
      <c r="K520" s="49"/>
      <c r="L520" s="49"/>
      <c r="M520" s="49"/>
      <c r="N520" s="49"/>
      <c r="O520" s="49"/>
      <c r="P520" s="49"/>
      <c r="Q520" s="49"/>
      <c r="R520" s="49"/>
    </row>
    <row r="521" spans="1:22" s="48" customFormat="1" ht="77.25" customHeight="1" hidden="1">
      <c r="A521" s="45" t="s">
        <v>292</v>
      </c>
      <c r="B521" s="47"/>
      <c r="C521" s="47"/>
      <c r="D521" s="161">
        <f t="shared" si="125"/>
        <v>0</v>
      </c>
      <c r="E521" s="47"/>
      <c r="F521" s="47"/>
      <c r="G521" s="113"/>
      <c r="H521" s="47"/>
      <c r="I521" s="47"/>
      <c r="J521" s="47"/>
      <c r="K521" s="47"/>
      <c r="L521" s="47"/>
      <c r="M521" s="47"/>
      <c r="N521" s="47"/>
      <c r="O521" s="47"/>
      <c r="P521" s="47"/>
      <c r="Q521" s="47"/>
      <c r="R521" s="47"/>
      <c r="S521" s="113"/>
      <c r="T521" s="113"/>
      <c r="U521" s="113"/>
      <c r="V521" s="113"/>
    </row>
    <row r="522" spans="1:22" s="48" customFormat="1" ht="134.25" customHeight="1" hidden="1">
      <c r="A522" s="45" t="s">
        <v>293</v>
      </c>
      <c r="B522" s="47"/>
      <c r="C522" s="47"/>
      <c r="D522" s="161">
        <f t="shared" si="125"/>
        <v>0</v>
      </c>
      <c r="E522" s="47"/>
      <c r="F522" s="47"/>
      <c r="G522" s="113"/>
      <c r="H522" s="47"/>
      <c r="I522" s="47"/>
      <c r="J522" s="47"/>
      <c r="K522" s="47"/>
      <c r="L522" s="47"/>
      <c r="M522" s="47"/>
      <c r="N522" s="47"/>
      <c r="O522" s="47"/>
      <c r="P522" s="47"/>
      <c r="Q522" s="47"/>
      <c r="R522" s="47"/>
      <c r="S522" s="113"/>
      <c r="T522" s="113"/>
      <c r="U522" s="113"/>
      <c r="V522" s="113"/>
    </row>
    <row r="523" spans="1:22" s="48" customFormat="1" ht="159" customHeight="1" hidden="1">
      <c r="A523" s="45" t="s">
        <v>294</v>
      </c>
      <c r="B523" s="47"/>
      <c r="C523" s="47"/>
      <c r="D523" s="161">
        <f t="shared" si="125"/>
        <v>0</v>
      </c>
      <c r="E523" s="47"/>
      <c r="F523" s="47"/>
      <c r="G523" s="113"/>
      <c r="H523" s="47"/>
      <c r="I523" s="47"/>
      <c r="J523" s="47"/>
      <c r="K523" s="47"/>
      <c r="L523" s="47"/>
      <c r="M523" s="47"/>
      <c r="N523" s="47"/>
      <c r="O523" s="47"/>
      <c r="P523" s="47"/>
      <c r="Q523" s="47"/>
      <c r="R523" s="47"/>
      <c r="S523" s="113"/>
      <c r="T523" s="113"/>
      <c r="U523" s="113"/>
      <c r="V523" s="113"/>
    </row>
    <row r="524" spans="1:18" s="113" customFormat="1" ht="21.75" customHeight="1">
      <c r="A524" s="112" t="s">
        <v>505</v>
      </c>
      <c r="B524" s="47">
        <v>100203</v>
      </c>
      <c r="C524" s="47"/>
      <c r="D524" s="161">
        <f t="shared" si="125"/>
        <v>186280</v>
      </c>
      <c r="E524" s="47">
        <f>E525+E528+E535</f>
        <v>0</v>
      </c>
      <c r="F524" s="47">
        <f>F525+F528+F535</f>
        <v>0</v>
      </c>
      <c r="G524" s="47">
        <f aca="true" t="shared" si="135" ref="G524:R524">G525+G528+G535</f>
        <v>0</v>
      </c>
      <c r="H524" s="47">
        <f t="shared" si="135"/>
        <v>0</v>
      </c>
      <c r="I524" s="47">
        <f t="shared" si="135"/>
        <v>0</v>
      </c>
      <c r="J524" s="47">
        <f t="shared" si="135"/>
        <v>-300</v>
      </c>
      <c r="K524" s="47">
        <f t="shared" si="135"/>
        <v>0</v>
      </c>
      <c r="L524" s="47">
        <f t="shared" si="135"/>
        <v>0</v>
      </c>
      <c r="M524" s="47">
        <f t="shared" si="135"/>
        <v>0</v>
      </c>
      <c r="N524" s="47">
        <f t="shared" si="135"/>
        <v>0</v>
      </c>
      <c r="O524" s="47">
        <f t="shared" si="135"/>
        <v>0</v>
      </c>
      <c r="P524" s="47">
        <f t="shared" si="135"/>
        <v>0</v>
      </c>
      <c r="Q524" s="47">
        <f t="shared" si="135"/>
        <v>186580</v>
      </c>
      <c r="R524" s="47">
        <f t="shared" si="135"/>
        <v>0</v>
      </c>
    </row>
    <row r="525" spans="1:22" s="111" customFormat="1" ht="47.25" customHeight="1">
      <c r="A525" s="115" t="s">
        <v>17</v>
      </c>
      <c r="B525" s="49"/>
      <c r="C525" s="49">
        <v>3110</v>
      </c>
      <c r="D525" s="161">
        <f t="shared" si="125"/>
        <v>80491</v>
      </c>
      <c r="E525" s="49">
        <f>E526+E527</f>
        <v>0</v>
      </c>
      <c r="F525" s="49">
        <f>F526+F527</f>
        <v>0</v>
      </c>
      <c r="G525" s="49">
        <f aca="true" t="shared" si="136" ref="G525:R525">G526+G527</f>
        <v>0</v>
      </c>
      <c r="H525" s="49">
        <f t="shared" si="136"/>
        <v>0</v>
      </c>
      <c r="I525" s="49">
        <f t="shared" si="136"/>
        <v>0</v>
      </c>
      <c r="J525" s="49">
        <f t="shared" si="136"/>
        <v>0</v>
      </c>
      <c r="K525" s="49">
        <f t="shared" si="136"/>
        <v>0</v>
      </c>
      <c r="L525" s="49">
        <f t="shared" si="136"/>
        <v>0</v>
      </c>
      <c r="M525" s="49">
        <f t="shared" si="136"/>
        <v>0</v>
      </c>
      <c r="N525" s="49">
        <f t="shared" si="136"/>
        <v>0</v>
      </c>
      <c r="O525" s="49">
        <f t="shared" si="136"/>
        <v>0</v>
      </c>
      <c r="P525" s="49">
        <f t="shared" si="136"/>
        <v>0</v>
      </c>
      <c r="Q525" s="49">
        <f t="shared" si="136"/>
        <v>80491</v>
      </c>
      <c r="R525" s="49">
        <f t="shared" si="136"/>
        <v>0</v>
      </c>
      <c r="S525" s="52"/>
      <c r="T525" s="52"/>
      <c r="U525" s="52"/>
      <c r="V525" s="52"/>
    </row>
    <row r="526" spans="1:22" s="48" customFormat="1" ht="47.25" customHeight="1">
      <c r="A526" s="112" t="s">
        <v>190</v>
      </c>
      <c r="B526" s="47"/>
      <c r="C526" s="47"/>
      <c r="D526" s="161">
        <f t="shared" si="125"/>
        <v>48757</v>
      </c>
      <c r="E526" s="47"/>
      <c r="F526" s="47"/>
      <c r="G526" s="113"/>
      <c r="H526" s="47"/>
      <c r="I526" s="47"/>
      <c r="J526" s="47"/>
      <c r="K526" s="47"/>
      <c r="L526" s="47"/>
      <c r="M526" s="47"/>
      <c r="N526" s="47"/>
      <c r="O526" s="47"/>
      <c r="P526" s="47"/>
      <c r="Q526" s="47">
        <v>48757</v>
      </c>
      <c r="R526" s="47"/>
      <c r="S526" s="113"/>
      <c r="T526" s="113"/>
      <c r="U526" s="113"/>
      <c r="V526" s="113"/>
    </row>
    <row r="527" spans="1:22" s="48" customFormat="1" ht="47.25" customHeight="1">
      <c r="A527" s="112" t="s">
        <v>161</v>
      </c>
      <c r="B527" s="47"/>
      <c r="C527" s="47"/>
      <c r="D527" s="161">
        <f t="shared" si="125"/>
        <v>31734</v>
      </c>
      <c r="E527" s="47"/>
      <c r="F527" s="47"/>
      <c r="G527" s="113"/>
      <c r="H527" s="47"/>
      <c r="I527" s="47"/>
      <c r="J527" s="47"/>
      <c r="K527" s="47"/>
      <c r="L527" s="47"/>
      <c r="M527" s="47"/>
      <c r="N527" s="47"/>
      <c r="O527" s="47"/>
      <c r="P527" s="47"/>
      <c r="Q527" s="47">
        <v>31734</v>
      </c>
      <c r="R527" s="47"/>
      <c r="S527" s="113"/>
      <c r="T527" s="113"/>
      <c r="U527" s="113"/>
      <c r="V527" s="113"/>
    </row>
    <row r="528" spans="1:22" s="48" customFormat="1" ht="33.75" customHeight="1">
      <c r="A528" s="115" t="s">
        <v>488</v>
      </c>
      <c r="B528" s="51"/>
      <c r="C528" s="51">
        <v>3132</v>
      </c>
      <c r="D528" s="161">
        <f t="shared" si="125"/>
        <v>-388270</v>
      </c>
      <c r="E528" s="47">
        <f>+E529+E530+E531+E532+E533+E534</f>
        <v>0</v>
      </c>
      <c r="F528" s="47">
        <f>+F529+F530+F531+F532+F533+F534</f>
        <v>0</v>
      </c>
      <c r="G528" s="47">
        <f>+G529+G530+G531+G532+G533+G534</f>
        <v>0</v>
      </c>
      <c r="H528" s="47">
        <f>+H529+H530+H531+H532+H533+H534</f>
        <v>-80000</v>
      </c>
      <c r="I528" s="47">
        <f aca="true" t="shared" si="137" ref="I528:R528">+I529+I530+I531+I532+I533+I534</f>
        <v>-22198</v>
      </c>
      <c r="J528" s="47">
        <f t="shared" si="137"/>
        <v>-286072</v>
      </c>
      <c r="K528" s="47">
        <f t="shared" si="137"/>
        <v>0</v>
      </c>
      <c r="L528" s="47">
        <f t="shared" si="137"/>
        <v>0</v>
      </c>
      <c r="M528" s="47">
        <f t="shared" si="137"/>
        <v>0</v>
      </c>
      <c r="N528" s="47">
        <f t="shared" si="137"/>
        <v>0</v>
      </c>
      <c r="O528" s="47">
        <f t="shared" si="137"/>
        <v>0</v>
      </c>
      <c r="P528" s="47">
        <f t="shared" si="137"/>
        <v>0</v>
      </c>
      <c r="Q528" s="47">
        <f t="shared" si="137"/>
        <v>0</v>
      </c>
      <c r="R528" s="47">
        <f t="shared" si="137"/>
        <v>0</v>
      </c>
      <c r="S528" s="113"/>
      <c r="T528" s="113"/>
      <c r="U528" s="113"/>
      <c r="V528" s="113"/>
    </row>
    <row r="529" spans="1:18" s="48" customFormat="1" ht="81" customHeight="1" hidden="1">
      <c r="A529" s="156" t="s">
        <v>196</v>
      </c>
      <c r="B529" s="160"/>
      <c r="C529" s="160"/>
      <c r="D529" s="161">
        <f t="shared" si="125"/>
        <v>0</v>
      </c>
      <c r="E529" s="160"/>
      <c r="F529" s="160"/>
      <c r="H529" s="160"/>
      <c r="I529" s="160"/>
      <c r="J529" s="160"/>
      <c r="K529" s="160"/>
      <c r="L529" s="160"/>
      <c r="M529" s="160"/>
      <c r="N529" s="160"/>
      <c r="O529" s="160"/>
      <c r="P529" s="160"/>
      <c r="Q529" s="160"/>
      <c r="R529" s="160"/>
    </row>
    <row r="530" spans="1:18" s="48" customFormat="1" ht="58.5" customHeight="1">
      <c r="A530" s="156" t="s">
        <v>156</v>
      </c>
      <c r="B530" s="160"/>
      <c r="C530" s="160"/>
      <c r="D530" s="161">
        <f t="shared" si="125"/>
        <v>-80000</v>
      </c>
      <c r="E530" s="160"/>
      <c r="F530" s="160"/>
      <c r="H530" s="160">
        <v>-80000</v>
      </c>
      <c r="I530" s="160"/>
      <c r="J530" s="160"/>
      <c r="K530" s="160"/>
      <c r="L530" s="160"/>
      <c r="M530" s="160"/>
      <c r="N530" s="160"/>
      <c r="O530" s="160"/>
      <c r="P530" s="160"/>
      <c r="Q530" s="160"/>
      <c r="R530" s="160"/>
    </row>
    <row r="531" spans="1:18" s="48" customFormat="1" ht="53.25" customHeight="1">
      <c r="A531" s="156" t="s">
        <v>157</v>
      </c>
      <c r="B531" s="160"/>
      <c r="C531" s="160"/>
      <c r="D531" s="161">
        <f t="shared" si="125"/>
        <v>-22198</v>
      </c>
      <c r="E531" s="160"/>
      <c r="F531" s="160"/>
      <c r="H531" s="160"/>
      <c r="I531" s="160">
        <v>-22198</v>
      </c>
      <c r="J531" s="160"/>
      <c r="K531" s="160"/>
      <c r="L531" s="160"/>
      <c r="M531" s="160"/>
      <c r="N531" s="160"/>
      <c r="O531" s="160"/>
      <c r="P531" s="160"/>
      <c r="Q531" s="160"/>
      <c r="R531" s="160"/>
    </row>
    <row r="532" spans="1:18" s="48" customFormat="1" ht="83.25" customHeight="1">
      <c r="A532" s="156" t="s">
        <v>158</v>
      </c>
      <c r="B532" s="160"/>
      <c r="C532" s="160"/>
      <c r="D532" s="161">
        <f t="shared" si="125"/>
        <v>-86072</v>
      </c>
      <c r="E532" s="160"/>
      <c r="F532" s="160"/>
      <c r="H532" s="160"/>
      <c r="I532" s="160"/>
      <c r="J532" s="160">
        <v>-86072</v>
      </c>
      <c r="K532" s="160"/>
      <c r="L532" s="160"/>
      <c r="M532" s="160"/>
      <c r="N532" s="160"/>
      <c r="O532" s="160"/>
      <c r="P532" s="160"/>
      <c r="Q532" s="160"/>
      <c r="R532" s="160"/>
    </row>
    <row r="533" spans="1:18" s="48" customFormat="1" ht="83.25" customHeight="1">
      <c r="A533" s="156" t="s">
        <v>159</v>
      </c>
      <c r="B533" s="160"/>
      <c r="C533" s="160"/>
      <c r="D533" s="161">
        <f t="shared" si="125"/>
        <v>-50000</v>
      </c>
      <c r="E533" s="160"/>
      <c r="F533" s="160"/>
      <c r="H533" s="160"/>
      <c r="I533" s="160"/>
      <c r="J533" s="160">
        <v>-50000</v>
      </c>
      <c r="K533" s="160"/>
      <c r="L533" s="160"/>
      <c r="M533" s="160"/>
      <c r="N533" s="160"/>
      <c r="O533" s="160"/>
      <c r="P533" s="160"/>
      <c r="Q533" s="160"/>
      <c r="R533" s="160"/>
    </row>
    <row r="534" spans="1:18" s="48" customFormat="1" ht="51.75" customHeight="1">
      <c r="A534" s="156" t="s">
        <v>160</v>
      </c>
      <c r="B534" s="160"/>
      <c r="C534" s="160"/>
      <c r="D534" s="161">
        <f t="shared" si="125"/>
        <v>-150000</v>
      </c>
      <c r="E534" s="160"/>
      <c r="F534" s="160"/>
      <c r="H534" s="160"/>
      <c r="I534" s="160"/>
      <c r="J534" s="160">
        <v>-150000</v>
      </c>
      <c r="K534" s="160"/>
      <c r="L534" s="160"/>
      <c r="M534" s="160"/>
      <c r="N534" s="160"/>
      <c r="O534" s="160"/>
      <c r="P534" s="160"/>
      <c r="Q534" s="160"/>
      <c r="R534" s="160"/>
    </row>
    <row r="535" spans="1:22" s="48" customFormat="1" ht="51" customHeight="1">
      <c r="A535" s="115" t="s">
        <v>24</v>
      </c>
      <c r="B535" s="47"/>
      <c r="C535" s="47">
        <v>3210</v>
      </c>
      <c r="D535" s="161">
        <f t="shared" si="125"/>
        <v>494059</v>
      </c>
      <c r="E535" s="47">
        <f>+E536+E537+E538+E539+E540+E541</f>
        <v>0</v>
      </c>
      <c r="F535" s="47">
        <f>+F536+F537+F538+F539+F540+F541</f>
        <v>0</v>
      </c>
      <c r="G535" s="47">
        <f aca="true" t="shared" si="138" ref="G535:R535">+G536+G537+G538+G539+G540+G541</f>
        <v>0</v>
      </c>
      <c r="H535" s="47">
        <f t="shared" si="138"/>
        <v>80000</v>
      </c>
      <c r="I535" s="47">
        <f t="shared" si="138"/>
        <v>22198</v>
      </c>
      <c r="J535" s="47">
        <f t="shared" si="138"/>
        <v>285772</v>
      </c>
      <c r="K535" s="47">
        <f t="shared" si="138"/>
        <v>0</v>
      </c>
      <c r="L535" s="47">
        <f t="shared" si="138"/>
        <v>0</v>
      </c>
      <c r="M535" s="47">
        <f t="shared" si="138"/>
        <v>0</v>
      </c>
      <c r="N535" s="47">
        <f t="shared" si="138"/>
        <v>0</v>
      </c>
      <c r="O535" s="47">
        <f t="shared" si="138"/>
        <v>0</v>
      </c>
      <c r="P535" s="47">
        <f t="shared" si="138"/>
        <v>0</v>
      </c>
      <c r="Q535" s="47">
        <f t="shared" si="138"/>
        <v>106089</v>
      </c>
      <c r="R535" s="47">
        <f t="shared" si="138"/>
        <v>0</v>
      </c>
      <c r="S535" s="113"/>
      <c r="T535" s="113"/>
      <c r="U535" s="113"/>
      <c r="V535" s="113"/>
    </row>
    <row r="536" spans="1:22" s="48" customFormat="1" ht="51" customHeight="1">
      <c r="A536" s="45" t="s">
        <v>191</v>
      </c>
      <c r="B536" s="47"/>
      <c r="C536" s="47"/>
      <c r="D536" s="161">
        <f t="shared" si="125"/>
        <v>494059</v>
      </c>
      <c r="E536" s="47"/>
      <c r="F536" s="47"/>
      <c r="G536" s="113"/>
      <c r="H536" s="47">
        <v>80000</v>
      </c>
      <c r="I536" s="47">
        <v>22198</v>
      </c>
      <c r="J536" s="47">
        <v>285772</v>
      </c>
      <c r="K536" s="47"/>
      <c r="L536" s="47"/>
      <c r="M536" s="47"/>
      <c r="N536" s="47"/>
      <c r="O536" s="47"/>
      <c r="P536" s="47"/>
      <c r="Q536" s="47">
        <v>106089</v>
      </c>
      <c r="R536" s="47"/>
      <c r="S536" s="113"/>
      <c r="T536" s="113"/>
      <c r="U536" s="113"/>
      <c r="V536" s="113"/>
    </row>
    <row r="537" spans="1:22" s="48" customFormat="1" ht="61.5" customHeight="1" hidden="1">
      <c r="A537" s="45" t="s">
        <v>269</v>
      </c>
      <c r="B537" s="47"/>
      <c r="C537" s="47"/>
      <c r="D537" s="161">
        <f t="shared" si="125"/>
        <v>0</v>
      </c>
      <c r="E537" s="47"/>
      <c r="F537" s="47"/>
      <c r="G537" s="113"/>
      <c r="H537" s="47"/>
      <c r="I537" s="47"/>
      <c r="J537" s="47"/>
      <c r="K537" s="47"/>
      <c r="L537" s="47"/>
      <c r="M537" s="47"/>
      <c r="N537" s="47"/>
      <c r="O537" s="47"/>
      <c r="P537" s="47"/>
      <c r="Q537" s="47"/>
      <c r="R537" s="47"/>
      <c r="S537" s="113"/>
      <c r="T537" s="113"/>
      <c r="U537" s="113"/>
      <c r="V537" s="113"/>
    </row>
    <row r="538" spans="1:22" s="48" customFormat="1" ht="64.5" customHeight="1" hidden="1">
      <c r="A538" s="45" t="s">
        <v>270</v>
      </c>
      <c r="B538" s="47"/>
      <c r="C538" s="47"/>
      <c r="D538" s="161">
        <f t="shared" si="125"/>
        <v>0</v>
      </c>
      <c r="E538" s="47"/>
      <c r="F538" s="47"/>
      <c r="G538" s="113"/>
      <c r="H538" s="47"/>
      <c r="I538" s="47"/>
      <c r="J538" s="47"/>
      <c r="K538" s="47"/>
      <c r="L538" s="47"/>
      <c r="M538" s="47"/>
      <c r="N538" s="47"/>
      <c r="O538" s="47"/>
      <c r="P538" s="47"/>
      <c r="Q538" s="47"/>
      <c r="R538" s="47"/>
      <c r="S538" s="113"/>
      <c r="T538" s="113"/>
      <c r="U538" s="113"/>
      <c r="V538" s="113"/>
    </row>
    <row r="539" spans="1:22" s="48" customFormat="1" ht="90.75" customHeight="1" hidden="1">
      <c r="A539" s="116" t="s">
        <v>271</v>
      </c>
      <c r="B539" s="47"/>
      <c r="C539" s="47"/>
      <c r="D539" s="161">
        <f t="shared" si="125"/>
        <v>0</v>
      </c>
      <c r="E539" s="47"/>
      <c r="F539" s="47"/>
      <c r="G539" s="113"/>
      <c r="H539" s="47"/>
      <c r="I539" s="47"/>
      <c r="J539" s="47"/>
      <c r="K539" s="47"/>
      <c r="L539" s="47"/>
      <c r="M539" s="47"/>
      <c r="N539" s="47"/>
      <c r="O539" s="47"/>
      <c r="P539" s="47"/>
      <c r="Q539" s="47"/>
      <c r="R539" s="47"/>
      <c r="S539" s="113"/>
      <c r="T539" s="113"/>
      <c r="U539" s="113"/>
      <c r="V539" s="113"/>
    </row>
    <row r="540" spans="1:22" s="48" customFormat="1" ht="66.75" customHeight="1" hidden="1">
      <c r="A540" s="116" t="s">
        <v>272</v>
      </c>
      <c r="B540" s="47"/>
      <c r="C540" s="47"/>
      <c r="D540" s="161">
        <f t="shared" si="125"/>
        <v>0</v>
      </c>
      <c r="E540" s="47"/>
      <c r="F540" s="47"/>
      <c r="G540" s="113"/>
      <c r="H540" s="47"/>
      <c r="I540" s="47"/>
      <c r="J540" s="47"/>
      <c r="K540" s="47"/>
      <c r="L540" s="47"/>
      <c r="M540" s="47"/>
      <c r="N540" s="47"/>
      <c r="O540" s="47"/>
      <c r="P540" s="47"/>
      <c r="Q540" s="47"/>
      <c r="R540" s="47"/>
      <c r="S540" s="113"/>
      <c r="T540" s="113"/>
      <c r="U540" s="113"/>
      <c r="V540" s="113"/>
    </row>
    <row r="541" spans="1:22" s="48" customFormat="1" ht="96.75" customHeight="1" hidden="1">
      <c r="A541" s="45" t="s">
        <v>273</v>
      </c>
      <c r="B541" s="47"/>
      <c r="C541" s="47"/>
      <c r="D541" s="161">
        <f aca="true" t="shared" si="139" ref="D541:D554">F541+H541+I541+J541+K541+L541+M541+N541+O541+P541+Q541+R541</f>
        <v>0</v>
      </c>
      <c r="E541" s="47"/>
      <c r="F541" s="47"/>
      <c r="G541" s="113"/>
      <c r="H541" s="47"/>
      <c r="I541" s="47"/>
      <c r="J541" s="47"/>
      <c r="K541" s="47"/>
      <c r="L541" s="47"/>
      <c r="M541" s="47"/>
      <c r="N541" s="47"/>
      <c r="O541" s="47"/>
      <c r="P541" s="47"/>
      <c r="Q541" s="47"/>
      <c r="R541" s="47"/>
      <c r="S541" s="113"/>
      <c r="T541" s="113"/>
      <c r="U541" s="113"/>
      <c r="V541" s="113"/>
    </row>
    <row r="542" spans="1:18" s="113" customFormat="1" ht="47.25" customHeight="1" hidden="1">
      <c r="A542" s="112" t="s">
        <v>188</v>
      </c>
      <c r="B542" s="47">
        <v>240601</v>
      </c>
      <c r="C542" s="47"/>
      <c r="D542" s="161">
        <f t="shared" si="139"/>
        <v>0</v>
      </c>
      <c r="E542" s="47"/>
      <c r="F542" s="47">
        <f aca="true" t="shared" si="140" ref="F542:R542">F543</f>
        <v>0</v>
      </c>
      <c r="G542" s="47">
        <f t="shared" si="140"/>
        <v>0</v>
      </c>
      <c r="H542" s="47">
        <f t="shared" si="140"/>
        <v>0</v>
      </c>
      <c r="I542" s="47">
        <f t="shared" si="140"/>
        <v>0</v>
      </c>
      <c r="J542" s="47">
        <f t="shared" si="140"/>
        <v>0</v>
      </c>
      <c r="K542" s="47">
        <f t="shared" si="140"/>
        <v>0</v>
      </c>
      <c r="L542" s="47">
        <f t="shared" si="140"/>
        <v>0</v>
      </c>
      <c r="M542" s="47">
        <f t="shared" si="140"/>
        <v>0</v>
      </c>
      <c r="N542" s="47">
        <f t="shared" si="140"/>
        <v>0</v>
      </c>
      <c r="O542" s="47">
        <f t="shared" si="140"/>
        <v>0</v>
      </c>
      <c r="P542" s="47">
        <f t="shared" si="140"/>
        <v>0</v>
      </c>
      <c r="Q542" s="47">
        <f t="shared" si="140"/>
        <v>0</v>
      </c>
      <c r="R542" s="47">
        <f t="shared" si="140"/>
        <v>0</v>
      </c>
    </row>
    <row r="543" spans="1:18" s="52" customFormat="1" ht="22.5" customHeight="1" hidden="1">
      <c r="A543" s="114" t="s">
        <v>182</v>
      </c>
      <c r="B543" s="49"/>
      <c r="C543" s="49">
        <v>2240</v>
      </c>
      <c r="D543" s="161">
        <f t="shared" si="139"/>
        <v>0</v>
      </c>
      <c r="E543" s="49"/>
      <c r="F543" s="49">
        <f>+F544</f>
        <v>0</v>
      </c>
      <c r="G543" s="49">
        <f aca="true" t="shared" si="141" ref="G543:R543">+G544</f>
        <v>0</v>
      </c>
      <c r="H543" s="49">
        <f t="shared" si="141"/>
        <v>0</v>
      </c>
      <c r="I543" s="49">
        <f t="shared" si="141"/>
        <v>0</v>
      </c>
      <c r="J543" s="49">
        <f t="shared" si="141"/>
        <v>0</v>
      </c>
      <c r="K543" s="49">
        <f t="shared" si="141"/>
        <v>0</v>
      </c>
      <c r="L543" s="49">
        <f t="shared" si="141"/>
        <v>0</v>
      </c>
      <c r="M543" s="49">
        <f t="shared" si="141"/>
        <v>0</v>
      </c>
      <c r="N543" s="49">
        <f t="shared" si="141"/>
        <v>0</v>
      </c>
      <c r="O543" s="49">
        <f t="shared" si="141"/>
        <v>0</v>
      </c>
      <c r="P543" s="49">
        <f t="shared" si="141"/>
        <v>0</v>
      </c>
      <c r="Q543" s="49">
        <f t="shared" si="141"/>
        <v>0</v>
      </c>
      <c r="R543" s="49">
        <f t="shared" si="141"/>
        <v>0</v>
      </c>
    </row>
    <row r="544" spans="1:18" s="52" customFormat="1" ht="51" customHeight="1" hidden="1">
      <c r="A544" s="112" t="s">
        <v>232</v>
      </c>
      <c r="B544" s="49"/>
      <c r="C544" s="49"/>
      <c r="D544" s="161">
        <f t="shared" si="139"/>
        <v>0</v>
      </c>
      <c r="E544" s="49"/>
      <c r="F544" s="49"/>
      <c r="H544" s="49"/>
      <c r="I544" s="49"/>
      <c r="J544" s="49"/>
      <c r="K544" s="49"/>
      <c r="L544" s="49"/>
      <c r="M544" s="49"/>
      <c r="N544" s="49"/>
      <c r="O544" s="49"/>
      <c r="P544" s="49"/>
      <c r="Q544" s="49"/>
      <c r="R544" s="49"/>
    </row>
    <row r="545" spans="1:18" s="113" customFormat="1" ht="31.5" customHeight="1" hidden="1">
      <c r="A545" s="112" t="s">
        <v>415</v>
      </c>
      <c r="B545" s="47">
        <v>10116</v>
      </c>
      <c r="C545" s="47"/>
      <c r="D545" s="161">
        <f t="shared" si="139"/>
        <v>0</v>
      </c>
      <c r="E545" s="47"/>
      <c r="F545" s="47">
        <f aca="true" t="shared" si="142" ref="F545:R545">F546</f>
        <v>0</v>
      </c>
      <c r="G545" s="47">
        <f t="shared" si="142"/>
        <v>0</v>
      </c>
      <c r="H545" s="47">
        <f t="shared" si="142"/>
        <v>0</v>
      </c>
      <c r="I545" s="47">
        <f t="shared" si="142"/>
        <v>0</v>
      </c>
      <c r="J545" s="47">
        <f t="shared" si="142"/>
        <v>0</v>
      </c>
      <c r="K545" s="47">
        <f t="shared" si="142"/>
        <v>0</v>
      </c>
      <c r="L545" s="47">
        <f t="shared" si="142"/>
        <v>0</v>
      </c>
      <c r="M545" s="47">
        <f t="shared" si="142"/>
        <v>0</v>
      </c>
      <c r="N545" s="47">
        <f t="shared" si="142"/>
        <v>0</v>
      </c>
      <c r="O545" s="47">
        <f t="shared" si="142"/>
        <v>0</v>
      </c>
      <c r="P545" s="47">
        <f t="shared" si="142"/>
        <v>0</v>
      </c>
      <c r="Q545" s="47">
        <f t="shared" si="142"/>
        <v>0</v>
      </c>
      <c r="R545" s="47">
        <f t="shared" si="142"/>
        <v>0</v>
      </c>
    </row>
    <row r="546" spans="1:18" s="52" customFormat="1" ht="47.25" customHeight="1" hidden="1">
      <c r="A546" s="114" t="s">
        <v>17</v>
      </c>
      <c r="B546" s="49"/>
      <c r="C546" s="49">
        <v>3110</v>
      </c>
      <c r="D546" s="161">
        <f t="shared" si="139"/>
        <v>0</v>
      </c>
      <c r="E546" s="49"/>
      <c r="F546" s="49"/>
      <c r="H546" s="49"/>
      <c r="I546" s="49"/>
      <c r="J546" s="49"/>
      <c r="K546" s="49"/>
      <c r="L546" s="49"/>
      <c r="M546" s="49"/>
      <c r="N546" s="49"/>
      <c r="O546" s="49"/>
      <c r="P546" s="49"/>
      <c r="Q546" s="49"/>
      <c r="R546" s="49"/>
    </row>
    <row r="547" spans="1:18" s="103" customFormat="1" ht="32.25" customHeight="1">
      <c r="A547" s="173" t="s">
        <v>497</v>
      </c>
      <c r="B547" s="105"/>
      <c r="C547" s="106"/>
      <c r="D547" s="161">
        <f t="shared" si="139"/>
        <v>403922</v>
      </c>
      <c r="E547" s="105">
        <f>+E548+E603+E616+E619+E621+E623</f>
        <v>0</v>
      </c>
      <c r="F547" s="105">
        <f>+F548+F603+F616+F619+F621+F623</f>
        <v>0</v>
      </c>
      <c r="G547" s="105">
        <f aca="true" t="shared" si="143" ref="G547:R547">+G548+G603+G616+G619+G621+G623</f>
        <v>0</v>
      </c>
      <c r="H547" s="105">
        <f t="shared" si="143"/>
        <v>0</v>
      </c>
      <c r="I547" s="105">
        <f t="shared" si="143"/>
        <v>0</v>
      </c>
      <c r="J547" s="105">
        <f t="shared" si="143"/>
        <v>0</v>
      </c>
      <c r="K547" s="105">
        <f t="shared" si="143"/>
        <v>0</v>
      </c>
      <c r="L547" s="105">
        <f t="shared" si="143"/>
        <v>0</v>
      </c>
      <c r="M547" s="105">
        <f t="shared" si="143"/>
        <v>0</v>
      </c>
      <c r="N547" s="105">
        <f t="shared" si="143"/>
        <v>0</v>
      </c>
      <c r="O547" s="105">
        <f t="shared" si="143"/>
        <v>0</v>
      </c>
      <c r="P547" s="105">
        <f t="shared" si="143"/>
        <v>0</v>
      </c>
      <c r="Q547" s="105">
        <f t="shared" si="143"/>
        <v>403922</v>
      </c>
      <c r="R547" s="105">
        <f t="shared" si="143"/>
        <v>0</v>
      </c>
    </row>
    <row r="548" spans="1:18" s="109" customFormat="1" ht="15.75">
      <c r="A548" s="57" t="s">
        <v>417</v>
      </c>
      <c r="B548" s="174">
        <v>150101</v>
      </c>
      <c r="C548" s="174"/>
      <c r="D548" s="161">
        <f t="shared" si="139"/>
        <v>403922</v>
      </c>
      <c r="E548" s="174">
        <f aca="true" t="shared" si="144" ref="E548:R548">+E551+E568+E577+E595+E598+E549</f>
        <v>0</v>
      </c>
      <c r="F548" s="174">
        <f t="shared" si="144"/>
        <v>0</v>
      </c>
      <c r="G548" s="174">
        <f t="shared" si="144"/>
        <v>0</v>
      </c>
      <c r="H548" s="174">
        <f t="shared" si="144"/>
        <v>0</v>
      </c>
      <c r="I548" s="174">
        <f t="shared" si="144"/>
        <v>0</v>
      </c>
      <c r="J548" s="174">
        <f t="shared" si="144"/>
        <v>0</v>
      </c>
      <c r="K548" s="174">
        <f t="shared" si="144"/>
        <v>0</v>
      </c>
      <c r="L548" s="174">
        <f t="shared" si="144"/>
        <v>0</v>
      </c>
      <c r="M548" s="174">
        <f t="shared" si="144"/>
        <v>0</v>
      </c>
      <c r="N548" s="174">
        <f t="shared" si="144"/>
        <v>0</v>
      </c>
      <c r="O548" s="174">
        <f t="shared" si="144"/>
        <v>0</v>
      </c>
      <c r="P548" s="174">
        <f t="shared" si="144"/>
        <v>0</v>
      </c>
      <c r="Q548" s="174">
        <f t="shared" si="144"/>
        <v>403922</v>
      </c>
      <c r="R548" s="174">
        <f t="shared" si="144"/>
        <v>0</v>
      </c>
    </row>
    <row r="549" spans="1:18" s="109" customFormat="1" ht="47.25">
      <c r="A549" s="115" t="s">
        <v>17</v>
      </c>
      <c r="B549" s="49"/>
      <c r="C549" s="49">
        <v>3110</v>
      </c>
      <c r="D549" s="161">
        <f t="shared" si="139"/>
        <v>135252</v>
      </c>
      <c r="E549" s="174">
        <f aca="true" t="shared" si="145" ref="E549:R549">+E550</f>
        <v>0</v>
      </c>
      <c r="F549" s="174">
        <f t="shared" si="145"/>
        <v>0</v>
      </c>
      <c r="G549" s="174">
        <f t="shared" si="145"/>
        <v>0</v>
      </c>
      <c r="H549" s="174">
        <f t="shared" si="145"/>
        <v>0</v>
      </c>
      <c r="I549" s="174">
        <f t="shared" si="145"/>
        <v>0</v>
      </c>
      <c r="J549" s="174">
        <f t="shared" si="145"/>
        <v>0</v>
      </c>
      <c r="K549" s="174">
        <f t="shared" si="145"/>
        <v>0</v>
      </c>
      <c r="L549" s="174">
        <f t="shared" si="145"/>
        <v>0</v>
      </c>
      <c r="M549" s="174">
        <f t="shared" si="145"/>
        <v>0</v>
      </c>
      <c r="N549" s="174">
        <f t="shared" si="145"/>
        <v>135252</v>
      </c>
      <c r="O549" s="174">
        <f t="shared" si="145"/>
        <v>0</v>
      </c>
      <c r="P549" s="174">
        <f t="shared" si="145"/>
        <v>0</v>
      </c>
      <c r="Q549" s="174">
        <f t="shared" si="145"/>
        <v>0</v>
      </c>
      <c r="R549" s="174">
        <f t="shared" si="145"/>
        <v>0</v>
      </c>
    </row>
    <row r="550" spans="1:18" s="109" customFormat="1" ht="94.5">
      <c r="A550" s="55" t="s">
        <v>519</v>
      </c>
      <c r="B550" s="174"/>
      <c r="C550" s="174"/>
      <c r="D550" s="161">
        <f t="shared" si="139"/>
        <v>135252</v>
      </c>
      <c r="E550" s="174"/>
      <c r="F550" s="174"/>
      <c r="G550" s="174"/>
      <c r="H550" s="174"/>
      <c r="I550" s="174"/>
      <c r="J550" s="174"/>
      <c r="K550" s="174"/>
      <c r="L550" s="174"/>
      <c r="M550" s="174"/>
      <c r="N550" s="174">
        <v>135252</v>
      </c>
      <c r="O550" s="174"/>
      <c r="P550" s="174"/>
      <c r="Q550" s="174"/>
      <c r="R550" s="174"/>
    </row>
    <row r="551" spans="1:18" s="52" customFormat="1" ht="33" customHeight="1">
      <c r="A551" s="115" t="s">
        <v>234</v>
      </c>
      <c r="B551" s="51"/>
      <c r="C551" s="51">
        <v>3131</v>
      </c>
      <c r="D551" s="161">
        <f t="shared" si="139"/>
        <v>-14376</v>
      </c>
      <c r="E551" s="54">
        <f>+E552+E566+E567</f>
        <v>0</v>
      </c>
      <c r="F551" s="54">
        <f>+F552+F553+F554</f>
        <v>0</v>
      </c>
      <c r="G551" s="54">
        <f aca="true" t="shared" si="146" ref="G551:R551">+G552+G553+G554</f>
        <v>0</v>
      </c>
      <c r="H551" s="54">
        <f t="shared" si="146"/>
        <v>0</v>
      </c>
      <c r="I551" s="54">
        <f t="shared" si="146"/>
        <v>0</v>
      </c>
      <c r="J551" s="54">
        <f t="shared" si="146"/>
        <v>-4128</v>
      </c>
      <c r="K551" s="54">
        <f t="shared" si="146"/>
        <v>0</v>
      </c>
      <c r="L551" s="54">
        <f t="shared" si="146"/>
        <v>-10248</v>
      </c>
      <c r="M551" s="54">
        <f t="shared" si="146"/>
        <v>0</v>
      </c>
      <c r="N551" s="54">
        <f t="shared" si="146"/>
        <v>0</v>
      </c>
      <c r="O551" s="54">
        <f t="shared" si="146"/>
        <v>0</v>
      </c>
      <c r="P551" s="54">
        <f t="shared" si="146"/>
        <v>0</v>
      </c>
      <c r="Q551" s="54">
        <f t="shared" si="146"/>
        <v>0</v>
      </c>
      <c r="R551" s="54">
        <f t="shared" si="146"/>
        <v>0</v>
      </c>
    </row>
    <row r="552" spans="1:18" s="48" customFormat="1" ht="66" customHeight="1">
      <c r="A552" s="61" t="s">
        <v>212</v>
      </c>
      <c r="B552" s="161"/>
      <c r="C552" s="161"/>
      <c r="D552" s="161">
        <f t="shared" si="139"/>
        <v>-10248</v>
      </c>
      <c r="E552" s="161"/>
      <c r="F552" s="175"/>
      <c r="G552" s="175"/>
      <c r="H552" s="175"/>
      <c r="I552" s="176"/>
      <c r="J552" s="177"/>
      <c r="K552" s="178"/>
      <c r="L552" s="178">
        <v>-10248</v>
      </c>
      <c r="M552" s="175"/>
      <c r="N552" s="176"/>
      <c r="O552" s="175"/>
      <c r="P552" s="175"/>
      <c r="Q552" s="175"/>
      <c r="R552" s="161"/>
    </row>
    <row r="553" spans="1:18" s="48" customFormat="1" ht="68.25" customHeight="1">
      <c r="A553" s="61" t="s">
        <v>213</v>
      </c>
      <c r="B553" s="161"/>
      <c r="C553" s="161"/>
      <c r="D553" s="161">
        <f t="shared" si="139"/>
        <v>-2758</v>
      </c>
      <c r="E553" s="161"/>
      <c r="F553" s="175"/>
      <c r="G553" s="175"/>
      <c r="H553" s="175"/>
      <c r="I553" s="176"/>
      <c r="J553" s="177">
        <v>-2758</v>
      </c>
      <c r="K553" s="178"/>
      <c r="L553" s="178"/>
      <c r="M553" s="175"/>
      <c r="N553" s="176"/>
      <c r="O553" s="175"/>
      <c r="P553" s="175"/>
      <c r="Q553" s="175"/>
      <c r="R553" s="161"/>
    </row>
    <row r="554" spans="1:22" s="48" customFormat="1" ht="67.5" customHeight="1">
      <c r="A554" s="61" t="s">
        <v>214</v>
      </c>
      <c r="B554" s="53"/>
      <c r="C554" s="53"/>
      <c r="D554" s="161">
        <f t="shared" si="139"/>
        <v>-1370</v>
      </c>
      <c r="E554" s="53"/>
      <c r="F554" s="175"/>
      <c r="G554" s="175"/>
      <c r="H554" s="175"/>
      <c r="I554" s="176"/>
      <c r="J554" s="177">
        <v>-1370</v>
      </c>
      <c r="K554" s="178"/>
      <c r="L554" s="178"/>
      <c r="M554" s="175"/>
      <c r="N554" s="176"/>
      <c r="O554" s="175"/>
      <c r="P554" s="175"/>
      <c r="Q554" s="175"/>
      <c r="R554" s="53"/>
      <c r="S554" s="113"/>
      <c r="T554" s="113"/>
      <c r="U554" s="113"/>
      <c r="V554" s="113"/>
    </row>
    <row r="555" spans="1:22" s="48" customFormat="1" ht="42.75" customHeight="1" hidden="1">
      <c r="A555" s="57"/>
      <c r="B555" s="53"/>
      <c r="C555" s="53"/>
      <c r="D555" s="53"/>
      <c r="E555" s="53"/>
      <c r="F555" s="47"/>
      <c r="G555" s="113"/>
      <c r="H555" s="47"/>
      <c r="I555" s="47"/>
      <c r="J555" s="47"/>
      <c r="K555" s="47"/>
      <c r="L555" s="47"/>
      <c r="M555" s="47"/>
      <c r="N555" s="47"/>
      <c r="O555" s="47"/>
      <c r="P555" s="47"/>
      <c r="Q555" s="47"/>
      <c r="R555" s="47"/>
      <c r="S555" s="113"/>
      <c r="T555" s="113"/>
      <c r="U555" s="113"/>
      <c r="V555" s="113"/>
    </row>
    <row r="556" spans="1:22" s="48" customFormat="1" ht="78.75" hidden="1">
      <c r="A556" s="57" t="s">
        <v>133</v>
      </c>
      <c r="B556" s="53"/>
      <c r="C556" s="53"/>
      <c r="D556" s="53">
        <f aca="true" t="shared" si="147" ref="D556:D601">F556+H556+I556+J556+K556+L556+M556+N556+O556+P556+Q556+R556</f>
        <v>0</v>
      </c>
      <c r="E556" s="53"/>
      <c r="F556" s="53"/>
      <c r="G556" s="113"/>
      <c r="H556" s="53"/>
      <c r="I556" s="53"/>
      <c r="J556" s="53"/>
      <c r="K556" s="53"/>
      <c r="L556" s="53"/>
      <c r="M556" s="53"/>
      <c r="N556" s="53"/>
      <c r="O556" s="53"/>
      <c r="P556" s="53"/>
      <c r="Q556" s="53"/>
      <c r="R556" s="53"/>
      <c r="S556" s="113"/>
      <c r="T556" s="113"/>
      <c r="U556" s="113"/>
      <c r="V556" s="113"/>
    </row>
    <row r="557" spans="1:22" s="48" customFormat="1" ht="31.5" hidden="1">
      <c r="A557" s="57" t="s">
        <v>112</v>
      </c>
      <c r="B557" s="53"/>
      <c r="C557" s="53"/>
      <c r="D557" s="53">
        <f t="shared" si="147"/>
        <v>0</v>
      </c>
      <c r="E557" s="53"/>
      <c r="F557" s="53"/>
      <c r="G557" s="113"/>
      <c r="H557" s="53"/>
      <c r="I557" s="53"/>
      <c r="J557" s="53"/>
      <c r="K557" s="53"/>
      <c r="L557" s="53"/>
      <c r="M557" s="53"/>
      <c r="N557" s="53"/>
      <c r="O557" s="53"/>
      <c r="P557" s="53"/>
      <c r="Q557" s="53"/>
      <c r="R557" s="53"/>
      <c r="S557" s="113"/>
      <c r="T557" s="113"/>
      <c r="U557" s="113"/>
      <c r="V557" s="113"/>
    </row>
    <row r="558" spans="1:22" s="48" customFormat="1" ht="78.75" hidden="1">
      <c r="A558" s="57" t="s">
        <v>134</v>
      </c>
      <c r="B558" s="53"/>
      <c r="C558" s="53"/>
      <c r="D558" s="53">
        <f t="shared" si="147"/>
        <v>0</v>
      </c>
      <c r="E558" s="53"/>
      <c r="F558" s="53"/>
      <c r="G558" s="113"/>
      <c r="H558" s="53"/>
      <c r="I558" s="53"/>
      <c r="J558" s="53"/>
      <c r="K558" s="53"/>
      <c r="L558" s="53"/>
      <c r="M558" s="53"/>
      <c r="N558" s="53"/>
      <c r="O558" s="53"/>
      <c r="P558" s="53"/>
      <c r="Q558" s="53"/>
      <c r="R558" s="53"/>
      <c r="S558" s="113"/>
      <c r="T558" s="113"/>
      <c r="U558" s="113"/>
      <c r="V558" s="113"/>
    </row>
    <row r="559" spans="1:22" s="48" customFormat="1" ht="110.25" hidden="1">
      <c r="A559" s="57" t="s">
        <v>114</v>
      </c>
      <c r="B559" s="53"/>
      <c r="C559" s="53"/>
      <c r="D559" s="53">
        <f t="shared" si="147"/>
        <v>0</v>
      </c>
      <c r="E559" s="53"/>
      <c r="F559" s="53"/>
      <c r="G559" s="113"/>
      <c r="H559" s="53"/>
      <c r="I559" s="53"/>
      <c r="J559" s="53"/>
      <c r="K559" s="53"/>
      <c r="L559" s="53"/>
      <c r="M559" s="53"/>
      <c r="N559" s="53"/>
      <c r="O559" s="53"/>
      <c r="P559" s="53"/>
      <c r="Q559" s="53"/>
      <c r="R559" s="53"/>
      <c r="S559" s="113"/>
      <c r="T559" s="113"/>
      <c r="U559" s="113"/>
      <c r="V559" s="113"/>
    </row>
    <row r="560" spans="1:22" s="48" customFormat="1" ht="94.5" hidden="1">
      <c r="A560" s="57" t="s">
        <v>113</v>
      </c>
      <c r="B560" s="53"/>
      <c r="C560" s="53"/>
      <c r="D560" s="53">
        <f t="shared" si="147"/>
        <v>0</v>
      </c>
      <c r="E560" s="53"/>
      <c r="F560" s="53"/>
      <c r="G560" s="113"/>
      <c r="H560" s="53"/>
      <c r="I560" s="53"/>
      <c r="J560" s="53"/>
      <c r="K560" s="53"/>
      <c r="L560" s="53"/>
      <c r="M560" s="53"/>
      <c r="N560" s="53"/>
      <c r="O560" s="53"/>
      <c r="P560" s="53"/>
      <c r="Q560" s="53"/>
      <c r="R560" s="53"/>
      <c r="S560" s="113"/>
      <c r="T560" s="113"/>
      <c r="U560" s="113"/>
      <c r="V560" s="113"/>
    </row>
    <row r="561" spans="1:22" s="48" customFormat="1" ht="78.75" customHeight="1" hidden="1">
      <c r="A561" s="57" t="s">
        <v>115</v>
      </c>
      <c r="B561" s="53"/>
      <c r="C561" s="53"/>
      <c r="D561" s="53">
        <f t="shared" si="147"/>
        <v>0</v>
      </c>
      <c r="E561" s="53"/>
      <c r="F561" s="53"/>
      <c r="G561" s="113"/>
      <c r="H561" s="53"/>
      <c r="I561" s="53"/>
      <c r="J561" s="53"/>
      <c r="K561" s="53"/>
      <c r="L561" s="53"/>
      <c r="M561" s="53"/>
      <c r="N561" s="53"/>
      <c r="O561" s="53"/>
      <c r="P561" s="53"/>
      <c r="Q561" s="53"/>
      <c r="R561" s="53"/>
      <c r="S561" s="113"/>
      <c r="T561" s="113"/>
      <c r="U561" s="113"/>
      <c r="V561" s="113"/>
    </row>
    <row r="562" spans="1:22" s="48" customFormat="1" ht="94.5" hidden="1">
      <c r="A562" s="57" t="s">
        <v>116</v>
      </c>
      <c r="B562" s="53"/>
      <c r="C562" s="53"/>
      <c r="D562" s="53">
        <f t="shared" si="147"/>
        <v>0</v>
      </c>
      <c r="E562" s="53"/>
      <c r="F562" s="53"/>
      <c r="G562" s="113"/>
      <c r="H562" s="53"/>
      <c r="I562" s="53"/>
      <c r="J562" s="53"/>
      <c r="K562" s="53"/>
      <c r="L562" s="53"/>
      <c r="M562" s="53"/>
      <c r="N562" s="53"/>
      <c r="O562" s="53"/>
      <c r="P562" s="53"/>
      <c r="Q562" s="53"/>
      <c r="R562" s="53"/>
      <c r="S562" s="113"/>
      <c r="T562" s="113"/>
      <c r="U562" s="113"/>
      <c r="V562" s="113"/>
    </row>
    <row r="563" spans="1:22" s="48" customFormat="1" ht="78.75" hidden="1">
      <c r="A563" s="57" t="s">
        <v>117</v>
      </c>
      <c r="B563" s="53"/>
      <c r="C563" s="53"/>
      <c r="D563" s="53">
        <f t="shared" si="147"/>
        <v>0</v>
      </c>
      <c r="E563" s="53"/>
      <c r="F563" s="53"/>
      <c r="G563" s="113"/>
      <c r="H563" s="53"/>
      <c r="I563" s="53"/>
      <c r="J563" s="53"/>
      <c r="K563" s="53"/>
      <c r="L563" s="53"/>
      <c r="M563" s="53"/>
      <c r="N563" s="53"/>
      <c r="O563" s="53"/>
      <c r="P563" s="53"/>
      <c r="Q563" s="53"/>
      <c r="R563" s="53"/>
      <c r="S563" s="113"/>
      <c r="T563" s="113"/>
      <c r="U563" s="113"/>
      <c r="V563" s="113"/>
    </row>
    <row r="564" spans="1:22" s="48" customFormat="1" ht="15.75" hidden="1">
      <c r="A564" s="57"/>
      <c r="B564" s="53"/>
      <c r="C564" s="53"/>
      <c r="D564" s="53">
        <f t="shared" si="147"/>
        <v>0</v>
      </c>
      <c r="E564" s="53"/>
      <c r="F564" s="53"/>
      <c r="G564" s="113"/>
      <c r="H564" s="53"/>
      <c r="I564" s="53"/>
      <c r="J564" s="53"/>
      <c r="K564" s="53"/>
      <c r="L564" s="53"/>
      <c r="M564" s="53"/>
      <c r="N564" s="53"/>
      <c r="O564" s="53"/>
      <c r="P564" s="53"/>
      <c r="Q564" s="53"/>
      <c r="R564" s="53"/>
      <c r="S564" s="113"/>
      <c r="T564" s="113"/>
      <c r="U564" s="113"/>
      <c r="V564" s="113"/>
    </row>
    <row r="565" spans="1:22" s="48" customFormat="1" ht="47.25" hidden="1">
      <c r="A565" s="57" t="s">
        <v>107</v>
      </c>
      <c r="B565" s="53"/>
      <c r="C565" s="53"/>
      <c r="D565" s="53">
        <f t="shared" si="147"/>
        <v>0</v>
      </c>
      <c r="E565" s="53"/>
      <c r="F565" s="136"/>
      <c r="G565" s="113"/>
      <c r="H565" s="136"/>
      <c r="I565" s="136"/>
      <c r="J565" s="136"/>
      <c r="K565" s="53"/>
      <c r="L565" s="53"/>
      <c r="M565" s="53"/>
      <c r="N565" s="53"/>
      <c r="O565" s="53"/>
      <c r="P565" s="53"/>
      <c r="Q565" s="53"/>
      <c r="R565" s="53"/>
      <c r="S565" s="113"/>
      <c r="T565" s="113"/>
      <c r="U565" s="113"/>
      <c r="V565" s="113"/>
    </row>
    <row r="566" spans="1:22" s="48" customFormat="1" ht="66" customHeight="1" hidden="1">
      <c r="A566" s="64" t="s">
        <v>300</v>
      </c>
      <c r="B566" s="137"/>
      <c r="C566" s="137"/>
      <c r="D566" s="137">
        <f t="shared" si="147"/>
        <v>0</v>
      </c>
      <c r="E566" s="137"/>
      <c r="F566" s="138"/>
      <c r="G566" s="138">
        <v>0</v>
      </c>
      <c r="H566" s="138"/>
      <c r="I566" s="138"/>
      <c r="J566" s="138"/>
      <c r="K566" s="137"/>
      <c r="L566" s="137"/>
      <c r="M566" s="137"/>
      <c r="N566" s="137"/>
      <c r="O566" s="137"/>
      <c r="P566" s="137"/>
      <c r="Q566" s="137"/>
      <c r="R566" s="137"/>
      <c r="S566" s="113"/>
      <c r="T566" s="113"/>
      <c r="U566" s="113"/>
      <c r="V566" s="113"/>
    </row>
    <row r="567" spans="1:22" s="48" customFormat="1" ht="65.25" customHeight="1" hidden="1">
      <c r="A567" s="64" t="s">
        <v>301</v>
      </c>
      <c r="B567" s="137"/>
      <c r="C567" s="137"/>
      <c r="D567" s="137">
        <f t="shared" si="147"/>
        <v>0</v>
      </c>
      <c r="E567" s="137"/>
      <c r="F567" s="138"/>
      <c r="G567" s="138">
        <v>0</v>
      </c>
      <c r="H567" s="138"/>
      <c r="I567" s="138"/>
      <c r="J567" s="138"/>
      <c r="K567" s="137"/>
      <c r="L567" s="137"/>
      <c r="M567" s="137"/>
      <c r="N567" s="137"/>
      <c r="O567" s="137"/>
      <c r="P567" s="137"/>
      <c r="Q567" s="137"/>
      <c r="R567" s="137"/>
      <c r="S567" s="113"/>
      <c r="T567" s="113"/>
      <c r="U567" s="113"/>
      <c r="V567" s="113"/>
    </row>
    <row r="568" spans="1:18" s="52" customFormat="1" ht="31.5">
      <c r="A568" s="115" t="s">
        <v>230</v>
      </c>
      <c r="B568" s="51"/>
      <c r="C568" s="51">
        <v>3142</v>
      </c>
      <c r="D568" s="51">
        <f aca="true" t="shared" si="148" ref="D568:R568">+D569+D570+D571+D572+D573+D574+D575+D576</f>
        <v>-166791</v>
      </c>
      <c r="E568" s="139">
        <f t="shared" si="148"/>
        <v>0</v>
      </c>
      <c r="F568" s="139">
        <f t="shared" si="148"/>
        <v>0</v>
      </c>
      <c r="G568" s="139">
        <f t="shared" si="148"/>
        <v>0</v>
      </c>
      <c r="H568" s="51">
        <f t="shared" si="148"/>
        <v>0</v>
      </c>
      <c r="I568" s="51">
        <f t="shared" si="148"/>
        <v>-63369</v>
      </c>
      <c r="J568" s="51">
        <f t="shared" si="148"/>
        <v>-25209</v>
      </c>
      <c r="K568" s="51">
        <f t="shared" si="148"/>
        <v>0</v>
      </c>
      <c r="L568" s="51">
        <f t="shared" si="148"/>
        <v>57039</v>
      </c>
      <c r="M568" s="51">
        <f t="shared" si="148"/>
        <v>0</v>
      </c>
      <c r="N568" s="51">
        <f t="shared" si="148"/>
        <v>-135252</v>
      </c>
      <c r="O568" s="51">
        <f t="shared" si="148"/>
        <v>0</v>
      </c>
      <c r="P568" s="51">
        <f t="shared" si="148"/>
        <v>0</v>
      </c>
      <c r="Q568" s="51">
        <f t="shared" si="148"/>
        <v>0</v>
      </c>
      <c r="R568" s="51">
        <f t="shared" si="148"/>
        <v>0</v>
      </c>
    </row>
    <row r="569" spans="1:18" s="48" customFormat="1" ht="72" customHeight="1">
      <c r="A569" s="55" t="s">
        <v>325</v>
      </c>
      <c r="B569" s="161"/>
      <c r="C569" s="161"/>
      <c r="D569" s="161">
        <f t="shared" si="147"/>
        <v>-63369</v>
      </c>
      <c r="E569" s="161"/>
      <c r="F569" s="161"/>
      <c r="G569" s="179"/>
      <c r="H569" s="180"/>
      <c r="I569" s="178">
        <v>-63369</v>
      </c>
      <c r="J569" s="177"/>
      <c r="K569" s="180"/>
      <c r="L569" s="161"/>
      <c r="M569" s="180"/>
      <c r="N569" s="180"/>
      <c r="O569" s="180"/>
      <c r="P569" s="180"/>
      <c r="Q569" s="180"/>
      <c r="R569" s="180"/>
    </row>
    <row r="570" spans="1:22" s="48" customFormat="1" ht="84" customHeight="1">
      <c r="A570" s="181" t="s">
        <v>221</v>
      </c>
      <c r="B570" s="53"/>
      <c r="C570" s="53"/>
      <c r="D570" s="53">
        <f t="shared" si="147"/>
        <v>-25209</v>
      </c>
      <c r="E570" s="53"/>
      <c r="F570" s="53"/>
      <c r="G570" s="113"/>
      <c r="H570" s="53"/>
      <c r="I570" s="178"/>
      <c r="J570" s="177">
        <v>-25209</v>
      </c>
      <c r="K570" s="53"/>
      <c r="L570" s="53"/>
      <c r="M570" s="53"/>
      <c r="N570" s="53"/>
      <c r="O570" s="53"/>
      <c r="P570" s="53"/>
      <c r="Q570" s="53"/>
      <c r="R570" s="53"/>
      <c r="S570" s="113"/>
      <c r="T570" s="113"/>
      <c r="U570" s="113"/>
      <c r="V570" s="113"/>
    </row>
    <row r="571" spans="1:22" s="48" customFormat="1" ht="189.75" customHeight="1">
      <c r="A571" s="190" t="s">
        <v>227</v>
      </c>
      <c r="B571" s="53"/>
      <c r="C571" s="53"/>
      <c r="D571" s="53">
        <f t="shared" si="147"/>
        <v>5000</v>
      </c>
      <c r="E571" s="53"/>
      <c r="F571" s="53"/>
      <c r="G571" s="113"/>
      <c r="H571" s="53"/>
      <c r="I571" s="53"/>
      <c r="J571" s="53"/>
      <c r="K571" s="53"/>
      <c r="L571" s="194">
        <v>5000</v>
      </c>
      <c r="M571" s="53"/>
      <c r="N571" s="53"/>
      <c r="O571" s="53"/>
      <c r="P571" s="53"/>
      <c r="Q571" s="53"/>
      <c r="R571" s="53"/>
      <c r="S571" s="113"/>
      <c r="T571" s="113"/>
      <c r="U571" s="113"/>
      <c r="V571" s="113"/>
    </row>
    <row r="572" spans="1:22" s="48" customFormat="1" ht="81" customHeight="1">
      <c r="A572" s="190" t="s">
        <v>228</v>
      </c>
      <c r="B572" s="53"/>
      <c r="C572" s="53"/>
      <c r="D572" s="53">
        <f t="shared" si="147"/>
        <v>52039</v>
      </c>
      <c r="E572" s="53"/>
      <c r="F572" s="53"/>
      <c r="G572" s="113"/>
      <c r="H572" s="53"/>
      <c r="I572" s="53"/>
      <c r="J572" s="53"/>
      <c r="K572" s="53"/>
      <c r="L572" s="193">
        <v>52039</v>
      </c>
      <c r="M572" s="53"/>
      <c r="N572" s="53"/>
      <c r="O572" s="53"/>
      <c r="P572" s="53"/>
      <c r="Q572" s="53"/>
      <c r="R572" s="53"/>
      <c r="S572" s="113"/>
      <c r="T572" s="113"/>
      <c r="U572" s="113"/>
      <c r="V572" s="113"/>
    </row>
    <row r="573" spans="1:22" s="48" customFormat="1" ht="104.25" customHeight="1">
      <c r="A573" s="55" t="s">
        <v>520</v>
      </c>
      <c r="B573" s="53"/>
      <c r="C573" s="53"/>
      <c r="D573" s="53">
        <f t="shared" si="147"/>
        <v>-135252</v>
      </c>
      <c r="E573" s="53"/>
      <c r="F573" s="53"/>
      <c r="G573" s="113"/>
      <c r="H573" s="53"/>
      <c r="I573" s="53"/>
      <c r="J573" s="53"/>
      <c r="K573" s="53"/>
      <c r="L573" s="53"/>
      <c r="M573" s="53"/>
      <c r="N573" s="53">
        <v>-135252</v>
      </c>
      <c r="O573" s="53"/>
      <c r="P573" s="53"/>
      <c r="Q573" s="53"/>
      <c r="R573" s="53"/>
      <c r="S573" s="113"/>
      <c r="T573" s="113"/>
      <c r="U573" s="113"/>
      <c r="V573" s="113"/>
    </row>
    <row r="574" spans="1:22" s="168" customFormat="1" ht="82.5" customHeight="1" hidden="1">
      <c r="A574" s="170" t="s">
        <v>259</v>
      </c>
      <c r="B574" s="53"/>
      <c r="C574" s="53"/>
      <c r="D574" s="53">
        <f t="shared" si="147"/>
        <v>0</v>
      </c>
      <c r="E574" s="169"/>
      <c r="F574" s="169"/>
      <c r="G574" s="167"/>
      <c r="H574" s="169"/>
      <c r="I574" s="169"/>
      <c r="J574" s="169"/>
      <c r="K574" s="169"/>
      <c r="L574" s="169"/>
      <c r="M574" s="169"/>
      <c r="N574" s="169"/>
      <c r="O574" s="169"/>
      <c r="P574" s="169"/>
      <c r="Q574" s="169"/>
      <c r="R574" s="169"/>
      <c r="S574" s="167"/>
      <c r="T574" s="167"/>
      <c r="U574" s="167"/>
      <c r="V574" s="167"/>
    </row>
    <row r="575" spans="1:22" s="48" customFormat="1" ht="103.5" customHeight="1" hidden="1">
      <c r="A575" s="55" t="s">
        <v>257</v>
      </c>
      <c r="B575" s="53"/>
      <c r="C575" s="53"/>
      <c r="D575" s="132">
        <f t="shared" si="147"/>
        <v>0</v>
      </c>
      <c r="E575" s="132"/>
      <c r="F575" s="132"/>
      <c r="G575" s="113"/>
      <c r="H575" s="53"/>
      <c r="I575" s="53"/>
      <c r="J575" s="53"/>
      <c r="K575" s="53"/>
      <c r="L575" s="53"/>
      <c r="M575" s="53"/>
      <c r="N575" s="53"/>
      <c r="O575" s="53"/>
      <c r="P575" s="53"/>
      <c r="Q575" s="53"/>
      <c r="R575" s="53"/>
      <c r="S575" s="113"/>
      <c r="T575" s="113"/>
      <c r="U575" s="113"/>
      <c r="V575" s="113"/>
    </row>
    <row r="576" spans="1:22" s="48" customFormat="1" ht="69.75" customHeight="1" hidden="1">
      <c r="A576" s="55" t="s">
        <v>325</v>
      </c>
      <c r="B576" s="53"/>
      <c r="C576" s="53"/>
      <c r="D576" s="132">
        <f t="shared" si="147"/>
        <v>0</v>
      </c>
      <c r="E576" s="132"/>
      <c r="F576" s="132"/>
      <c r="G576" s="113"/>
      <c r="H576" s="53"/>
      <c r="I576" s="53"/>
      <c r="J576" s="53"/>
      <c r="K576" s="53"/>
      <c r="L576" s="53"/>
      <c r="M576" s="53"/>
      <c r="N576" s="53"/>
      <c r="O576" s="53"/>
      <c r="P576" s="53"/>
      <c r="Q576" s="53"/>
      <c r="R576" s="53"/>
      <c r="S576" s="113"/>
      <c r="T576" s="113"/>
      <c r="U576" s="113"/>
      <c r="V576" s="113"/>
    </row>
    <row r="577" spans="1:18" s="52" customFormat="1" ht="31.5">
      <c r="A577" s="115" t="s">
        <v>488</v>
      </c>
      <c r="B577" s="51"/>
      <c r="C577" s="51">
        <v>3132</v>
      </c>
      <c r="D577" s="54">
        <f>D578+D579+D580+D581+D582+D583+D584+D585+D586+D587+D588+D589+D590+D591+D592+D593+D594</f>
        <v>-301245</v>
      </c>
      <c r="E577" s="54">
        <f aca="true" t="shared" si="149" ref="E577:R577">E578+E579+E580+E581+E582+E583+E584+E585+E586+E587+E588+E589+E590+E591+E592+E593+E594</f>
        <v>0</v>
      </c>
      <c r="F577" s="54">
        <f t="shared" si="149"/>
        <v>0</v>
      </c>
      <c r="G577" s="54">
        <f t="shared" si="149"/>
        <v>0</v>
      </c>
      <c r="H577" s="54">
        <f t="shared" si="149"/>
        <v>0</v>
      </c>
      <c r="I577" s="54">
        <f t="shared" si="149"/>
        <v>63369</v>
      </c>
      <c r="J577" s="54">
        <f t="shared" si="149"/>
        <v>29337</v>
      </c>
      <c r="K577" s="54">
        <f t="shared" si="149"/>
        <v>0</v>
      </c>
      <c r="L577" s="54">
        <f>L578+L579+L580+L581+L582+L583+L584+L585+L586+L587+L588+L589+L590+L591+L592+L593+L594</f>
        <v>-768429</v>
      </c>
      <c r="M577" s="54">
        <f t="shared" si="149"/>
        <v>0</v>
      </c>
      <c r="N577" s="54">
        <f t="shared" si="149"/>
        <v>0</v>
      </c>
      <c r="O577" s="54">
        <f t="shared" si="149"/>
        <v>0</v>
      </c>
      <c r="P577" s="54">
        <f t="shared" si="149"/>
        <v>0</v>
      </c>
      <c r="Q577" s="54">
        <f t="shared" si="149"/>
        <v>374478</v>
      </c>
      <c r="R577" s="54">
        <f t="shared" si="149"/>
        <v>0</v>
      </c>
    </row>
    <row r="578" spans="1:18" s="48" customFormat="1" ht="102" customHeight="1">
      <c r="A578" s="172" t="s">
        <v>194</v>
      </c>
      <c r="B578" s="161"/>
      <c r="C578" s="161"/>
      <c r="D578" s="161">
        <f t="shared" si="147"/>
        <v>374478</v>
      </c>
      <c r="E578" s="161"/>
      <c r="F578" s="161"/>
      <c r="H578" s="161"/>
      <c r="I578" s="161"/>
      <c r="J578" s="161"/>
      <c r="K578" s="161"/>
      <c r="L578" s="161"/>
      <c r="M578" s="161"/>
      <c r="N578" s="161"/>
      <c r="O578" s="161"/>
      <c r="P578" s="161"/>
      <c r="Q578" s="161">
        <v>374478</v>
      </c>
      <c r="R578" s="161"/>
    </row>
    <row r="579" spans="1:18" s="48" customFormat="1" ht="100.5" customHeight="1">
      <c r="A579" s="61" t="s">
        <v>215</v>
      </c>
      <c r="B579" s="161"/>
      <c r="C579" s="161"/>
      <c r="D579" s="161">
        <f t="shared" si="147"/>
        <v>-5376</v>
      </c>
      <c r="E579" s="161"/>
      <c r="F579" s="161"/>
      <c r="H579" s="161"/>
      <c r="I579" s="161"/>
      <c r="J579" s="184"/>
      <c r="K579" s="185"/>
      <c r="L579" s="185">
        <v>-5376</v>
      </c>
      <c r="M579" s="184"/>
      <c r="N579" s="185"/>
      <c r="O579" s="184"/>
      <c r="P579" s="185"/>
      <c r="Q579" s="185"/>
      <c r="R579" s="185"/>
    </row>
    <row r="580" spans="1:18" s="48" customFormat="1" ht="69.75" customHeight="1">
      <c r="A580" s="61" t="s">
        <v>216</v>
      </c>
      <c r="B580" s="161"/>
      <c r="C580" s="161"/>
      <c r="D580" s="161">
        <f t="shared" si="147"/>
        <v>-5370</v>
      </c>
      <c r="E580" s="161"/>
      <c r="F580" s="161"/>
      <c r="H580" s="161"/>
      <c r="I580" s="161"/>
      <c r="J580" s="184"/>
      <c r="K580" s="185"/>
      <c r="L580" s="185">
        <v>-5370</v>
      </c>
      <c r="M580" s="184"/>
      <c r="N580" s="185"/>
      <c r="O580" s="184"/>
      <c r="P580" s="185"/>
      <c r="Q580" s="185"/>
      <c r="R580" s="185"/>
    </row>
    <row r="581" spans="1:18" s="48" customFormat="1" ht="68.25" customHeight="1">
      <c r="A581" s="61" t="s">
        <v>217</v>
      </c>
      <c r="B581" s="161"/>
      <c r="C581" s="161"/>
      <c r="D581" s="161">
        <f t="shared" si="147"/>
        <v>-232</v>
      </c>
      <c r="E581" s="161"/>
      <c r="F581" s="161"/>
      <c r="H581" s="161"/>
      <c r="I581" s="161"/>
      <c r="J581" s="184">
        <v>-232</v>
      </c>
      <c r="K581" s="185"/>
      <c r="L581" s="185"/>
      <c r="M581" s="184"/>
      <c r="N581" s="185"/>
      <c r="O581" s="184"/>
      <c r="P581" s="185"/>
      <c r="Q581" s="185"/>
      <c r="R581" s="185"/>
    </row>
    <row r="582" spans="1:18" s="48" customFormat="1" ht="73.5" customHeight="1">
      <c r="A582" s="181" t="s">
        <v>218</v>
      </c>
      <c r="B582" s="161"/>
      <c r="C582" s="161"/>
      <c r="D582" s="161">
        <f t="shared" si="147"/>
        <v>-7570</v>
      </c>
      <c r="E582" s="161"/>
      <c r="F582" s="161"/>
      <c r="H582" s="161"/>
      <c r="I582" s="161"/>
      <c r="J582" s="184"/>
      <c r="K582" s="185"/>
      <c r="L582" s="185">
        <v>-7570</v>
      </c>
      <c r="M582" s="184"/>
      <c r="N582" s="185"/>
      <c r="O582" s="184"/>
      <c r="P582" s="185"/>
      <c r="Q582" s="185"/>
      <c r="R582" s="185"/>
    </row>
    <row r="583" spans="1:18" s="48" customFormat="1" ht="59.25" customHeight="1">
      <c r="A583" s="61" t="s">
        <v>219</v>
      </c>
      <c r="B583" s="161"/>
      <c r="C583" s="161"/>
      <c r="D583" s="161">
        <f t="shared" si="147"/>
        <v>-54557</v>
      </c>
      <c r="E583" s="161"/>
      <c r="F583" s="161"/>
      <c r="H583" s="161"/>
      <c r="I583" s="161"/>
      <c r="J583" s="184"/>
      <c r="K583" s="185"/>
      <c r="L583" s="185"/>
      <c r="M583" s="184"/>
      <c r="N583" s="185"/>
      <c r="O583" s="184"/>
      <c r="P583" s="185">
        <v>-54557</v>
      </c>
      <c r="Q583" s="185"/>
      <c r="R583" s="185"/>
    </row>
    <row r="584" spans="1:18" s="48" customFormat="1" ht="69.75" customHeight="1">
      <c r="A584" s="57" t="s">
        <v>220</v>
      </c>
      <c r="B584" s="161"/>
      <c r="C584" s="161"/>
      <c r="D584" s="161">
        <f t="shared" si="147"/>
        <v>-35639</v>
      </c>
      <c r="E584" s="161"/>
      <c r="F584" s="161"/>
      <c r="H584" s="161"/>
      <c r="I584" s="161"/>
      <c r="J584" s="184"/>
      <c r="K584" s="185"/>
      <c r="L584" s="185"/>
      <c r="M584" s="184"/>
      <c r="N584" s="185">
        <v>-35639</v>
      </c>
      <c r="O584" s="184"/>
      <c r="P584" s="185"/>
      <c r="Q584" s="185"/>
      <c r="R584" s="185"/>
    </row>
    <row r="585" spans="1:18" s="48" customFormat="1" ht="104.25" customHeight="1">
      <c r="A585" s="190" t="s">
        <v>222</v>
      </c>
      <c r="B585" s="161"/>
      <c r="C585" s="161"/>
      <c r="D585" s="161">
        <f t="shared" si="147"/>
        <v>113911</v>
      </c>
      <c r="E585" s="161"/>
      <c r="F585" s="161"/>
      <c r="H585" s="161"/>
      <c r="I585" s="178">
        <v>63369</v>
      </c>
      <c r="J585" s="178">
        <v>29569</v>
      </c>
      <c r="K585" s="178"/>
      <c r="L585" s="178">
        <v>20973</v>
      </c>
      <c r="M585" s="178"/>
      <c r="N585" s="178"/>
      <c r="O585" s="178"/>
      <c r="P585" s="178"/>
      <c r="Q585" s="178"/>
      <c r="R585" s="178"/>
    </row>
    <row r="586" spans="1:22" s="48" customFormat="1" ht="89.25" customHeight="1">
      <c r="A586" s="190" t="s">
        <v>223</v>
      </c>
      <c r="B586" s="53"/>
      <c r="C586" s="53"/>
      <c r="D586" s="53">
        <f t="shared" si="147"/>
        <v>97787</v>
      </c>
      <c r="E586" s="53"/>
      <c r="F586" s="53"/>
      <c r="G586" s="113"/>
      <c r="H586" s="53"/>
      <c r="I586" s="178"/>
      <c r="J586" s="178"/>
      <c r="K586" s="178"/>
      <c r="L586" s="178">
        <v>7591</v>
      </c>
      <c r="M586" s="178"/>
      <c r="N586" s="178">
        <v>35639</v>
      </c>
      <c r="O586" s="178"/>
      <c r="P586" s="178">
        <v>54557</v>
      </c>
      <c r="Q586" s="178"/>
      <c r="R586" s="178"/>
      <c r="S586" s="113"/>
      <c r="T586" s="113"/>
      <c r="U586" s="113"/>
      <c r="V586" s="113"/>
    </row>
    <row r="587" spans="1:22" s="48" customFormat="1" ht="102" customHeight="1">
      <c r="A587" s="190" t="s">
        <v>224</v>
      </c>
      <c r="B587" s="53"/>
      <c r="C587" s="53"/>
      <c r="D587" s="51">
        <f t="shared" si="147"/>
        <v>-783677</v>
      </c>
      <c r="E587" s="53"/>
      <c r="F587" s="53"/>
      <c r="G587" s="113"/>
      <c r="H587" s="53"/>
      <c r="I587" s="53"/>
      <c r="J587" s="53"/>
      <c r="K587" s="53"/>
      <c r="L587" s="186">
        <v>-783677</v>
      </c>
      <c r="M587" s="53"/>
      <c r="N587" s="53"/>
      <c r="O587" s="53"/>
      <c r="P587" s="53"/>
      <c r="Q587" s="53"/>
      <c r="R587" s="53"/>
      <c r="S587" s="113"/>
      <c r="T587" s="113"/>
      <c r="U587" s="113"/>
      <c r="V587" s="113"/>
    </row>
    <row r="588" spans="1:22" s="48" customFormat="1" ht="46.5" customHeight="1">
      <c r="A588" s="189" t="s">
        <v>226</v>
      </c>
      <c r="B588" s="53"/>
      <c r="C588" s="53"/>
      <c r="D588" s="51">
        <f t="shared" si="147"/>
        <v>5000</v>
      </c>
      <c r="E588" s="53"/>
      <c r="F588" s="53"/>
      <c r="G588" s="113"/>
      <c r="H588" s="53"/>
      <c r="I588" s="53"/>
      <c r="J588" s="53"/>
      <c r="K588" s="53"/>
      <c r="L588" s="53">
        <v>5000</v>
      </c>
      <c r="M588" s="53"/>
      <c r="N588" s="53"/>
      <c r="O588" s="53"/>
      <c r="P588" s="53"/>
      <c r="Q588" s="53"/>
      <c r="R588" s="53"/>
      <c r="S588" s="113"/>
      <c r="T588" s="113"/>
      <c r="U588" s="113"/>
      <c r="V588" s="113"/>
    </row>
    <row r="589" spans="1:22" s="48" customFormat="1" ht="51" customHeight="1" hidden="1">
      <c r="A589" s="57" t="s">
        <v>59</v>
      </c>
      <c r="B589" s="136"/>
      <c r="C589" s="136"/>
      <c r="D589" s="141">
        <f t="shared" si="147"/>
        <v>0</v>
      </c>
      <c r="E589" s="136"/>
      <c r="F589" s="136"/>
      <c r="G589" s="113"/>
      <c r="H589" s="136"/>
      <c r="I589" s="136"/>
      <c r="J589" s="136"/>
      <c r="K589" s="136"/>
      <c r="L589" s="136"/>
      <c r="M589" s="136"/>
      <c r="N589" s="136"/>
      <c r="O589" s="136"/>
      <c r="P589" s="136"/>
      <c r="Q589" s="136"/>
      <c r="R589" s="136"/>
      <c r="S589" s="113"/>
      <c r="T589" s="113"/>
      <c r="U589" s="113"/>
      <c r="V589" s="113"/>
    </row>
    <row r="590" spans="1:22" s="48" customFormat="1" ht="66" customHeight="1" hidden="1">
      <c r="A590" s="61" t="s">
        <v>302</v>
      </c>
      <c r="B590" s="142"/>
      <c r="C590" s="142"/>
      <c r="D590" s="143">
        <f>+F590+H590+I590+J590+K590+L590+M590+N590+O590+P590+R590+Q590</f>
        <v>0</v>
      </c>
      <c r="E590" s="142"/>
      <c r="F590" s="144"/>
      <c r="G590" s="144"/>
      <c r="H590" s="144"/>
      <c r="I590" s="144"/>
      <c r="J590" s="144"/>
      <c r="K590" s="144"/>
      <c r="L590" s="144"/>
      <c r="M590" s="144"/>
      <c r="N590" s="144"/>
      <c r="O590" s="142"/>
      <c r="P590" s="142"/>
      <c r="Q590" s="142"/>
      <c r="R590" s="142"/>
      <c r="S590" s="113"/>
      <c r="T590" s="113"/>
      <c r="U590" s="113"/>
      <c r="V590" s="113"/>
    </row>
    <row r="591" spans="1:22" s="48" customFormat="1" ht="78.75" customHeight="1" hidden="1">
      <c r="A591" s="61" t="s">
        <v>303</v>
      </c>
      <c r="B591" s="142"/>
      <c r="C591" s="142"/>
      <c r="D591" s="143">
        <f>+F591+H591+I591+J591+K591+L591+M591+N591+O591+P591+R591+Q591</f>
        <v>0</v>
      </c>
      <c r="E591" s="142"/>
      <c r="F591" s="144"/>
      <c r="G591" s="144"/>
      <c r="H591" s="144"/>
      <c r="I591" s="144"/>
      <c r="J591" s="144"/>
      <c r="K591" s="144"/>
      <c r="L591" s="144"/>
      <c r="M591" s="144"/>
      <c r="N591" s="144"/>
      <c r="O591" s="142"/>
      <c r="P591" s="142"/>
      <c r="Q591" s="142"/>
      <c r="R591" s="142"/>
      <c r="S591" s="113"/>
      <c r="T591" s="113"/>
      <c r="U591" s="113"/>
      <c r="V591" s="113"/>
    </row>
    <row r="592" spans="1:22" s="48" customFormat="1" ht="79.5" customHeight="1" hidden="1">
      <c r="A592" s="61" t="s">
        <v>304</v>
      </c>
      <c r="B592" s="142"/>
      <c r="C592" s="142"/>
      <c r="D592" s="143">
        <f>+F592+H592+I592+J592+K592+L592+M592+N592+O592+P592+R592+Q592</f>
        <v>0</v>
      </c>
      <c r="E592" s="142"/>
      <c r="F592" s="144"/>
      <c r="G592" s="144"/>
      <c r="H592" s="144"/>
      <c r="I592" s="144"/>
      <c r="J592" s="144"/>
      <c r="K592" s="144"/>
      <c r="L592" s="144"/>
      <c r="M592" s="144"/>
      <c r="N592" s="144"/>
      <c r="O592" s="142"/>
      <c r="P592" s="142"/>
      <c r="Q592" s="142"/>
      <c r="R592" s="142"/>
      <c r="S592" s="113"/>
      <c r="T592" s="113"/>
      <c r="U592" s="113"/>
      <c r="V592" s="113"/>
    </row>
    <row r="593" spans="1:22" s="168" customFormat="1" ht="69.75" customHeight="1" hidden="1">
      <c r="A593" s="61" t="s">
        <v>260</v>
      </c>
      <c r="B593" s="142"/>
      <c r="C593" s="142"/>
      <c r="D593" s="143">
        <f>+F593+H593+I593+J593+K593+L593+M593+N593+O593+P593+R593+Q593</f>
        <v>0</v>
      </c>
      <c r="E593" s="142"/>
      <c r="F593" s="144"/>
      <c r="G593" s="166"/>
      <c r="H593" s="166"/>
      <c r="I593" s="166"/>
      <c r="J593" s="166"/>
      <c r="K593" s="166"/>
      <c r="L593" s="166"/>
      <c r="M593" s="166"/>
      <c r="N593" s="166"/>
      <c r="O593" s="165"/>
      <c r="P593" s="165"/>
      <c r="Q593" s="165"/>
      <c r="R593" s="165"/>
      <c r="S593" s="167"/>
      <c r="T593" s="167"/>
      <c r="U593" s="167"/>
      <c r="V593" s="167"/>
    </row>
    <row r="594" spans="1:22" s="48" customFormat="1" ht="63" customHeight="1" hidden="1">
      <c r="A594" s="62" t="s">
        <v>258</v>
      </c>
      <c r="B594" s="142"/>
      <c r="C594" s="142"/>
      <c r="D594" s="145">
        <f>+F594+H594+I594+J594+K594+L594+M594+N594+O594+P594+R594+Q594</f>
        <v>0</v>
      </c>
      <c r="E594" s="146"/>
      <c r="F594" s="147"/>
      <c r="G594" s="147"/>
      <c r="H594" s="147"/>
      <c r="I594" s="147"/>
      <c r="J594" s="147"/>
      <c r="K594" s="147"/>
      <c r="L594" s="148"/>
      <c r="M594" s="147"/>
      <c r="N594" s="147"/>
      <c r="O594" s="147"/>
      <c r="P594" s="146"/>
      <c r="Q594" s="146"/>
      <c r="R594" s="146"/>
      <c r="S594" s="113"/>
      <c r="T594" s="113"/>
      <c r="U594" s="113"/>
      <c r="V594" s="113"/>
    </row>
    <row r="595" spans="1:18" s="52" customFormat="1" ht="31.5">
      <c r="A595" s="118" t="s">
        <v>233</v>
      </c>
      <c r="B595" s="51"/>
      <c r="C595" s="51">
        <v>3122</v>
      </c>
      <c r="D595" s="54">
        <f>D596+D602</f>
        <v>29444</v>
      </c>
      <c r="E595" s="54">
        <f aca="true" t="shared" si="150" ref="E595:R595">E596+E602</f>
        <v>0</v>
      </c>
      <c r="F595" s="54">
        <f t="shared" si="150"/>
        <v>0</v>
      </c>
      <c r="G595" s="54">
        <f t="shared" si="150"/>
        <v>0</v>
      </c>
      <c r="H595" s="54">
        <f t="shared" si="150"/>
        <v>0</v>
      </c>
      <c r="I595" s="54">
        <f t="shared" si="150"/>
        <v>0</v>
      </c>
      <c r="J595" s="54">
        <f t="shared" si="150"/>
        <v>0</v>
      </c>
      <c r="K595" s="54">
        <f t="shared" si="150"/>
        <v>0</v>
      </c>
      <c r="L595" s="54">
        <f t="shared" si="150"/>
        <v>0</v>
      </c>
      <c r="M595" s="54">
        <f t="shared" si="150"/>
        <v>0</v>
      </c>
      <c r="N595" s="54">
        <f t="shared" si="150"/>
        <v>0</v>
      </c>
      <c r="O595" s="54">
        <f t="shared" si="150"/>
        <v>0</v>
      </c>
      <c r="P595" s="54">
        <f t="shared" si="150"/>
        <v>0</v>
      </c>
      <c r="Q595" s="54">
        <f t="shared" si="150"/>
        <v>29444</v>
      </c>
      <c r="R595" s="54">
        <f t="shared" si="150"/>
        <v>0</v>
      </c>
    </row>
    <row r="596" spans="1:22" s="48" customFormat="1" ht="105.75" customHeight="1">
      <c r="A596" s="57" t="s">
        <v>195</v>
      </c>
      <c r="B596" s="53"/>
      <c r="C596" s="53"/>
      <c r="D596" s="53">
        <f t="shared" si="147"/>
        <v>29444</v>
      </c>
      <c r="E596" s="53"/>
      <c r="F596" s="53"/>
      <c r="G596" s="113"/>
      <c r="H596" s="53"/>
      <c r="I596" s="53"/>
      <c r="J596" s="53"/>
      <c r="K596" s="53"/>
      <c r="L596" s="53"/>
      <c r="M596" s="53"/>
      <c r="N596" s="53"/>
      <c r="O596" s="53"/>
      <c r="P596" s="53"/>
      <c r="Q596" s="53">
        <v>29444</v>
      </c>
      <c r="R596" s="53"/>
      <c r="S596" s="113"/>
      <c r="T596" s="113"/>
      <c r="U596" s="113"/>
      <c r="V596" s="113"/>
    </row>
    <row r="597" spans="1:22" s="48" customFormat="1" ht="36" customHeight="1" hidden="1">
      <c r="A597" s="57" t="s">
        <v>42</v>
      </c>
      <c r="B597" s="53"/>
      <c r="C597" s="53"/>
      <c r="D597" s="53">
        <f t="shared" si="147"/>
        <v>0</v>
      </c>
      <c r="E597" s="53"/>
      <c r="F597" s="53"/>
      <c r="G597" s="113"/>
      <c r="H597" s="53"/>
      <c r="I597" s="53"/>
      <c r="J597" s="53"/>
      <c r="K597" s="53"/>
      <c r="L597" s="53"/>
      <c r="M597" s="53"/>
      <c r="N597" s="53"/>
      <c r="O597" s="53"/>
      <c r="P597" s="53"/>
      <c r="Q597" s="53"/>
      <c r="R597" s="53"/>
      <c r="S597" s="113"/>
      <c r="T597" s="113"/>
      <c r="U597" s="113"/>
      <c r="V597" s="113"/>
    </row>
    <row r="598" spans="1:18" s="52" customFormat="1" ht="31.5">
      <c r="A598" s="115" t="s">
        <v>91</v>
      </c>
      <c r="B598" s="51"/>
      <c r="C598" s="51">
        <v>3141</v>
      </c>
      <c r="D598" s="54">
        <f>D599+D600+D601</f>
        <v>721638</v>
      </c>
      <c r="E598" s="51"/>
      <c r="F598" s="54">
        <f aca="true" t="shared" si="151" ref="F598:R598">F599+F600+F601</f>
        <v>0</v>
      </c>
      <c r="G598" s="54">
        <f t="shared" si="151"/>
        <v>0</v>
      </c>
      <c r="H598" s="54">
        <f t="shared" si="151"/>
        <v>0</v>
      </c>
      <c r="I598" s="54">
        <f t="shared" si="151"/>
        <v>0</v>
      </c>
      <c r="J598" s="54">
        <f t="shared" si="151"/>
        <v>0</v>
      </c>
      <c r="K598" s="54">
        <f t="shared" si="151"/>
        <v>0</v>
      </c>
      <c r="L598" s="54">
        <f t="shared" si="151"/>
        <v>721638</v>
      </c>
      <c r="M598" s="54">
        <f t="shared" si="151"/>
        <v>0</v>
      </c>
      <c r="N598" s="54">
        <f t="shared" si="151"/>
        <v>0</v>
      </c>
      <c r="O598" s="54">
        <f t="shared" si="151"/>
        <v>0</v>
      </c>
      <c r="P598" s="54">
        <f t="shared" si="151"/>
        <v>0</v>
      </c>
      <c r="Q598" s="54">
        <f t="shared" si="151"/>
        <v>0</v>
      </c>
      <c r="R598" s="54">
        <f t="shared" si="151"/>
        <v>0</v>
      </c>
    </row>
    <row r="599" spans="1:22" s="48" customFormat="1" ht="97.5" customHeight="1">
      <c r="A599" s="182" t="s">
        <v>225</v>
      </c>
      <c r="B599" s="53"/>
      <c r="C599" s="53"/>
      <c r="D599" s="53">
        <f t="shared" si="147"/>
        <v>721638</v>
      </c>
      <c r="E599" s="53"/>
      <c r="F599" s="53"/>
      <c r="G599" s="113"/>
      <c r="H599" s="53"/>
      <c r="I599" s="53"/>
      <c r="J599" s="53"/>
      <c r="K599" s="53"/>
      <c r="L599" s="183">
        <v>721638</v>
      </c>
      <c r="M599" s="53"/>
      <c r="N599" s="53"/>
      <c r="O599" s="53"/>
      <c r="P599" s="53"/>
      <c r="Q599" s="53"/>
      <c r="R599" s="53"/>
      <c r="S599" s="113"/>
      <c r="T599" s="113"/>
      <c r="U599" s="113"/>
      <c r="V599" s="113"/>
    </row>
    <row r="600" spans="1:18" s="113" customFormat="1" ht="15.75" hidden="1">
      <c r="A600" s="57"/>
      <c r="B600" s="53"/>
      <c r="C600" s="53"/>
      <c r="D600" s="53">
        <f t="shared" si="147"/>
        <v>0</v>
      </c>
      <c r="E600" s="53"/>
      <c r="F600" s="53"/>
      <c r="H600" s="53"/>
      <c r="I600" s="53"/>
      <c r="J600" s="53"/>
      <c r="K600" s="53"/>
      <c r="L600" s="53"/>
      <c r="M600" s="53"/>
      <c r="N600" s="53"/>
      <c r="O600" s="53"/>
      <c r="P600" s="53"/>
      <c r="Q600" s="53"/>
      <c r="R600" s="53"/>
    </row>
    <row r="601" spans="1:18" s="52" customFormat="1" ht="15" customHeight="1" hidden="1">
      <c r="A601" s="115" t="s">
        <v>499</v>
      </c>
      <c r="B601" s="51"/>
      <c r="C601" s="51"/>
      <c r="D601" s="54">
        <f t="shared" si="147"/>
        <v>0</v>
      </c>
      <c r="E601" s="51"/>
      <c r="F601" s="51"/>
      <c r="H601" s="51"/>
      <c r="I601" s="51"/>
      <c r="J601" s="51"/>
      <c r="K601" s="51"/>
      <c r="L601" s="51"/>
      <c r="M601" s="51"/>
      <c r="N601" s="51"/>
      <c r="O601" s="51"/>
      <c r="P601" s="51"/>
      <c r="Q601" s="51"/>
      <c r="R601" s="51"/>
    </row>
    <row r="602" spans="1:18" s="52" customFormat="1" ht="55.5" customHeight="1" hidden="1">
      <c r="A602" s="63" t="s">
        <v>299</v>
      </c>
      <c r="B602" s="51"/>
      <c r="C602" s="51"/>
      <c r="D602" s="54">
        <f>+F602+H602+I602</f>
        <v>0</v>
      </c>
      <c r="E602" s="51"/>
      <c r="F602" s="51"/>
      <c r="H602" s="51"/>
      <c r="I602" s="51"/>
      <c r="J602" s="51"/>
      <c r="K602" s="51"/>
      <c r="L602" s="51"/>
      <c r="M602" s="51"/>
      <c r="N602" s="51"/>
      <c r="O602" s="51"/>
      <c r="P602" s="51"/>
      <c r="Q602" s="51"/>
      <c r="R602" s="51"/>
    </row>
    <row r="603" spans="1:18" s="113" customFormat="1" ht="94.5" hidden="1">
      <c r="A603" s="57" t="s">
        <v>439</v>
      </c>
      <c r="B603" s="53">
        <v>170703</v>
      </c>
      <c r="C603" s="53"/>
      <c r="D603" s="53">
        <f>+D604+D606</f>
        <v>0</v>
      </c>
      <c r="E603" s="132">
        <f aca="true" t="shared" si="152" ref="E603:R603">+E604+E606</f>
        <v>0</v>
      </c>
      <c r="F603" s="132">
        <f t="shared" si="152"/>
        <v>0</v>
      </c>
      <c r="G603" s="132">
        <f t="shared" si="152"/>
        <v>0</v>
      </c>
      <c r="H603" s="53">
        <f t="shared" si="152"/>
        <v>0</v>
      </c>
      <c r="I603" s="53">
        <f t="shared" si="152"/>
        <v>0</v>
      </c>
      <c r="J603" s="53">
        <f t="shared" si="152"/>
        <v>0</v>
      </c>
      <c r="K603" s="53">
        <f t="shared" si="152"/>
        <v>0</v>
      </c>
      <c r="L603" s="53">
        <f t="shared" si="152"/>
        <v>0</v>
      </c>
      <c r="M603" s="53">
        <f t="shared" si="152"/>
        <v>0</v>
      </c>
      <c r="N603" s="53">
        <f t="shared" si="152"/>
        <v>0</v>
      </c>
      <c r="O603" s="53">
        <f t="shared" si="152"/>
        <v>0</v>
      </c>
      <c r="P603" s="53">
        <f t="shared" si="152"/>
        <v>0</v>
      </c>
      <c r="Q603" s="53">
        <f t="shared" si="152"/>
        <v>0</v>
      </c>
      <c r="R603" s="53">
        <f t="shared" si="152"/>
        <v>0</v>
      </c>
    </row>
    <row r="604" spans="1:18" s="113" customFormat="1" ht="32.25" customHeight="1" hidden="1">
      <c r="A604" s="115" t="s">
        <v>19</v>
      </c>
      <c r="B604" s="49"/>
      <c r="C604" s="49">
        <v>3132</v>
      </c>
      <c r="D604" s="53">
        <f>+D605</f>
        <v>0</v>
      </c>
      <c r="E604" s="53">
        <f aca="true" t="shared" si="153" ref="E604:R604">+E605</f>
        <v>0</v>
      </c>
      <c r="F604" s="53">
        <f t="shared" si="153"/>
        <v>0</v>
      </c>
      <c r="G604" s="53">
        <f t="shared" si="153"/>
        <v>0</v>
      </c>
      <c r="H604" s="53">
        <f t="shared" si="153"/>
        <v>0</v>
      </c>
      <c r="I604" s="53">
        <f t="shared" si="153"/>
        <v>0</v>
      </c>
      <c r="J604" s="53">
        <f t="shared" si="153"/>
        <v>0</v>
      </c>
      <c r="K604" s="53">
        <f t="shared" si="153"/>
        <v>0</v>
      </c>
      <c r="L604" s="53">
        <f t="shared" si="153"/>
        <v>0</v>
      </c>
      <c r="M604" s="53">
        <f t="shared" si="153"/>
        <v>0</v>
      </c>
      <c r="N604" s="53">
        <f t="shared" si="153"/>
        <v>0</v>
      </c>
      <c r="O604" s="53">
        <f t="shared" si="153"/>
        <v>0</v>
      </c>
      <c r="P604" s="53">
        <f t="shared" si="153"/>
        <v>0</v>
      </c>
      <c r="Q604" s="53">
        <f t="shared" si="153"/>
        <v>0</v>
      </c>
      <c r="R604" s="53">
        <f t="shared" si="153"/>
        <v>0</v>
      </c>
    </row>
    <row r="605" spans="1:18" s="48" customFormat="1" ht="45" hidden="1">
      <c r="A605" s="162" t="s">
        <v>319</v>
      </c>
      <c r="B605" s="161"/>
      <c r="C605" s="161"/>
      <c r="D605" s="161">
        <f>+F605+H605+I605+J605+K605+L605+M605+N605+O605+P605+Q605+R605</f>
        <v>0</v>
      </c>
      <c r="E605" s="161"/>
      <c r="F605" s="161"/>
      <c r="G605" s="161"/>
      <c r="H605" s="161"/>
      <c r="I605" s="161"/>
      <c r="J605" s="161"/>
      <c r="K605" s="161"/>
      <c r="L605" s="161"/>
      <c r="M605" s="161"/>
      <c r="N605" s="161"/>
      <c r="O605" s="161"/>
      <c r="P605" s="161"/>
      <c r="Q605" s="161"/>
      <c r="R605" s="161"/>
    </row>
    <row r="606" spans="1:18" s="52" customFormat="1" ht="31.5" hidden="1">
      <c r="A606" s="115" t="s">
        <v>19</v>
      </c>
      <c r="B606" s="51"/>
      <c r="C606" s="51">
        <v>3132</v>
      </c>
      <c r="D606" s="149">
        <f>+D607+D608+D625+D626+D627+D628+D629+D630+D631+D632+D633+D634+D635+D636+D637+D638+D639+D640+D641+D642+D643+D644+D645</f>
        <v>0</v>
      </c>
      <c r="E606" s="149">
        <f>+E607+E608+E625+E626+E627+E628+E629+E630+E631+E632+E633+E634+E635+E636+E637+E638+E639+E640+E641+E642+E643+E644+E645</f>
        <v>0</v>
      </c>
      <c r="F606" s="132">
        <f>+F607+F608+F625+F626+F627+F628+F629+F630+F631+F632+F633+F634+F635+F636+F637+F638+F639+F640+F641+F642+F643+F644+F645</f>
        <v>0</v>
      </c>
      <c r="G606" s="149">
        <f aca="true" t="shared" si="154" ref="G606:R606">+G607+G608+G625+G626+G627+G628+G629+G630+G631+G632+G633+G634+G635+G636+G637+G638+G639+G640+G641+G642+G643+G644+G645</f>
        <v>0</v>
      </c>
      <c r="H606" s="53">
        <f t="shared" si="154"/>
        <v>0</v>
      </c>
      <c r="I606" s="53">
        <f t="shared" si="154"/>
        <v>0</v>
      </c>
      <c r="J606" s="53">
        <f t="shared" si="154"/>
        <v>0</v>
      </c>
      <c r="K606" s="53">
        <f t="shared" si="154"/>
        <v>0</v>
      </c>
      <c r="L606" s="53">
        <f t="shared" si="154"/>
        <v>0</v>
      </c>
      <c r="M606" s="53">
        <f t="shared" si="154"/>
        <v>0</v>
      </c>
      <c r="N606" s="53">
        <f t="shared" si="154"/>
        <v>0</v>
      </c>
      <c r="O606" s="53">
        <f t="shared" si="154"/>
        <v>0</v>
      </c>
      <c r="P606" s="53">
        <f t="shared" si="154"/>
        <v>0</v>
      </c>
      <c r="Q606" s="53">
        <f t="shared" si="154"/>
        <v>0</v>
      </c>
      <c r="R606" s="53">
        <f t="shared" si="154"/>
        <v>0</v>
      </c>
    </row>
    <row r="607" spans="1:22" s="48" customFormat="1" ht="96" customHeight="1" hidden="1">
      <c r="A607" s="55" t="s">
        <v>267</v>
      </c>
      <c r="B607" s="53"/>
      <c r="C607" s="53"/>
      <c r="D607" s="53">
        <f aca="true" t="shared" si="155" ref="D607:D613">F607+H607+I607+J607+K607+L607+M607+N607+O607+P607+Q607+R607</f>
        <v>0</v>
      </c>
      <c r="E607" s="53"/>
      <c r="F607" s="53"/>
      <c r="G607" s="140"/>
      <c r="H607" s="132"/>
      <c r="I607" s="132"/>
      <c r="J607" s="132"/>
      <c r="K607" s="132"/>
      <c r="L607" s="132"/>
      <c r="M607" s="132"/>
      <c r="N607" s="132"/>
      <c r="O607" s="132"/>
      <c r="P607" s="132"/>
      <c r="Q607" s="132"/>
      <c r="R607" s="132"/>
      <c r="S607" s="113"/>
      <c r="T607" s="113"/>
      <c r="U607" s="113"/>
      <c r="V607" s="113"/>
    </row>
    <row r="608" spans="1:22" s="48" customFormat="1" ht="179.25" customHeight="1" hidden="1">
      <c r="A608" s="117" t="s">
        <v>268</v>
      </c>
      <c r="B608" s="53"/>
      <c r="C608" s="53"/>
      <c r="D608" s="53">
        <f t="shared" si="155"/>
        <v>0</v>
      </c>
      <c r="E608" s="53"/>
      <c r="F608" s="53"/>
      <c r="G608" s="150"/>
      <c r="H608" s="53"/>
      <c r="I608" s="53"/>
      <c r="J608" s="53"/>
      <c r="K608" s="53"/>
      <c r="L608" s="53"/>
      <c r="M608" s="53"/>
      <c r="N608" s="53"/>
      <c r="O608" s="53"/>
      <c r="P608" s="53"/>
      <c r="Q608" s="53"/>
      <c r="R608" s="53"/>
      <c r="S608" s="133"/>
      <c r="T608" s="113"/>
      <c r="U608" s="113"/>
      <c r="V608" s="113"/>
    </row>
    <row r="609" spans="1:22" s="48" customFormat="1" ht="66" customHeight="1" hidden="1">
      <c r="A609" s="57" t="s">
        <v>154</v>
      </c>
      <c r="B609" s="53"/>
      <c r="C609" s="53"/>
      <c r="D609" s="53">
        <f t="shared" si="155"/>
        <v>0</v>
      </c>
      <c r="E609" s="53"/>
      <c r="F609" s="53"/>
      <c r="G609" s="150"/>
      <c r="H609" s="53"/>
      <c r="I609" s="53"/>
      <c r="J609" s="53"/>
      <c r="K609" s="53"/>
      <c r="L609" s="53"/>
      <c r="M609" s="53"/>
      <c r="N609" s="53"/>
      <c r="O609" s="53"/>
      <c r="P609" s="53"/>
      <c r="Q609" s="53"/>
      <c r="R609" s="53"/>
      <c r="S609" s="113"/>
      <c r="T609" s="113"/>
      <c r="U609" s="113"/>
      <c r="V609" s="113"/>
    </row>
    <row r="610" spans="1:22" s="48" customFormat="1" ht="47.25" hidden="1">
      <c r="A610" s="57" t="s">
        <v>171</v>
      </c>
      <c r="B610" s="53"/>
      <c r="C610" s="53"/>
      <c r="D610" s="53">
        <f t="shared" si="155"/>
        <v>0</v>
      </c>
      <c r="E610" s="53"/>
      <c r="F610" s="53"/>
      <c r="G610" s="150"/>
      <c r="H610" s="53"/>
      <c r="I610" s="53"/>
      <c r="J610" s="53"/>
      <c r="K610" s="53"/>
      <c r="L610" s="53"/>
      <c r="M610" s="53"/>
      <c r="N610" s="53"/>
      <c r="O610" s="53"/>
      <c r="P610" s="53"/>
      <c r="Q610" s="53"/>
      <c r="R610" s="53"/>
      <c r="S610" s="113"/>
      <c r="T610" s="113"/>
      <c r="U610" s="113"/>
      <c r="V610" s="113"/>
    </row>
    <row r="611" spans="1:22" s="48" customFormat="1" ht="47.25" hidden="1">
      <c r="A611" s="57" t="s">
        <v>142</v>
      </c>
      <c r="B611" s="53"/>
      <c r="C611" s="53"/>
      <c r="D611" s="53">
        <f t="shared" si="155"/>
        <v>0</v>
      </c>
      <c r="E611" s="53"/>
      <c r="F611" s="53"/>
      <c r="G611" s="150"/>
      <c r="H611" s="53"/>
      <c r="I611" s="53"/>
      <c r="J611" s="53"/>
      <c r="K611" s="53"/>
      <c r="L611" s="53"/>
      <c r="M611" s="53"/>
      <c r="N611" s="53"/>
      <c r="O611" s="53"/>
      <c r="P611" s="53"/>
      <c r="Q611" s="53"/>
      <c r="R611" s="53"/>
      <c r="S611" s="113"/>
      <c r="T611" s="113"/>
      <c r="U611" s="113"/>
      <c r="V611" s="113"/>
    </row>
    <row r="612" spans="1:22" s="48" customFormat="1" ht="47.25" hidden="1">
      <c r="A612" s="57" t="s">
        <v>144</v>
      </c>
      <c r="B612" s="53"/>
      <c r="C612" s="53"/>
      <c r="D612" s="53">
        <f t="shared" si="155"/>
        <v>0</v>
      </c>
      <c r="E612" s="53"/>
      <c r="F612" s="53"/>
      <c r="G612" s="150"/>
      <c r="H612" s="53"/>
      <c r="I612" s="53"/>
      <c r="J612" s="53"/>
      <c r="K612" s="53"/>
      <c r="L612" s="53"/>
      <c r="M612" s="53"/>
      <c r="N612" s="53"/>
      <c r="O612" s="53"/>
      <c r="P612" s="53"/>
      <c r="Q612" s="53"/>
      <c r="R612" s="53"/>
      <c r="S612" s="113"/>
      <c r="T612" s="113"/>
      <c r="U612" s="113"/>
      <c r="V612" s="113"/>
    </row>
    <row r="613" spans="1:22" s="48" customFormat="1" ht="47.25" hidden="1">
      <c r="A613" s="57" t="s">
        <v>145</v>
      </c>
      <c r="B613" s="53"/>
      <c r="C613" s="53"/>
      <c r="D613" s="53">
        <f t="shared" si="155"/>
        <v>0</v>
      </c>
      <c r="E613" s="53"/>
      <c r="F613" s="53"/>
      <c r="G613" s="150"/>
      <c r="H613" s="53"/>
      <c r="I613" s="53"/>
      <c r="J613" s="53"/>
      <c r="K613" s="53"/>
      <c r="L613" s="53"/>
      <c r="M613" s="53"/>
      <c r="N613" s="53"/>
      <c r="O613" s="53"/>
      <c r="P613" s="53"/>
      <c r="Q613" s="53"/>
      <c r="R613" s="53"/>
      <c r="S613" s="113"/>
      <c r="T613" s="113"/>
      <c r="U613" s="113"/>
      <c r="V613" s="113"/>
    </row>
    <row r="614" spans="1:22" s="48" customFormat="1" ht="44.25" customHeight="1" hidden="1">
      <c r="A614" s="57" t="s">
        <v>143</v>
      </c>
      <c r="B614" s="53"/>
      <c r="C614" s="53"/>
      <c r="D614" s="54">
        <f>F614+H614+I614+J614+K614+L614+M614+N614+O614+P614+Q614+R614</f>
        <v>0</v>
      </c>
      <c r="E614" s="53"/>
      <c r="F614" s="53"/>
      <c r="G614" s="113"/>
      <c r="H614" s="53"/>
      <c r="I614" s="53"/>
      <c r="J614" s="53"/>
      <c r="K614" s="53"/>
      <c r="L614" s="53"/>
      <c r="M614" s="53"/>
      <c r="N614" s="53"/>
      <c r="O614" s="53"/>
      <c r="P614" s="53"/>
      <c r="Q614" s="53"/>
      <c r="R614" s="53"/>
      <c r="S614" s="113"/>
      <c r="T614" s="113"/>
      <c r="U614" s="113"/>
      <c r="V614" s="113"/>
    </row>
    <row r="615" spans="1:18" s="52" customFormat="1" ht="15.75" hidden="1">
      <c r="A615" s="115" t="s">
        <v>355</v>
      </c>
      <c r="B615" s="51"/>
      <c r="C615" s="51">
        <v>1137</v>
      </c>
      <c r="D615" s="54">
        <f>F615+H615+I615+J615+K615+L615+M615+N615+O615+P615+Q615+R615</f>
        <v>0</v>
      </c>
      <c r="E615" s="51"/>
      <c r="F615" s="51"/>
      <c r="H615" s="51"/>
      <c r="I615" s="51"/>
      <c r="J615" s="51"/>
      <c r="K615" s="51"/>
      <c r="L615" s="51"/>
      <c r="M615" s="51"/>
      <c r="N615" s="51"/>
      <c r="O615" s="51"/>
      <c r="P615" s="51"/>
      <c r="Q615" s="51"/>
      <c r="R615" s="51"/>
    </row>
    <row r="616" spans="1:18" s="113" customFormat="1" ht="47.25" hidden="1">
      <c r="A616" s="57" t="s">
        <v>408</v>
      </c>
      <c r="B616" s="53">
        <v>240604</v>
      </c>
      <c r="C616" s="53"/>
      <c r="D616" s="53">
        <f>D617+D618</f>
        <v>0</v>
      </c>
      <c r="E616" s="53"/>
      <c r="F616" s="53"/>
      <c r="H616" s="53"/>
      <c r="I616" s="53"/>
      <c r="J616" s="53"/>
      <c r="K616" s="53"/>
      <c r="L616" s="53"/>
      <c r="M616" s="53"/>
      <c r="N616" s="53"/>
      <c r="O616" s="53"/>
      <c r="P616" s="53"/>
      <c r="Q616" s="53"/>
      <c r="R616" s="53"/>
    </row>
    <row r="617" spans="1:18" s="52" customFormat="1" ht="15.75" hidden="1">
      <c r="A617" s="115" t="s">
        <v>403</v>
      </c>
      <c r="B617" s="51"/>
      <c r="C617" s="51">
        <v>1135</v>
      </c>
      <c r="D617" s="54">
        <f>F617+H617+I617+J617+K617+L617+M617+N617+O617+P617+Q617+R617</f>
        <v>0</v>
      </c>
      <c r="E617" s="51"/>
      <c r="F617" s="51"/>
      <c r="H617" s="51"/>
      <c r="I617" s="51"/>
      <c r="J617" s="51"/>
      <c r="K617" s="51"/>
      <c r="L617" s="51"/>
      <c r="M617" s="51"/>
      <c r="N617" s="51"/>
      <c r="O617" s="51"/>
      <c r="P617" s="51"/>
      <c r="Q617" s="51"/>
      <c r="R617" s="51"/>
    </row>
    <row r="618" spans="1:18" s="52" customFormat="1" ht="15.75" hidden="1">
      <c r="A618" s="115" t="s">
        <v>375</v>
      </c>
      <c r="B618" s="51"/>
      <c r="C618" s="51">
        <v>1172</v>
      </c>
      <c r="D618" s="54">
        <f>F618+H618+I618+J618+K618+L618+M618+N618+O618+P618+Q618+R618</f>
        <v>0</v>
      </c>
      <c r="E618" s="51"/>
      <c r="F618" s="51"/>
      <c r="H618" s="51"/>
      <c r="I618" s="51"/>
      <c r="J618" s="51"/>
      <c r="K618" s="51"/>
      <c r="L618" s="51"/>
      <c r="M618" s="51"/>
      <c r="N618" s="51"/>
      <c r="O618" s="51"/>
      <c r="P618" s="51"/>
      <c r="Q618" s="51"/>
      <c r="R618" s="51"/>
    </row>
    <row r="619" spans="1:18" s="113" customFormat="1" ht="78.75" hidden="1">
      <c r="A619" s="57" t="s">
        <v>130</v>
      </c>
      <c r="B619" s="53">
        <v>250909</v>
      </c>
      <c r="C619" s="53"/>
      <c r="D619" s="53">
        <f>D620</f>
        <v>0</v>
      </c>
      <c r="E619" s="53"/>
      <c r="F619" s="53">
        <f aca="true" t="shared" si="156" ref="F619:R619">F620</f>
        <v>0</v>
      </c>
      <c r="G619" s="53">
        <f t="shared" si="156"/>
        <v>0</v>
      </c>
      <c r="H619" s="53">
        <f t="shared" si="156"/>
        <v>0</v>
      </c>
      <c r="I619" s="53">
        <f t="shared" si="156"/>
        <v>0</v>
      </c>
      <c r="J619" s="53">
        <f t="shared" si="156"/>
        <v>0</v>
      </c>
      <c r="K619" s="53">
        <f t="shared" si="156"/>
        <v>0</v>
      </c>
      <c r="L619" s="53">
        <f t="shared" si="156"/>
        <v>0</v>
      </c>
      <c r="M619" s="53">
        <f t="shared" si="156"/>
        <v>0</v>
      </c>
      <c r="N619" s="53">
        <f t="shared" si="156"/>
        <v>0</v>
      </c>
      <c r="O619" s="53">
        <f t="shared" si="156"/>
        <v>0</v>
      </c>
      <c r="P619" s="53">
        <f t="shared" si="156"/>
        <v>0</v>
      </c>
      <c r="Q619" s="53">
        <f t="shared" si="156"/>
        <v>0</v>
      </c>
      <c r="R619" s="53">
        <f t="shared" si="156"/>
        <v>0</v>
      </c>
    </row>
    <row r="620" spans="1:18" s="52" customFormat="1" ht="31.5" hidden="1">
      <c r="A620" s="115" t="s">
        <v>131</v>
      </c>
      <c r="B620" s="51"/>
      <c r="C620" s="51">
        <v>4123</v>
      </c>
      <c r="D620" s="54">
        <f>F620+H620+I620+J620+K620+L620+M620+N620+O620+P620+Q620+R620</f>
        <v>0</v>
      </c>
      <c r="E620" s="51"/>
      <c r="F620" s="51"/>
      <c r="H620" s="51"/>
      <c r="I620" s="51"/>
      <c r="J620" s="51"/>
      <c r="K620" s="51"/>
      <c r="L620" s="51"/>
      <c r="M620" s="51"/>
      <c r="N620" s="51"/>
      <c r="O620" s="51"/>
      <c r="P620" s="51"/>
      <c r="Q620" s="51"/>
      <c r="R620" s="51"/>
    </row>
    <row r="621" spans="1:18" s="52" customFormat="1" ht="78.75" hidden="1">
      <c r="A621" s="82" t="s">
        <v>128</v>
      </c>
      <c r="B621" s="51">
        <v>250908</v>
      </c>
      <c r="C621" s="51"/>
      <c r="D621" s="54">
        <f>D622</f>
        <v>0</v>
      </c>
      <c r="E621" s="51"/>
      <c r="F621" s="54">
        <f aca="true" t="shared" si="157" ref="F621:R621">F622</f>
        <v>0</v>
      </c>
      <c r="G621" s="54">
        <f t="shared" si="157"/>
        <v>0</v>
      </c>
      <c r="H621" s="54">
        <f t="shared" si="157"/>
        <v>0</v>
      </c>
      <c r="I621" s="54">
        <f t="shared" si="157"/>
        <v>0</v>
      </c>
      <c r="J621" s="54">
        <f t="shared" si="157"/>
        <v>0</v>
      </c>
      <c r="K621" s="54">
        <f t="shared" si="157"/>
        <v>0</v>
      </c>
      <c r="L621" s="54">
        <f t="shared" si="157"/>
        <v>0</v>
      </c>
      <c r="M621" s="54">
        <f t="shared" si="157"/>
        <v>0</v>
      </c>
      <c r="N621" s="54">
        <f t="shared" si="157"/>
        <v>0</v>
      </c>
      <c r="O621" s="54">
        <f t="shared" si="157"/>
        <v>0</v>
      </c>
      <c r="P621" s="54">
        <f t="shared" si="157"/>
        <v>0</v>
      </c>
      <c r="Q621" s="54">
        <f t="shared" si="157"/>
        <v>0</v>
      </c>
      <c r="R621" s="54">
        <f t="shared" si="157"/>
        <v>0</v>
      </c>
    </row>
    <row r="622" spans="1:18" s="52" customFormat="1" ht="31.5" hidden="1">
      <c r="A622" s="115" t="s">
        <v>132</v>
      </c>
      <c r="B622" s="51"/>
      <c r="C622" s="51">
        <v>4113</v>
      </c>
      <c r="D622" s="54">
        <f>F622+H622+I622+J622+K622+L622+M622+N622+O622+P622+Q622+R622</f>
        <v>0</v>
      </c>
      <c r="E622" s="51"/>
      <c r="F622" s="54"/>
      <c r="G622" s="54">
        <f>G623</f>
        <v>0</v>
      </c>
      <c r="H622" s="54"/>
      <c r="I622" s="54"/>
      <c r="J622" s="54"/>
      <c r="K622" s="54"/>
      <c r="L622" s="54"/>
      <c r="M622" s="54"/>
      <c r="N622" s="54"/>
      <c r="O622" s="54"/>
      <c r="P622" s="54"/>
      <c r="Q622" s="54"/>
      <c r="R622" s="54"/>
    </row>
    <row r="623" spans="1:18" s="52" customFormat="1" ht="126" hidden="1">
      <c r="A623" s="82" t="s">
        <v>129</v>
      </c>
      <c r="B623" s="51">
        <v>250913</v>
      </c>
      <c r="C623" s="51"/>
      <c r="D623" s="54">
        <f>D624</f>
        <v>0</v>
      </c>
      <c r="E623" s="51"/>
      <c r="F623" s="54">
        <f>F624</f>
        <v>0</v>
      </c>
      <c r="G623" s="54">
        <f>G624</f>
        <v>0</v>
      </c>
      <c r="H623" s="54">
        <f aca="true" t="shared" si="158" ref="H623:R623">H624</f>
        <v>0</v>
      </c>
      <c r="I623" s="54">
        <f t="shared" si="158"/>
        <v>0</v>
      </c>
      <c r="J623" s="54">
        <f t="shared" si="158"/>
        <v>0</v>
      </c>
      <c r="K623" s="54">
        <f t="shared" si="158"/>
        <v>0</v>
      </c>
      <c r="L623" s="54">
        <f t="shared" si="158"/>
        <v>0</v>
      </c>
      <c r="M623" s="54">
        <f t="shared" si="158"/>
        <v>0</v>
      </c>
      <c r="N623" s="54">
        <f t="shared" si="158"/>
        <v>0</v>
      </c>
      <c r="O623" s="54">
        <f t="shared" si="158"/>
        <v>0</v>
      </c>
      <c r="P623" s="54">
        <f t="shared" si="158"/>
        <v>0</v>
      </c>
      <c r="Q623" s="54">
        <f t="shared" si="158"/>
        <v>0</v>
      </c>
      <c r="R623" s="54">
        <f t="shared" si="158"/>
        <v>0</v>
      </c>
    </row>
    <row r="624" spans="1:18" s="52" customFormat="1" ht="78.75" hidden="1">
      <c r="A624" s="58" t="s">
        <v>493</v>
      </c>
      <c r="B624" s="51"/>
      <c r="C624" s="51">
        <v>1172</v>
      </c>
      <c r="D624" s="54">
        <f>F624+H624+I624+J624+K624+L624+M624+N624+O624+P624+Q624+R624</f>
        <v>0</v>
      </c>
      <c r="E624" s="51"/>
      <c r="F624" s="51"/>
      <c r="H624" s="51"/>
      <c r="I624" s="51"/>
      <c r="J624" s="51"/>
      <c r="K624" s="51"/>
      <c r="L624" s="51"/>
      <c r="M624" s="51"/>
      <c r="N624" s="51"/>
      <c r="O624" s="51"/>
      <c r="P624" s="51"/>
      <c r="Q624" s="51"/>
      <c r="R624" s="51"/>
    </row>
    <row r="625" spans="1:18" s="52" customFormat="1" ht="93" customHeight="1" hidden="1">
      <c r="A625" s="50" t="s">
        <v>298</v>
      </c>
      <c r="B625" s="51"/>
      <c r="C625" s="51"/>
      <c r="D625" s="149">
        <f>+F625+H625+I625+J625+K625+L625+M625+N625+O625+P625+Q625+R625</f>
        <v>0</v>
      </c>
      <c r="E625" s="139"/>
      <c r="F625" s="151"/>
      <c r="H625" s="152"/>
      <c r="I625" s="152"/>
      <c r="J625" s="152"/>
      <c r="K625" s="152"/>
      <c r="L625" s="152"/>
      <c r="M625" s="152"/>
      <c r="N625" s="152"/>
      <c r="O625" s="152"/>
      <c r="P625" s="152"/>
      <c r="Q625" s="152"/>
      <c r="R625" s="152"/>
    </row>
    <row r="626" spans="1:18" s="52" customFormat="1" ht="30.75" customHeight="1" hidden="1">
      <c r="A626" s="59" t="s">
        <v>305</v>
      </c>
      <c r="B626" s="51"/>
      <c r="C626" s="51"/>
      <c r="D626" s="54">
        <f>SUM(F626:R626)</f>
        <v>0</v>
      </c>
      <c r="E626" s="139"/>
      <c r="F626" s="147"/>
      <c r="G626" s="147"/>
      <c r="H626" s="147"/>
      <c r="I626" s="147"/>
      <c r="J626" s="147"/>
      <c r="K626" s="147"/>
      <c r="L626" s="147"/>
      <c r="M626" s="147"/>
      <c r="N626" s="147"/>
      <c r="O626" s="147"/>
      <c r="P626" s="147"/>
      <c r="Q626" s="147"/>
      <c r="R626" s="146"/>
    </row>
    <row r="627" spans="1:18" s="52" customFormat="1" ht="30.75" customHeight="1" hidden="1">
      <c r="A627" s="59" t="s">
        <v>306</v>
      </c>
      <c r="B627" s="51"/>
      <c r="C627" s="51"/>
      <c r="D627" s="54">
        <f aca="true" t="shared" si="159" ref="D627:D645">SUM(F627:R627)</f>
        <v>0</v>
      </c>
      <c r="E627" s="139"/>
      <c r="F627" s="147"/>
      <c r="G627" s="147"/>
      <c r="H627" s="147"/>
      <c r="I627" s="147"/>
      <c r="J627" s="147"/>
      <c r="K627" s="147"/>
      <c r="L627" s="147"/>
      <c r="M627" s="147"/>
      <c r="N627" s="147"/>
      <c r="O627" s="147"/>
      <c r="P627" s="147"/>
      <c r="Q627" s="147"/>
      <c r="R627" s="146"/>
    </row>
    <row r="628" spans="1:18" s="52" customFormat="1" ht="61.5" customHeight="1" hidden="1">
      <c r="A628" s="59" t="s">
        <v>307</v>
      </c>
      <c r="B628" s="51"/>
      <c r="C628" s="51"/>
      <c r="D628" s="54">
        <f t="shared" si="159"/>
        <v>0</v>
      </c>
      <c r="E628" s="139"/>
      <c r="F628" s="147"/>
      <c r="G628" s="147"/>
      <c r="H628" s="147"/>
      <c r="I628" s="147"/>
      <c r="J628" s="147"/>
      <c r="K628" s="147"/>
      <c r="L628" s="147"/>
      <c r="M628" s="147"/>
      <c r="N628" s="147"/>
      <c r="O628" s="147"/>
      <c r="P628" s="147"/>
      <c r="Q628" s="147"/>
      <c r="R628" s="146"/>
    </row>
    <row r="629" spans="1:18" s="52" customFormat="1" ht="37.5" customHeight="1" hidden="1">
      <c r="A629" s="59" t="s">
        <v>308</v>
      </c>
      <c r="B629" s="51"/>
      <c r="C629" s="51"/>
      <c r="D629" s="54">
        <f t="shared" si="159"/>
        <v>0</v>
      </c>
      <c r="E629" s="139"/>
      <c r="F629" s="147"/>
      <c r="G629" s="147"/>
      <c r="H629" s="147"/>
      <c r="I629" s="147"/>
      <c r="J629" s="147"/>
      <c r="K629" s="147"/>
      <c r="L629" s="147"/>
      <c r="M629" s="147"/>
      <c r="N629" s="147"/>
      <c r="O629" s="147"/>
      <c r="P629" s="147"/>
      <c r="Q629" s="147"/>
      <c r="R629" s="146"/>
    </row>
    <row r="630" spans="1:18" s="52" customFormat="1" ht="51" customHeight="1" hidden="1">
      <c r="A630" s="59" t="s">
        <v>309</v>
      </c>
      <c r="B630" s="51"/>
      <c r="C630" s="51"/>
      <c r="D630" s="54">
        <f t="shared" si="159"/>
        <v>0</v>
      </c>
      <c r="E630" s="139"/>
      <c r="F630" s="147"/>
      <c r="G630" s="147"/>
      <c r="H630" s="147"/>
      <c r="I630" s="147"/>
      <c r="J630" s="147"/>
      <c r="K630" s="147"/>
      <c r="L630" s="147"/>
      <c r="M630" s="147"/>
      <c r="N630" s="147"/>
      <c r="O630" s="147"/>
      <c r="P630" s="147"/>
      <c r="Q630" s="147"/>
      <c r="R630" s="146"/>
    </row>
    <row r="631" spans="1:18" s="52" customFormat="1" ht="47.25" customHeight="1" hidden="1">
      <c r="A631" s="59" t="s">
        <v>310</v>
      </c>
      <c r="B631" s="51"/>
      <c r="C631" s="51"/>
      <c r="D631" s="54">
        <f t="shared" si="159"/>
        <v>0</v>
      </c>
      <c r="E631" s="139"/>
      <c r="F631" s="147"/>
      <c r="G631" s="147"/>
      <c r="H631" s="147"/>
      <c r="I631" s="147"/>
      <c r="J631" s="147"/>
      <c r="K631" s="147"/>
      <c r="L631" s="147"/>
      <c r="M631" s="147"/>
      <c r="N631" s="147"/>
      <c r="O631" s="147"/>
      <c r="P631" s="147"/>
      <c r="Q631" s="147"/>
      <c r="R631" s="146"/>
    </row>
    <row r="632" spans="1:18" s="52" customFormat="1" ht="47.25" customHeight="1" hidden="1">
      <c r="A632" s="59" t="s">
        <v>311</v>
      </c>
      <c r="B632" s="51"/>
      <c r="C632" s="51"/>
      <c r="D632" s="54">
        <f t="shared" si="159"/>
        <v>0</v>
      </c>
      <c r="E632" s="139"/>
      <c r="F632" s="147"/>
      <c r="G632" s="147"/>
      <c r="H632" s="147"/>
      <c r="I632" s="147"/>
      <c r="J632" s="147"/>
      <c r="K632" s="147"/>
      <c r="L632" s="147"/>
      <c r="M632" s="147"/>
      <c r="N632" s="147"/>
      <c r="O632" s="147"/>
      <c r="P632" s="147"/>
      <c r="Q632" s="147"/>
      <c r="R632" s="146"/>
    </row>
    <row r="633" spans="1:18" s="52" customFormat="1" ht="48.75" customHeight="1" hidden="1">
      <c r="A633" s="59" t="s">
        <v>312</v>
      </c>
      <c r="B633" s="51"/>
      <c r="C633" s="51"/>
      <c r="D633" s="54">
        <f t="shared" si="159"/>
        <v>0</v>
      </c>
      <c r="E633" s="139"/>
      <c r="F633" s="147"/>
      <c r="G633" s="147"/>
      <c r="H633" s="147"/>
      <c r="I633" s="147"/>
      <c r="J633" s="147"/>
      <c r="K633" s="147"/>
      <c r="L633" s="147"/>
      <c r="M633" s="147"/>
      <c r="N633" s="147"/>
      <c r="O633" s="147"/>
      <c r="P633" s="147"/>
      <c r="Q633" s="147"/>
      <c r="R633" s="146"/>
    </row>
    <row r="634" spans="1:18" s="52" customFormat="1" ht="48" customHeight="1" hidden="1">
      <c r="A634" s="59" t="s">
        <v>313</v>
      </c>
      <c r="B634" s="51"/>
      <c r="C634" s="51"/>
      <c r="D634" s="54">
        <f t="shared" si="159"/>
        <v>0</v>
      </c>
      <c r="E634" s="139"/>
      <c r="F634" s="147"/>
      <c r="G634" s="147"/>
      <c r="H634" s="147"/>
      <c r="I634" s="147"/>
      <c r="J634" s="147"/>
      <c r="K634" s="147"/>
      <c r="L634" s="147"/>
      <c r="M634" s="147"/>
      <c r="N634" s="147"/>
      <c r="O634" s="147"/>
      <c r="P634" s="147"/>
      <c r="Q634" s="147"/>
      <c r="R634" s="146"/>
    </row>
    <row r="635" spans="1:18" s="52" customFormat="1" ht="51.75" customHeight="1" hidden="1">
      <c r="A635" s="60" t="s">
        <v>314</v>
      </c>
      <c r="B635" s="51"/>
      <c r="C635" s="51"/>
      <c r="D635" s="54">
        <f t="shared" si="159"/>
        <v>0</v>
      </c>
      <c r="E635" s="139"/>
      <c r="F635" s="147"/>
      <c r="G635" s="147"/>
      <c r="H635" s="147"/>
      <c r="I635" s="147"/>
      <c r="J635" s="147"/>
      <c r="K635" s="147"/>
      <c r="L635" s="147"/>
      <c r="M635" s="147"/>
      <c r="N635" s="147"/>
      <c r="O635" s="147"/>
      <c r="P635" s="147"/>
      <c r="Q635" s="147"/>
      <c r="R635" s="146"/>
    </row>
    <row r="636" spans="1:18" s="52" customFormat="1" ht="47.25" customHeight="1" hidden="1">
      <c r="A636" s="61" t="s">
        <v>315</v>
      </c>
      <c r="B636" s="51"/>
      <c r="C636" s="51"/>
      <c r="D636" s="54">
        <f t="shared" si="159"/>
        <v>0</v>
      </c>
      <c r="E636" s="139"/>
      <c r="F636" s="147"/>
      <c r="G636" s="147"/>
      <c r="H636" s="147"/>
      <c r="I636" s="147"/>
      <c r="J636" s="147"/>
      <c r="K636" s="147"/>
      <c r="L636" s="147"/>
      <c r="M636" s="147"/>
      <c r="N636" s="147"/>
      <c r="O636" s="147"/>
      <c r="P636" s="147"/>
      <c r="Q636" s="147"/>
      <c r="R636" s="146"/>
    </row>
    <row r="637" spans="1:18" s="52" customFormat="1" ht="48.75" customHeight="1" hidden="1">
      <c r="A637" s="61" t="s">
        <v>316</v>
      </c>
      <c r="B637" s="51"/>
      <c r="C637" s="51"/>
      <c r="D637" s="54">
        <f t="shared" si="159"/>
        <v>0</v>
      </c>
      <c r="E637" s="139"/>
      <c r="F637" s="147"/>
      <c r="G637" s="147"/>
      <c r="H637" s="147"/>
      <c r="I637" s="147"/>
      <c r="J637" s="147"/>
      <c r="K637" s="147"/>
      <c r="L637" s="147"/>
      <c r="M637" s="147"/>
      <c r="N637" s="147"/>
      <c r="O637" s="147"/>
      <c r="P637" s="147"/>
      <c r="Q637" s="147"/>
      <c r="R637" s="146"/>
    </row>
    <row r="638" spans="1:18" s="52" customFormat="1" ht="48.75" customHeight="1" hidden="1">
      <c r="A638" s="61" t="s">
        <v>317</v>
      </c>
      <c r="B638" s="51"/>
      <c r="C638" s="51"/>
      <c r="D638" s="54">
        <f t="shared" si="159"/>
        <v>0</v>
      </c>
      <c r="E638" s="139"/>
      <c r="F638" s="147"/>
      <c r="G638" s="147"/>
      <c r="H638" s="147"/>
      <c r="I638" s="147"/>
      <c r="J638" s="147"/>
      <c r="K638" s="147"/>
      <c r="L638" s="147"/>
      <c r="M638" s="147"/>
      <c r="N638" s="147"/>
      <c r="O638" s="147"/>
      <c r="P638" s="147"/>
      <c r="Q638" s="147"/>
      <c r="R638" s="146"/>
    </row>
    <row r="639" spans="1:18" s="52" customFormat="1" ht="48" customHeight="1" hidden="1">
      <c r="A639" s="61" t="s">
        <v>318</v>
      </c>
      <c r="B639" s="51"/>
      <c r="C639" s="51"/>
      <c r="D639" s="54">
        <f t="shared" si="159"/>
        <v>0</v>
      </c>
      <c r="E639" s="139"/>
      <c r="F639" s="147"/>
      <c r="G639" s="147"/>
      <c r="H639" s="147"/>
      <c r="I639" s="147"/>
      <c r="J639" s="147"/>
      <c r="K639" s="147"/>
      <c r="L639" s="147"/>
      <c r="M639" s="147"/>
      <c r="N639" s="147"/>
      <c r="O639" s="147"/>
      <c r="P639" s="147"/>
      <c r="Q639" s="147"/>
      <c r="R639" s="146"/>
    </row>
    <row r="640" spans="1:18" s="52" customFormat="1" ht="48" customHeight="1" hidden="1">
      <c r="A640" s="61" t="s">
        <v>319</v>
      </c>
      <c r="B640" s="51"/>
      <c r="C640" s="51"/>
      <c r="D640" s="54">
        <f t="shared" si="159"/>
        <v>0</v>
      </c>
      <c r="E640" s="139"/>
      <c r="F640" s="147"/>
      <c r="G640" s="147"/>
      <c r="H640" s="147"/>
      <c r="I640" s="147"/>
      <c r="J640" s="147"/>
      <c r="K640" s="147"/>
      <c r="L640" s="147"/>
      <c r="M640" s="147"/>
      <c r="N640" s="147"/>
      <c r="O640" s="147"/>
      <c r="P640" s="147"/>
      <c r="Q640" s="147"/>
      <c r="R640" s="146"/>
    </row>
    <row r="641" spans="1:18" s="52" customFormat="1" ht="61.5" customHeight="1" hidden="1">
      <c r="A641" s="61" t="s">
        <v>320</v>
      </c>
      <c r="B641" s="51"/>
      <c r="C641" s="51"/>
      <c r="D641" s="54">
        <f t="shared" si="159"/>
        <v>0</v>
      </c>
      <c r="E641" s="139"/>
      <c r="F641" s="147"/>
      <c r="G641" s="147"/>
      <c r="H641" s="147"/>
      <c r="I641" s="147"/>
      <c r="J641" s="147"/>
      <c r="K641" s="147"/>
      <c r="L641" s="147"/>
      <c r="M641" s="147"/>
      <c r="N641" s="147"/>
      <c r="O641" s="147"/>
      <c r="P641" s="147"/>
      <c r="Q641" s="147"/>
      <c r="R641" s="146"/>
    </row>
    <row r="642" spans="1:18" s="52" customFormat="1" ht="49.5" customHeight="1" hidden="1">
      <c r="A642" s="61" t="s">
        <v>321</v>
      </c>
      <c r="B642" s="51"/>
      <c r="C642" s="51"/>
      <c r="D642" s="54">
        <f t="shared" si="159"/>
        <v>0</v>
      </c>
      <c r="E642" s="139"/>
      <c r="F642" s="147"/>
      <c r="G642" s="147"/>
      <c r="H642" s="147"/>
      <c r="I642" s="147"/>
      <c r="J642" s="147"/>
      <c r="K642" s="147"/>
      <c r="L642" s="147"/>
      <c r="M642" s="147"/>
      <c r="N642" s="147"/>
      <c r="O642" s="147"/>
      <c r="P642" s="147"/>
      <c r="Q642" s="147"/>
      <c r="R642" s="146"/>
    </row>
    <row r="643" spans="1:18" s="52" customFormat="1" ht="47.25" customHeight="1" hidden="1">
      <c r="A643" s="61" t="s">
        <v>322</v>
      </c>
      <c r="B643" s="51"/>
      <c r="C643" s="51"/>
      <c r="D643" s="54">
        <f t="shared" si="159"/>
        <v>0</v>
      </c>
      <c r="E643" s="139"/>
      <c r="F643" s="147"/>
      <c r="G643" s="147"/>
      <c r="H643" s="147"/>
      <c r="I643" s="147"/>
      <c r="J643" s="147"/>
      <c r="K643" s="147"/>
      <c r="L643" s="147"/>
      <c r="M643" s="147"/>
      <c r="N643" s="147"/>
      <c r="O643" s="147"/>
      <c r="P643" s="147"/>
      <c r="Q643" s="147"/>
      <c r="R643" s="146"/>
    </row>
    <row r="644" spans="1:18" s="52" customFormat="1" ht="33" customHeight="1" hidden="1">
      <c r="A644" s="61" t="s">
        <v>323</v>
      </c>
      <c r="B644" s="51"/>
      <c r="C644" s="51"/>
      <c r="D644" s="54">
        <f t="shared" si="159"/>
        <v>0</v>
      </c>
      <c r="E644" s="139"/>
      <c r="F644" s="147"/>
      <c r="G644" s="147"/>
      <c r="H644" s="147"/>
      <c r="I644" s="147"/>
      <c r="J644" s="147"/>
      <c r="K644" s="147"/>
      <c r="L644" s="147"/>
      <c r="M644" s="147"/>
      <c r="N644" s="147"/>
      <c r="O644" s="147"/>
      <c r="P644" s="147"/>
      <c r="Q644" s="147"/>
      <c r="R644" s="146"/>
    </row>
    <row r="645" spans="1:18" s="52" customFormat="1" ht="36" customHeight="1" hidden="1">
      <c r="A645" s="61" t="s">
        <v>324</v>
      </c>
      <c r="B645" s="51"/>
      <c r="C645" s="51"/>
      <c r="D645" s="54">
        <f t="shared" si="159"/>
        <v>0</v>
      </c>
      <c r="E645" s="139"/>
      <c r="F645" s="147"/>
      <c r="G645" s="147"/>
      <c r="H645" s="147"/>
      <c r="I645" s="147"/>
      <c r="J645" s="147"/>
      <c r="K645" s="147"/>
      <c r="L645" s="147"/>
      <c r="M645" s="147"/>
      <c r="N645" s="147"/>
      <c r="O645" s="147"/>
      <c r="P645" s="147"/>
      <c r="Q645" s="147"/>
      <c r="R645" s="146"/>
    </row>
    <row r="646" spans="1:18" s="121" customFormat="1" ht="15.75">
      <c r="A646" s="119" t="s">
        <v>81</v>
      </c>
      <c r="B646" s="120"/>
      <c r="C646" s="120"/>
      <c r="D646" s="120">
        <f>D653+D658+D663+D650+D647+D660</f>
        <v>3500</v>
      </c>
      <c r="E646" s="120">
        <f aca="true" t="shared" si="160" ref="E646:R646">E653+E658+E663+E650+E647+E660</f>
        <v>0</v>
      </c>
      <c r="F646" s="120">
        <f t="shared" si="160"/>
        <v>0</v>
      </c>
      <c r="G646" s="120" t="e">
        <f t="shared" si="160"/>
        <v>#REF!</v>
      </c>
      <c r="H646" s="120">
        <f t="shared" si="160"/>
        <v>0</v>
      </c>
      <c r="I646" s="120">
        <f t="shared" si="160"/>
        <v>0</v>
      </c>
      <c r="J646" s="120">
        <f t="shared" si="160"/>
        <v>0</v>
      </c>
      <c r="K646" s="120">
        <f t="shared" si="160"/>
        <v>0</v>
      </c>
      <c r="L646" s="120">
        <f t="shared" si="160"/>
        <v>0</v>
      </c>
      <c r="M646" s="120">
        <f t="shared" si="160"/>
        <v>0</v>
      </c>
      <c r="N646" s="120">
        <f t="shared" si="160"/>
        <v>0</v>
      </c>
      <c r="O646" s="120">
        <f t="shared" si="160"/>
        <v>0</v>
      </c>
      <c r="P646" s="120">
        <f t="shared" si="160"/>
        <v>0</v>
      </c>
      <c r="Q646" s="120">
        <f t="shared" si="160"/>
        <v>3500</v>
      </c>
      <c r="R646" s="120">
        <f t="shared" si="160"/>
        <v>0</v>
      </c>
    </row>
    <row r="647" spans="1:18" s="121" customFormat="1" ht="15.75">
      <c r="A647" s="112" t="s">
        <v>192</v>
      </c>
      <c r="B647" s="51">
        <v>250404</v>
      </c>
      <c r="C647" s="120"/>
      <c r="D647" s="51">
        <f>+D648</f>
        <v>3500</v>
      </c>
      <c r="E647" s="51">
        <f aca="true" t="shared" si="161" ref="E647:R647">+E648</f>
        <v>0</v>
      </c>
      <c r="F647" s="51">
        <f t="shared" si="161"/>
        <v>0</v>
      </c>
      <c r="G647" s="51">
        <f t="shared" si="161"/>
        <v>0</v>
      </c>
      <c r="H647" s="51">
        <f t="shared" si="161"/>
        <v>0</v>
      </c>
      <c r="I647" s="51">
        <f t="shared" si="161"/>
        <v>0</v>
      </c>
      <c r="J647" s="51">
        <f t="shared" si="161"/>
        <v>0</v>
      </c>
      <c r="K647" s="51">
        <f t="shared" si="161"/>
        <v>0</v>
      </c>
      <c r="L647" s="51">
        <f t="shared" si="161"/>
        <v>0</v>
      </c>
      <c r="M647" s="51">
        <f t="shared" si="161"/>
        <v>0</v>
      </c>
      <c r="N647" s="51">
        <f t="shared" si="161"/>
        <v>0</v>
      </c>
      <c r="O647" s="51">
        <f t="shared" si="161"/>
        <v>0</v>
      </c>
      <c r="P647" s="51">
        <f t="shared" si="161"/>
        <v>0</v>
      </c>
      <c r="Q647" s="51">
        <f t="shared" si="161"/>
        <v>3500</v>
      </c>
      <c r="R647" s="51">
        <f t="shared" si="161"/>
        <v>0</v>
      </c>
    </row>
    <row r="648" spans="1:18" s="121" customFormat="1" ht="47.25">
      <c r="A648" s="115" t="s">
        <v>24</v>
      </c>
      <c r="B648" s="47"/>
      <c r="C648" s="47">
        <v>3210</v>
      </c>
      <c r="D648" s="51">
        <f>+D649</f>
        <v>3500</v>
      </c>
      <c r="E648" s="51">
        <f aca="true" t="shared" si="162" ref="E648:R648">+E649</f>
        <v>0</v>
      </c>
      <c r="F648" s="51">
        <f t="shared" si="162"/>
        <v>0</v>
      </c>
      <c r="G648" s="51">
        <f t="shared" si="162"/>
        <v>0</v>
      </c>
      <c r="H648" s="51">
        <f t="shared" si="162"/>
        <v>0</v>
      </c>
      <c r="I648" s="51">
        <f t="shared" si="162"/>
        <v>0</v>
      </c>
      <c r="J648" s="51">
        <f t="shared" si="162"/>
        <v>0</v>
      </c>
      <c r="K648" s="51">
        <f t="shared" si="162"/>
        <v>0</v>
      </c>
      <c r="L648" s="51">
        <f t="shared" si="162"/>
        <v>0</v>
      </c>
      <c r="M648" s="51">
        <f t="shared" si="162"/>
        <v>0</v>
      </c>
      <c r="N648" s="51">
        <f t="shared" si="162"/>
        <v>0</v>
      </c>
      <c r="O648" s="51">
        <f t="shared" si="162"/>
        <v>0</v>
      </c>
      <c r="P648" s="51">
        <f t="shared" si="162"/>
        <v>0</v>
      </c>
      <c r="Q648" s="51">
        <f t="shared" si="162"/>
        <v>3500</v>
      </c>
      <c r="R648" s="51">
        <f t="shared" si="162"/>
        <v>0</v>
      </c>
    </row>
    <row r="649" spans="1:18" s="121" customFormat="1" ht="47.25">
      <c r="A649" s="114" t="s">
        <v>193</v>
      </c>
      <c r="B649" s="51"/>
      <c r="C649" s="51"/>
      <c r="D649" s="51">
        <f>+F649+H649+I649+J649+K649+L649+M649+N649+O649+P649+Q649+R649</f>
        <v>3500</v>
      </c>
      <c r="E649" s="51"/>
      <c r="F649" s="51"/>
      <c r="G649" s="51"/>
      <c r="H649" s="51"/>
      <c r="I649" s="51"/>
      <c r="J649" s="51"/>
      <c r="K649" s="51"/>
      <c r="L649" s="51"/>
      <c r="M649" s="51"/>
      <c r="N649" s="51"/>
      <c r="O649" s="51"/>
      <c r="P649" s="51"/>
      <c r="Q649" s="51">
        <v>3500</v>
      </c>
      <c r="R649" s="51"/>
    </row>
    <row r="650" spans="1:18" s="121" customFormat="1" ht="21.75" customHeight="1" hidden="1">
      <c r="A650" s="112" t="s">
        <v>505</v>
      </c>
      <c r="B650" s="53">
        <v>100203</v>
      </c>
      <c r="C650" s="120"/>
      <c r="D650" s="53">
        <f>+D651</f>
        <v>0</v>
      </c>
      <c r="E650" s="53">
        <f aca="true" t="shared" si="163" ref="E650:R650">+E651</f>
        <v>0</v>
      </c>
      <c r="F650" s="53">
        <f t="shared" si="163"/>
        <v>0</v>
      </c>
      <c r="G650" s="53">
        <f t="shared" si="163"/>
        <v>0</v>
      </c>
      <c r="H650" s="53">
        <f t="shared" si="163"/>
        <v>0</v>
      </c>
      <c r="I650" s="53">
        <f t="shared" si="163"/>
        <v>0</v>
      </c>
      <c r="J650" s="53">
        <f t="shared" si="163"/>
        <v>0</v>
      </c>
      <c r="K650" s="53">
        <f t="shared" si="163"/>
        <v>0</v>
      </c>
      <c r="L650" s="53">
        <f t="shared" si="163"/>
        <v>0</v>
      </c>
      <c r="M650" s="53">
        <f t="shared" si="163"/>
        <v>0</v>
      </c>
      <c r="N650" s="53">
        <f t="shared" si="163"/>
        <v>0</v>
      </c>
      <c r="O650" s="53">
        <f t="shared" si="163"/>
        <v>0</v>
      </c>
      <c r="P650" s="53">
        <f t="shared" si="163"/>
        <v>0</v>
      </c>
      <c r="Q650" s="53">
        <f t="shared" si="163"/>
        <v>0</v>
      </c>
      <c r="R650" s="53">
        <f t="shared" si="163"/>
        <v>0</v>
      </c>
    </row>
    <row r="651" spans="1:18" s="121" customFormat="1" ht="31.5" hidden="1">
      <c r="A651" s="118" t="s">
        <v>233</v>
      </c>
      <c r="B651" s="120"/>
      <c r="C651" s="51">
        <v>3122</v>
      </c>
      <c r="D651" s="51">
        <f>+D652</f>
        <v>0</v>
      </c>
      <c r="E651" s="51"/>
      <c r="F651" s="51">
        <f aca="true" t="shared" si="164" ref="F651:O651">+F652</f>
        <v>0</v>
      </c>
      <c r="G651" s="51">
        <f t="shared" si="164"/>
        <v>0</v>
      </c>
      <c r="H651" s="51">
        <f t="shared" si="164"/>
        <v>0</v>
      </c>
      <c r="I651" s="51">
        <f t="shared" si="164"/>
        <v>0</v>
      </c>
      <c r="J651" s="51">
        <f t="shared" si="164"/>
        <v>0</v>
      </c>
      <c r="K651" s="51">
        <f t="shared" si="164"/>
        <v>0</v>
      </c>
      <c r="L651" s="51">
        <f t="shared" si="164"/>
        <v>0</v>
      </c>
      <c r="M651" s="51">
        <f t="shared" si="164"/>
        <v>0</v>
      </c>
      <c r="N651" s="51">
        <f t="shared" si="164"/>
        <v>0</v>
      </c>
      <c r="O651" s="51">
        <f t="shared" si="164"/>
        <v>0</v>
      </c>
      <c r="P651" s="51">
        <f>+P652</f>
        <v>0</v>
      </c>
      <c r="Q651" s="51">
        <f>+Q652</f>
        <v>0</v>
      </c>
      <c r="R651" s="51">
        <f>+R652</f>
        <v>0</v>
      </c>
    </row>
    <row r="652" spans="1:18" s="121" customFormat="1" ht="78.75" hidden="1">
      <c r="A652" s="115" t="s">
        <v>246</v>
      </c>
      <c r="B652" s="120"/>
      <c r="C652" s="120"/>
      <c r="D652" s="53">
        <f>+F652+H652+I652+J652+K652+L652+M652+N652+O652+P652+Q652+R652</f>
        <v>0</v>
      </c>
      <c r="E652" s="53"/>
      <c r="F652" s="53"/>
      <c r="G652" s="53"/>
      <c r="H652" s="53"/>
      <c r="I652" s="53"/>
      <c r="J652" s="53"/>
      <c r="K652" s="53"/>
      <c r="L652" s="53"/>
      <c r="M652" s="53"/>
      <c r="N652" s="53"/>
      <c r="O652" s="53"/>
      <c r="P652" s="53"/>
      <c r="Q652" s="53"/>
      <c r="R652" s="53"/>
    </row>
    <row r="653" spans="1:18" s="113" customFormat="1" ht="47.25" hidden="1">
      <c r="A653" s="57" t="s">
        <v>408</v>
      </c>
      <c r="B653" s="53">
        <v>240604</v>
      </c>
      <c r="C653" s="53"/>
      <c r="D653" s="53">
        <f aca="true" t="shared" si="165" ref="D653:F654">+D654</f>
        <v>0</v>
      </c>
      <c r="E653" s="53">
        <f t="shared" si="165"/>
        <v>0</v>
      </c>
      <c r="F653" s="53">
        <f t="shared" si="165"/>
        <v>0</v>
      </c>
      <c r="G653" s="53">
        <f aca="true" t="shared" si="166" ref="G653:R653">+G654</f>
        <v>0</v>
      </c>
      <c r="H653" s="53">
        <f t="shared" si="166"/>
        <v>0</v>
      </c>
      <c r="I653" s="53">
        <f t="shared" si="166"/>
        <v>0</v>
      </c>
      <c r="J653" s="53">
        <f t="shared" si="166"/>
        <v>0</v>
      </c>
      <c r="K653" s="53">
        <f t="shared" si="166"/>
        <v>0</v>
      </c>
      <c r="L653" s="53">
        <f t="shared" si="166"/>
        <v>0</v>
      </c>
      <c r="M653" s="53">
        <f t="shared" si="166"/>
        <v>0</v>
      </c>
      <c r="N653" s="53">
        <f t="shared" si="166"/>
        <v>0</v>
      </c>
      <c r="O653" s="53">
        <f t="shared" si="166"/>
        <v>0</v>
      </c>
      <c r="P653" s="53">
        <f t="shared" si="166"/>
        <v>0</v>
      </c>
      <c r="Q653" s="53">
        <f t="shared" si="166"/>
        <v>0</v>
      </c>
      <c r="R653" s="53">
        <f t="shared" si="166"/>
        <v>0</v>
      </c>
    </row>
    <row r="654" spans="1:18" s="52" customFormat="1" ht="63" hidden="1">
      <c r="A654" s="115" t="s">
        <v>187</v>
      </c>
      <c r="B654" s="51"/>
      <c r="C654" s="51">
        <v>2281</v>
      </c>
      <c r="D654" s="54">
        <f t="shared" si="165"/>
        <v>0</v>
      </c>
      <c r="E654" s="54">
        <f t="shared" si="165"/>
        <v>0</v>
      </c>
      <c r="F654" s="54">
        <f t="shared" si="165"/>
        <v>0</v>
      </c>
      <c r="G654" s="54">
        <f aca="true" t="shared" si="167" ref="G654:R654">+G655</f>
        <v>0</v>
      </c>
      <c r="H654" s="54">
        <f t="shared" si="167"/>
        <v>0</v>
      </c>
      <c r="I654" s="54">
        <f t="shared" si="167"/>
        <v>0</v>
      </c>
      <c r="J654" s="54">
        <f t="shared" si="167"/>
        <v>0</v>
      </c>
      <c r="K654" s="54">
        <f t="shared" si="167"/>
        <v>0</v>
      </c>
      <c r="L654" s="54">
        <f t="shared" si="167"/>
        <v>0</v>
      </c>
      <c r="M654" s="54">
        <f t="shared" si="167"/>
        <v>0</v>
      </c>
      <c r="N654" s="54">
        <f t="shared" si="167"/>
        <v>0</v>
      </c>
      <c r="O654" s="54">
        <f t="shared" si="167"/>
        <v>0</v>
      </c>
      <c r="P654" s="54">
        <f t="shared" si="167"/>
        <v>0</v>
      </c>
      <c r="Q654" s="54">
        <f t="shared" si="167"/>
        <v>0</v>
      </c>
      <c r="R654" s="54">
        <f t="shared" si="167"/>
        <v>0</v>
      </c>
    </row>
    <row r="655" spans="1:22" s="48" customFormat="1" ht="47.25" customHeight="1" hidden="1">
      <c r="A655" s="57" t="s">
        <v>232</v>
      </c>
      <c r="B655" s="53"/>
      <c r="C655" s="53"/>
      <c r="D655" s="53">
        <f>F655+H655+I655+J655+K655+L655+M655+N655+O655+P655+Q655+R655</f>
        <v>0</v>
      </c>
      <c r="E655" s="53"/>
      <c r="F655" s="53"/>
      <c r="G655" s="150"/>
      <c r="H655" s="53"/>
      <c r="I655" s="53"/>
      <c r="J655" s="53"/>
      <c r="K655" s="53"/>
      <c r="L655" s="53"/>
      <c r="M655" s="53"/>
      <c r="N655" s="53"/>
      <c r="O655" s="53"/>
      <c r="P655" s="53"/>
      <c r="Q655" s="53"/>
      <c r="R655" s="53"/>
      <c r="S655" s="113"/>
      <c r="T655" s="113"/>
      <c r="U655" s="113"/>
      <c r="V655" s="113"/>
    </row>
    <row r="656" spans="1:22" s="48" customFormat="1" ht="15.75" hidden="1">
      <c r="A656" s="57" t="s">
        <v>111</v>
      </c>
      <c r="B656" s="53"/>
      <c r="C656" s="53"/>
      <c r="D656" s="53">
        <f>F656+H656+I656+J656+K656+L656+M656+N656+O656+P656+Q656+R656</f>
        <v>0</v>
      </c>
      <c r="E656" s="53"/>
      <c r="F656" s="53"/>
      <c r="G656" s="113"/>
      <c r="H656" s="53"/>
      <c r="I656" s="53"/>
      <c r="J656" s="53"/>
      <c r="K656" s="53"/>
      <c r="L656" s="53"/>
      <c r="M656" s="53"/>
      <c r="N656" s="53"/>
      <c r="O656" s="53"/>
      <c r="P656" s="53"/>
      <c r="Q656" s="53"/>
      <c r="R656" s="53"/>
      <c r="S656" s="113"/>
      <c r="T656" s="113"/>
      <c r="U656" s="113"/>
      <c r="V656" s="113"/>
    </row>
    <row r="657" spans="1:18" s="52" customFormat="1" ht="31.5" hidden="1">
      <c r="A657" s="115" t="s">
        <v>50</v>
      </c>
      <c r="B657" s="51"/>
      <c r="C657" s="51">
        <v>1134</v>
      </c>
      <c r="D657" s="54">
        <f>F657+H657+I657+J657+K657+L657+M657+N657+O657+P657+Q657+R657</f>
        <v>0</v>
      </c>
      <c r="E657" s="51"/>
      <c r="F657" s="51"/>
      <c r="H657" s="51"/>
      <c r="I657" s="51"/>
      <c r="J657" s="51"/>
      <c r="K657" s="51"/>
      <c r="L657" s="51"/>
      <c r="M657" s="51"/>
      <c r="N657" s="51"/>
      <c r="O657" s="51"/>
      <c r="P657" s="51"/>
      <c r="Q657" s="51"/>
      <c r="R657" s="51"/>
    </row>
    <row r="658" spans="1:18" s="113" customFormat="1" ht="31.5" hidden="1">
      <c r="A658" s="57" t="s">
        <v>415</v>
      </c>
      <c r="B658" s="53">
        <v>10116</v>
      </c>
      <c r="C658" s="53"/>
      <c r="D658" s="53">
        <f>D659</f>
        <v>0</v>
      </c>
      <c r="E658" s="53"/>
      <c r="F658" s="53">
        <f aca="true" t="shared" si="168" ref="F658:R658">F659</f>
        <v>0</v>
      </c>
      <c r="G658" s="53" t="e">
        <f t="shared" si="168"/>
        <v>#REF!</v>
      </c>
      <c r="H658" s="53">
        <f t="shared" si="168"/>
        <v>0</v>
      </c>
      <c r="I658" s="53">
        <f t="shared" si="168"/>
        <v>0</v>
      </c>
      <c r="J658" s="53">
        <f t="shared" si="168"/>
        <v>0</v>
      </c>
      <c r="K658" s="53">
        <f t="shared" si="168"/>
        <v>0</v>
      </c>
      <c r="L658" s="53">
        <f t="shared" si="168"/>
        <v>0</v>
      </c>
      <c r="M658" s="53">
        <f t="shared" si="168"/>
        <v>0</v>
      </c>
      <c r="N658" s="53">
        <f t="shared" si="168"/>
        <v>0</v>
      </c>
      <c r="O658" s="53">
        <f t="shared" si="168"/>
        <v>0</v>
      </c>
      <c r="P658" s="53">
        <f t="shared" si="168"/>
        <v>0</v>
      </c>
      <c r="Q658" s="53">
        <f t="shared" si="168"/>
        <v>0</v>
      </c>
      <c r="R658" s="53">
        <f t="shared" si="168"/>
        <v>0</v>
      </c>
    </row>
    <row r="659" spans="1:18" s="52" customFormat="1" ht="47.25" hidden="1">
      <c r="A659" s="115" t="s">
        <v>17</v>
      </c>
      <c r="B659" s="51"/>
      <c r="C659" s="51">
        <v>3110</v>
      </c>
      <c r="D659" s="53">
        <f>F659+H659+I659+J659+K659+L659+M659+N659+O659+P659+Q659+R659</f>
        <v>0</v>
      </c>
      <c r="E659" s="51"/>
      <c r="F659" s="54">
        <v>0</v>
      </c>
      <c r="G659" s="54" t="e">
        <f>#REF!</f>
        <v>#REF!</v>
      </c>
      <c r="H659" s="54"/>
      <c r="I659" s="54"/>
      <c r="J659" s="54"/>
      <c r="K659" s="54"/>
      <c r="L659" s="54"/>
      <c r="M659" s="54"/>
      <c r="N659" s="54"/>
      <c r="O659" s="54"/>
      <c r="P659" s="54"/>
      <c r="Q659" s="54"/>
      <c r="R659" s="54"/>
    </row>
    <row r="660" spans="1:18" s="52" customFormat="1" ht="94.5">
      <c r="A660" s="57" t="s">
        <v>85</v>
      </c>
      <c r="B660" s="51">
        <v>170703</v>
      </c>
      <c r="C660" s="51"/>
      <c r="D660" s="53">
        <f>+D661</f>
        <v>211</v>
      </c>
      <c r="E660" s="53">
        <f aca="true" t="shared" si="169" ref="E660:R660">+E661</f>
        <v>0</v>
      </c>
      <c r="F660" s="53">
        <f t="shared" si="169"/>
        <v>0</v>
      </c>
      <c r="G660" s="53">
        <f t="shared" si="169"/>
        <v>0</v>
      </c>
      <c r="H660" s="53">
        <f t="shared" si="169"/>
        <v>0</v>
      </c>
      <c r="I660" s="53">
        <f t="shared" si="169"/>
        <v>0</v>
      </c>
      <c r="J660" s="53">
        <f t="shared" si="169"/>
        <v>211</v>
      </c>
      <c r="K660" s="53">
        <f t="shared" si="169"/>
        <v>0</v>
      </c>
      <c r="L660" s="53">
        <f t="shared" si="169"/>
        <v>0</v>
      </c>
      <c r="M660" s="53">
        <f t="shared" si="169"/>
        <v>0</v>
      </c>
      <c r="N660" s="53">
        <f t="shared" si="169"/>
        <v>0</v>
      </c>
      <c r="O660" s="53">
        <f t="shared" si="169"/>
        <v>0</v>
      </c>
      <c r="P660" s="53">
        <f t="shared" si="169"/>
        <v>0</v>
      </c>
      <c r="Q660" s="53">
        <f t="shared" si="169"/>
        <v>0</v>
      </c>
      <c r="R660" s="53">
        <f t="shared" si="169"/>
        <v>0</v>
      </c>
    </row>
    <row r="661" spans="1:18" s="52" customFormat="1" ht="31.5">
      <c r="A661" s="118" t="s">
        <v>233</v>
      </c>
      <c r="B661" s="51"/>
      <c r="C661" s="51">
        <v>3122</v>
      </c>
      <c r="D661" s="53">
        <f>+D662</f>
        <v>211</v>
      </c>
      <c r="E661" s="53">
        <f aca="true" t="shared" si="170" ref="E661:R661">+E662</f>
        <v>0</v>
      </c>
      <c r="F661" s="53">
        <f t="shared" si="170"/>
        <v>0</v>
      </c>
      <c r="G661" s="53">
        <f t="shared" si="170"/>
        <v>0</v>
      </c>
      <c r="H661" s="53">
        <f t="shared" si="170"/>
        <v>0</v>
      </c>
      <c r="I661" s="53">
        <f t="shared" si="170"/>
        <v>0</v>
      </c>
      <c r="J661" s="53">
        <f t="shared" si="170"/>
        <v>211</v>
      </c>
      <c r="K661" s="53">
        <f t="shared" si="170"/>
        <v>0</v>
      </c>
      <c r="L661" s="53">
        <f t="shared" si="170"/>
        <v>0</v>
      </c>
      <c r="M661" s="53">
        <f t="shared" si="170"/>
        <v>0</v>
      </c>
      <c r="N661" s="53">
        <f t="shared" si="170"/>
        <v>0</v>
      </c>
      <c r="O661" s="53">
        <f t="shared" si="170"/>
        <v>0</v>
      </c>
      <c r="P661" s="53">
        <f t="shared" si="170"/>
        <v>0</v>
      </c>
      <c r="Q661" s="53">
        <f t="shared" si="170"/>
        <v>0</v>
      </c>
      <c r="R661" s="53">
        <f t="shared" si="170"/>
        <v>0</v>
      </c>
    </row>
    <row r="662" spans="1:18" s="52" customFormat="1" ht="94.5">
      <c r="A662" s="195" t="s">
        <v>86</v>
      </c>
      <c r="B662" s="51"/>
      <c r="C662" s="51"/>
      <c r="D662" s="53">
        <f>+F662+H662+I662+J662+K662+L662+M662+N662+O662+P662+Q662+R662</f>
        <v>211</v>
      </c>
      <c r="E662" s="51"/>
      <c r="F662" s="54"/>
      <c r="G662" s="54"/>
      <c r="H662" s="54"/>
      <c r="I662" s="54"/>
      <c r="J662" s="54">
        <v>211</v>
      </c>
      <c r="K662" s="54"/>
      <c r="L662" s="54"/>
      <c r="M662" s="54"/>
      <c r="N662" s="54"/>
      <c r="O662" s="54"/>
      <c r="P662" s="54"/>
      <c r="Q662" s="54"/>
      <c r="R662" s="54"/>
    </row>
    <row r="663" spans="1:18" s="113" customFormat="1" ht="15.75">
      <c r="A663" s="57" t="s">
        <v>184</v>
      </c>
      <c r="B663" s="53">
        <v>160101</v>
      </c>
      <c r="C663" s="53"/>
      <c r="D663" s="53">
        <f>D664</f>
        <v>-211</v>
      </c>
      <c r="E663" s="53"/>
      <c r="F663" s="53">
        <f aca="true" t="shared" si="171" ref="F663:R663">F664</f>
        <v>0</v>
      </c>
      <c r="G663" s="53">
        <f t="shared" si="171"/>
        <v>0</v>
      </c>
      <c r="H663" s="53">
        <f t="shared" si="171"/>
        <v>0</v>
      </c>
      <c r="I663" s="53">
        <f t="shared" si="171"/>
        <v>0</v>
      </c>
      <c r="J663" s="53">
        <f t="shared" si="171"/>
        <v>-211</v>
      </c>
      <c r="K663" s="53">
        <f t="shared" si="171"/>
        <v>0</v>
      </c>
      <c r="L663" s="53">
        <f t="shared" si="171"/>
        <v>0</v>
      </c>
      <c r="M663" s="53">
        <f t="shared" si="171"/>
        <v>0</v>
      </c>
      <c r="N663" s="53">
        <f t="shared" si="171"/>
        <v>0</v>
      </c>
      <c r="O663" s="53">
        <f t="shared" si="171"/>
        <v>0</v>
      </c>
      <c r="P663" s="53">
        <f t="shared" si="171"/>
        <v>0</v>
      </c>
      <c r="Q663" s="53">
        <f t="shared" si="171"/>
        <v>0</v>
      </c>
      <c r="R663" s="53">
        <f t="shared" si="171"/>
        <v>0</v>
      </c>
    </row>
    <row r="664" spans="1:18" s="52" customFormat="1" ht="63">
      <c r="A664" s="115" t="s">
        <v>187</v>
      </c>
      <c r="B664" s="51"/>
      <c r="C664" s="51">
        <v>2281</v>
      </c>
      <c r="D664" s="54">
        <f>+D665</f>
        <v>-211</v>
      </c>
      <c r="E664" s="54">
        <f>+E665</f>
        <v>0</v>
      </c>
      <c r="F664" s="54">
        <f>+F665</f>
        <v>0</v>
      </c>
      <c r="G664" s="54">
        <f aca="true" t="shared" si="172" ref="G664:R664">+G665</f>
        <v>0</v>
      </c>
      <c r="H664" s="54">
        <f t="shared" si="172"/>
        <v>0</v>
      </c>
      <c r="I664" s="54">
        <f t="shared" si="172"/>
        <v>0</v>
      </c>
      <c r="J664" s="54">
        <f t="shared" si="172"/>
        <v>-211</v>
      </c>
      <c r="K664" s="54">
        <f t="shared" si="172"/>
        <v>0</v>
      </c>
      <c r="L664" s="54">
        <f t="shared" si="172"/>
        <v>0</v>
      </c>
      <c r="M664" s="54">
        <f t="shared" si="172"/>
        <v>0</v>
      </c>
      <c r="N664" s="54">
        <f t="shared" si="172"/>
        <v>0</v>
      </c>
      <c r="O664" s="54">
        <f t="shared" si="172"/>
        <v>0</v>
      </c>
      <c r="P664" s="54">
        <f t="shared" si="172"/>
        <v>0</v>
      </c>
      <c r="Q664" s="54">
        <f t="shared" si="172"/>
        <v>0</v>
      </c>
      <c r="R664" s="54">
        <f t="shared" si="172"/>
        <v>0</v>
      </c>
    </row>
    <row r="665" spans="1:18" s="52" customFormat="1" ht="37.5" customHeight="1">
      <c r="A665" s="181" t="s">
        <v>84</v>
      </c>
      <c r="B665" s="51"/>
      <c r="C665" s="51"/>
      <c r="D665" s="51">
        <f>+F665+H665+I665+J665+K665+L665+M665+N665+O665+P665+Q665+R665</f>
        <v>-211</v>
      </c>
      <c r="E665" s="51"/>
      <c r="F665" s="51"/>
      <c r="H665" s="51"/>
      <c r="I665" s="51"/>
      <c r="J665" s="51">
        <v>-211</v>
      </c>
      <c r="K665" s="51"/>
      <c r="L665" s="51"/>
      <c r="M665" s="51"/>
      <c r="N665" s="51"/>
      <c r="O665" s="51"/>
      <c r="P665" s="51"/>
      <c r="Q665" s="51"/>
      <c r="R665" s="51"/>
    </row>
    <row r="666" spans="1:18" s="121" customFormat="1" ht="31.5" hidden="1">
      <c r="A666" s="119" t="s">
        <v>152</v>
      </c>
      <c r="B666" s="120"/>
      <c r="C666" s="120"/>
      <c r="D666" s="120">
        <f>D667+D681+D678</f>
        <v>0</v>
      </c>
      <c r="E666" s="120"/>
      <c r="F666" s="120">
        <f aca="true" t="shared" si="173" ref="F666:R666">F667+F681+F678</f>
        <v>0</v>
      </c>
      <c r="G666" s="120">
        <f t="shared" si="173"/>
        <v>0</v>
      </c>
      <c r="H666" s="120">
        <f t="shared" si="173"/>
        <v>0</v>
      </c>
      <c r="I666" s="120">
        <f t="shared" si="173"/>
        <v>0</v>
      </c>
      <c r="J666" s="120">
        <f t="shared" si="173"/>
        <v>0</v>
      </c>
      <c r="K666" s="120">
        <f t="shared" si="173"/>
        <v>0</v>
      </c>
      <c r="L666" s="120">
        <f t="shared" si="173"/>
        <v>0</v>
      </c>
      <c r="M666" s="120">
        <f t="shared" si="173"/>
        <v>0</v>
      </c>
      <c r="N666" s="120">
        <f t="shared" si="173"/>
        <v>0</v>
      </c>
      <c r="O666" s="120">
        <f t="shared" si="173"/>
        <v>0</v>
      </c>
      <c r="P666" s="120">
        <f t="shared" si="173"/>
        <v>0</v>
      </c>
      <c r="Q666" s="120">
        <f t="shared" si="173"/>
        <v>0</v>
      </c>
      <c r="R666" s="120">
        <f t="shared" si="173"/>
        <v>0</v>
      </c>
    </row>
    <row r="667" spans="1:18" s="113" customFormat="1" ht="31.5" hidden="1">
      <c r="A667" s="82" t="s">
        <v>415</v>
      </c>
      <c r="B667" s="53">
        <v>10116</v>
      </c>
      <c r="C667" s="53"/>
      <c r="D667" s="53">
        <f>D668+D671</f>
        <v>0</v>
      </c>
      <c r="E667" s="53"/>
      <c r="F667" s="53">
        <f aca="true" t="shared" si="174" ref="F667:R667">F668+F671</f>
        <v>0</v>
      </c>
      <c r="G667" s="53">
        <f t="shared" si="174"/>
        <v>0</v>
      </c>
      <c r="H667" s="53">
        <f t="shared" si="174"/>
        <v>0</v>
      </c>
      <c r="I667" s="53">
        <f t="shared" si="174"/>
        <v>0</v>
      </c>
      <c r="J667" s="53">
        <f t="shared" si="174"/>
        <v>0</v>
      </c>
      <c r="K667" s="53">
        <f t="shared" si="174"/>
        <v>0</v>
      </c>
      <c r="L667" s="53">
        <f t="shared" si="174"/>
        <v>0</v>
      </c>
      <c r="M667" s="53">
        <f t="shared" si="174"/>
        <v>0</v>
      </c>
      <c r="N667" s="53">
        <f t="shared" si="174"/>
        <v>0</v>
      </c>
      <c r="O667" s="53">
        <f t="shared" si="174"/>
        <v>0</v>
      </c>
      <c r="P667" s="53">
        <f t="shared" si="174"/>
        <v>0</v>
      </c>
      <c r="Q667" s="53">
        <f t="shared" si="174"/>
        <v>0</v>
      </c>
      <c r="R667" s="53">
        <f t="shared" si="174"/>
        <v>0</v>
      </c>
    </row>
    <row r="668" spans="1:18" s="52" customFormat="1" ht="47.25" hidden="1">
      <c r="A668" s="115" t="s">
        <v>17</v>
      </c>
      <c r="B668" s="51"/>
      <c r="C668" s="51">
        <v>2110</v>
      </c>
      <c r="D668" s="54">
        <f>D669</f>
        <v>0</v>
      </c>
      <c r="E668" s="51"/>
      <c r="F668" s="54">
        <f aca="true" t="shared" si="175" ref="F668:R668">F669</f>
        <v>0</v>
      </c>
      <c r="G668" s="54">
        <f t="shared" si="175"/>
        <v>0</v>
      </c>
      <c r="H668" s="54">
        <f t="shared" si="175"/>
        <v>0</v>
      </c>
      <c r="I668" s="54">
        <f t="shared" si="175"/>
        <v>0</v>
      </c>
      <c r="J668" s="54">
        <f t="shared" si="175"/>
        <v>0</v>
      </c>
      <c r="K668" s="54">
        <f t="shared" si="175"/>
        <v>0</v>
      </c>
      <c r="L668" s="54">
        <f t="shared" si="175"/>
        <v>0</v>
      </c>
      <c r="M668" s="54">
        <f t="shared" si="175"/>
        <v>0</v>
      </c>
      <c r="N668" s="54">
        <f t="shared" si="175"/>
        <v>0</v>
      </c>
      <c r="O668" s="54">
        <f t="shared" si="175"/>
        <v>0</v>
      </c>
      <c r="P668" s="54">
        <f t="shared" si="175"/>
        <v>0</v>
      </c>
      <c r="Q668" s="54">
        <f t="shared" si="175"/>
        <v>0</v>
      </c>
      <c r="R668" s="54">
        <f t="shared" si="175"/>
        <v>0</v>
      </c>
    </row>
    <row r="669" spans="1:22" s="48" customFormat="1" ht="15.75" hidden="1">
      <c r="A669" s="57" t="s">
        <v>146</v>
      </c>
      <c r="B669" s="53"/>
      <c r="C669" s="53"/>
      <c r="D669" s="53">
        <f>F669+H669+I669+J669+K669+L669+M669+N669+O669+P669+Q669+R669</f>
        <v>0</v>
      </c>
      <c r="E669" s="53"/>
      <c r="F669" s="53"/>
      <c r="G669" s="113"/>
      <c r="H669" s="53"/>
      <c r="I669" s="53"/>
      <c r="J669" s="53"/>
      <c r="K669" s="53"/>
      <c r="L669" s="53"/>
      <c r="M669" s="53"/>
      <c r="N669" s="53"/>
      <c r="O669" s="53"/>
      <c r="P669" s="53"/>
      <c r="Q669" s="53"/>
      <c r="R669" s="53"/>
      <c r="S669" s="113"/>
      <c r="T669" s="113"/>
      <c r="U669" s="113"/>
      <c r="V669" s="113"/>
    </row>
    <row r="670" spans="1:18" s="52" customFormat="1" ht="31.5" hidden="1">
      <c r="A670" s="115" t="s">
        <v>442</v>
      </c>
      <c r="B670" s="51"/>
      <c r="C670" s="51"/>
      <c r="D670" s="51"/>
      <c r="E670" s="51"/>
      <c r="F670" s="51"/>
      <c r="H670" s="51"/>
      <c r="I670" s="51"/>
      <c r="J670" s="51"/>
      <c r="K670" s="51"/>
      <c r="L670" s="51"/>
      <c r="M670" s="51"/>
      <c r="N670" s="51"/>
      <c r="O670" s="51"/>
      <c r="P670" s="51"/>
      <c r="Q670" s="51"/>
      <c r="R670" s="51"/>
    </row>
    <row r="671" spans="1:18" s="52" customFormat="1" ht="31.5" hidden="1">
      <c r="A671" s="115" t="s">
        <v>434</v>
      </c>
      <c r="B671" s="51"/>
      <c r="C671" s="51">
        <v>2143</v>
      </c>
      <c r="D671" s="51">
        <f>D672+D673</f>
        <v>0</v>
      </c>
      <c r="E671" s="51"/>
      <c r="F671" s="51">
        <f aca="true" t="shared" si="176" ref="F671:R671">F672+F673</f>
        <v>0</v>
      </c>
      <c r="G671" s="51">
        <f t="shared" si="176"/>
        <v>0</v>
      </c>
      <c r="H671" s="51">
        <f t="shared" si="176"/>
        <v>0</v>
      </c>
      <c r="I671" s="51">
        <f t="shared" si="176"/>
        <v>0</v>
      </c>
      <c r="J671" s="51">
        <f t="shared" si="176"/>
        <v>0</v>
      </c>
      <c r="K671" s="51">
        <f t="shared" si="176"/>
        <v>0</v>
      </c>
      <c r="L671" s="51">
        <f t="shared" si="176"/>
        <v>0</v>
      </c>
      <c r="M671" s="51">
        <f t="shared" si="176"/>
        <v>0</v>
      </c>
      <c r="N671" s="51">
        <f t="shared" si="176"/>
        <v>0</v>
      </c>
      <c r="O671" s="51">
        <f t="shared" si="176"/>
        <v>0</v>
      </c>
      <c r="P671" s="51">
        <f t="shared" si="176"/>
        <v>0</v>
      </c>
      <c r="Q671" s="51">
        <f t="shared" si="176"/>
        <v>0</v>
      </c>
      <c r="R671" s="51">
        <f t="shared" si="176"/>
        <v>0</v>
      </c>
    </row>
    <row r="672" spans="1:22" s="48" customFormat="1" ht="47.25" customHeight="1" hidden="1">
      <c r="A672" s="57" t="s">
        <v>125</v>
      </c>
      <c r="B672" s="53"/>
      <c r="C672" s="53"/>
      <c r="D672" s="53">
        <f aca="true" t="shared" si="177" ref="D672:D677">F672+H672+I672+J672+K672+L672+M672+N672+O672+P672+Q672+R672</f>
        <v>0</v>
      </c>
      <c r="E672" s="53"/>
      <c r="F672" s="53"/>
      <c r="G672" s="113"/>
      <c r="H672" s="53"/>
      <c r="I672" s="53"/>
      <c r="J672" s="53"/>
      <c r="K672" s="53"/>
      <c r="L672" s="53"/>
      <c r="M672" s="53"/>
      <c r="N672" s="53"/>
      <c r="O672" s="53"/>
      <c r="P672" s="53"/>
      <c r="Q672" s="53"/>
      <c r="R672" s="53"/>
      <c r="S672" s="113"/>
      <c r="T672" s="113"/>
      <c r="U672" s="113"/>
      <c r="V672" s="113"/>
    </row>
    <row r="673" spans="1:22" s="48" customFormat="1" ht="50.25" customHeight="1" hidden="1">
      <c r="A673" s="57" t="s">
        <v>110</v>
      </c>
      <c r="B673" s="53"/>
      <c r="C673" s="53"/>
      <c r="D673" s="53">
        <f t="shared" si="177"/>
        <v>0</v>
      </c>
      <c r="E673" s="53"/>
      <c r="F673" s="53"/>
      <c r="G673" s="113"/>
      <c r="H673" s="53"/>
      <c r="I673" s="53"/>
      <c r="J673" s="53"/>
      <c r="K673" s="53"/>
      <c r="L673" s="53"/>
      <c r="M673" s="53"/>
      <c r="N673" s="53"/>
      <c r="O673" s="53"/>
      <c r="P673" s="53"/>
      <c r="Q673" s="53"/>
      <c r="R673" s="53"/>
      <c r="S673" s="113"/>
      <c r="T673" s="113"/>
      <c r="U673" s="113"/>
      <c r="V673" s="113"/>
    </row>
    <row r="674" spans="1:18" s="113" customFormat="1" ht="29.25" customHeight="1" hidden="1">
      <c r="A674" s="57" t="s">
        <v>485</v>
      </c>
      <c r="B674" s="53"/>
      <c r="C674" s="53"/>
      <c r="D674" s="54">
        <f t="shared" si="177"/>
        <v>0</v>
      </c>
      <c r="E674" s="53"/>
      <c r="F674" s="53"/>
      <c r="H674" s="53"/>
      <c r="I674" s="53"/>
      <c r="J674" s="53"/>
      <c r="K674" s="53"/>
      <c r="L674" s="53"/>
      <c r="M674" s="53"/>
      <c r="N674" s="53"/>
      <c r="O674" s="53"/>
      <c r="P674" s="53"/>
      <c r="Q674" s="53"/>
      <c r="R674" s="53"/>
    </row>
    <row r="675" spans="1:18" s="113" customFormat="1" ht="15.75" hidden="1">
      <c r="A675" s="57" t="s">
        <v>473</v>
      </c>
      <c r="B675" s="53"/>
      <c r="C675" s="53"/>
      <c r="D675" s="54">
        <f t="shared" si="177"/>
        <v>0</v>
      </c>
      <c r="E675" s="53"/>
      <c r="F675" s="53"/>
      <c r="H675" s="53"/>
      <c r="I675" s="53"/>
      <c r="J675" s="53"/>
      <c r="K675" s="53"/>
      <c r="L675" s="53"/>
      <c r="M675" s="53"/>
      <c r="N675" s="53"/>
      <c r="O675" s="53"/>
      <c r="P675" s="53"/>
      <c r="Q675" s="53"/>
      <c r="R675" s="53"/>
    </row>
    <row r="676" spans="1:18" s="113" customFormat="1" ht="63.75" customHeight="1" hidden="1">
      <c r="A676" s="57" t="s">
        <v>486</v>
      </c>
      <c r="B676" s="53"/>
      <c r="C676" s="53"/>
      <c r="D676" s="54">
        <f t="shared" si="177"/>
        <v>0</v>
      </c>
      <c r="E676" s="53"/>
      <c r="F676" s="53"/>
      <c r="H676" s="53"/>
      <c r="I676" s="53"/>
      <c r="J676" s="53"/>
      <c r="K676" s="53"/>
      <c r="L676" s="53"/>
      <c r="M676" s="53"/>
      <c r="N676" s="53"/>
      <c r="O676" s="53"/>
      <c r="P676" s="53"/>
      <c r="Q676" s="53"/>
      <c r="R676" s="53"/>
    </row>
    <row r="677" spans="1:18" s="113" customFormat="1" ht="60" customHeight="1" hidden="1">
      <c r="A677" s="57" t="s">
        <v>487</v>
      </c>
      <c r="B677" s="53"/>
      <c r="C677" s="53"/>
      <c r="D677" s="54">
        <f t="shared" si="177"/>
        <v>0</v>
      </c>
      <c r="E677" s="53"/>
      <c r="F677" s="53"/>
      <c r="H677" s="53"/>
      <c r="I677" s="53"/>
      <c r="J677" s="53"/>
      <c r="K677" s="53"/>
      <c r="L677" s="53"/>
      <c r="M677" s="53"/>
      <c r="N677" s="53"/>
      <c r="O677" s="53"/>
      <c r="P677" s="53"/>
      <c r="Q677" s="53"/>
      <c r="R677" s="53"/>
    </row>
    <row r="678" spans="1:18" s="52" customFormat="1" ht="31.5" hidden="1">
      <c r="A678" s="115" t="s">
        <v>488</v>
      </c>
      <c r="B678" s="51"/>
      <c r="C678" s="51">
        <v>2133</v>
      </c>
      <c r="D678" s="51"/>
      <c r="E678" s="51"/>
      <c r="F678" s="51"/>
      <c r="H678" s="51"/>
      <c r="I678" s="51"/>
      <c r="J678" s="51"/>
      <c r="K678" s="51"/>
      <c r="L678" s="51"/>
      <c r="M678" s="51"/>
      <c r="N678" s="51"/>
      <c r="O678" s="51"/>
      <c r="P678" s="51"/>
      <c r="Q678" s="51"/>
      <c r="R678" s="51"/>
    </row>
    <row r="679" spans="1:18" s="113" customFormat="1" ht="31.5" hidden="1">
      <c r="A679" s="57" t="s">
        <v>489</v>
      </c>
      <c r="B679" s="53"/>
      <c r="C679" s="53"/>
      <c r="D679" s="53"/>
      <c r="E679" s="53"/>
      <c r="F679" s="53"/>
      <c r="H679" s="53"/>
      <c r="I679" s="53"/>
      <c r="J679" s="53"/>
      <c r="K679" s="53"/>
      <c r="L679" s="53"/>
      <c r="M679" s="53"/>
      <c r="N679" s="53"/>
      <c r="O679" s="53"/>
      <c r="P679" s="53"/>
      <c r="Q679" s="53"/>
      <c r="R679" s="53"/>
    </row>
    <row r="680" spans="1:18" s="113" customFormat="1" ht="31.5" hidden="1">
      <c r="A680" s="57" t="s">
        <v>490</v>
      </c>
      <c r="B680" s="53"/>
      <c r="C680" s="53"/>
      <c r="D680" s="53"/>
      <c r="E680" s="53"/>
      <c r="F680" s="53"/>
      <c r="H680" s="53"/>
      <c r="I680" s="53"/>
      <c r="J680" s="53"/>
      <c r="K680" s="53"/>
      <c r="L680" s="53"/>
      <c r="M680" s="53"/>
      <c r="N680" s="53"/>
      <c r="O680" s="53"/>
      <c r="P680" s="53"/>
      <c r="Q680" s="53"/>
      <c r="R680" s="53"/>
    </row>
    <row r="681" spans="1:18" s="113" customFormat="1" ht="57" customHeight="1" hidden="1">
      <c r="A681" s="57" t="s">
        <v>147</v>
      </c>
      <c r="B681" s="53">
        <v>250324</v>
      </c>
      <c r="C681" s="53"/>
      <c r="D681" s="53">
        <f>D682</f>
        <v>0</v>
      </c>
      <c r="E681" s="53"/>
      <c r="F681" s="53">
        <f aca="true" t="shared" si="178" ref="F681:R681">F682</f>
        <v>0</v>
      </c>
      <c r="G681" s="53">
        <f t="shared" si="178"/>
        <v>0</v>
      </c>
      <c r="H681" s="53">
        <f t="shared" si="178"/>
        <v>0</v>
      </c>
      <c r="I681" s="53">
        <f t="shared" si="178"/>
        <v>0</v>
      </c>
      <c r="J681" s="53">
        <f t="shared" si="178"/>
        <v>0</v>
      </c>
      <c r="K681" s="53">
        <f t="shared" si="178"/>
        <v>0</v>
      </c>
      <c r="L681" s="53">
        <f t="shared" si="178"/>
        <v>0</v>
      </c>
      <c r="M681" s="53">
        <f t="shared" si="178"/>
        <v>0</v>
      </c>
      <c r="N681" s="53">
        <f t="shared" si="178"/>
        <v>0</v>
      </c>
      <c r="O681" s="53">
        <f t="shared" si="178"/>
        <v>0</v>
      </c>
      <c r="P681" s="53">
        <f t="shared" si="178"/>
        <v>0</v>
      </c>
      <c r="Q681" s="53">
        <f t="shared" si="178"/>
        <v>0</v>
      </c>
      <c r="R681" s="53">
        <f t="shared" si="178"/>
        <v>0</v>
      </c>
    </row>
    <row r="682" spans="1:18" s="52" customFormat="1" ht="45" customHeight="1" hidden="1">
      <c r="A682" s="115" t="s">
        <v>148</v>
      </c>
      <c r="B682" s="51"/>
      <c r="C682" s="51">
        <v>2420</v>
      </c>
      <c r="D682" s="51">
        <f>D683+D684</f>
        <v>0</v>
      </c>
      <c r="E682" s="51"/>
      <c r="F682" s="51">
        <f aca="true" t="shared" si="179" ref="F682:R682">F683+F684</f>
        <v>0</v>
      </c>
      <c r="G682" s="51">
        <f t="shared" si="179"/>
        <v>0</v>
      </c>
      <c r="H682" s="51">
        <f t="shared" si="179"/>
        <v>0</v>
      </c>
      <c r="I682" s="51">
        <f t="shared" si="179"/>
        <v>0</v>
      </c>
      <c r="J682" s="51">
        <f t="shared" si="179"/>
        <v>0</v>
      </c>
      <c r="K682" s="51">
        <f t="shared" si="179"/>
        <v>0</v>
      </c>
      <c r="L682" s="51">
        <f t="shared" si="179"/>
        <v>0</v>
      </c>
      <c r="M682" s="51">
        <f t="shared" si="179"/>
        <v>0</v>
      </c>
      <c r="N682" s="51">
        <f t="shared" si="179"/>
        <v>0</v>
      </c>
      <c r="O682" s="51">
        <f t="shared" si="179"/>
        <v>0</v>
      </c>
      <c r="P682" s="51">
        <f t="shared" si="179"/>
        <v>0</v>
      </c>
      <c r="Q682" s="51">
        <f t="shared" si="179"/>
        <v>0</v>
      </c>
      <c r="R682" s="51">
        <f t="shared" si="179"/>
        <v>0</v>
      </c>
    </row>
    <row r="683" spans="1:22" s="48" customFormat="1" ht="45" customHeight="1" hidden="1">
      <c r="A683" s="57" t="s">
        <v>149</v>
      </c>
      <c r="B683" s="53"/>
      <c r="C683" s="53"/>
      <c r="D683" s="53">
        <f>F683+H683+I683+J683+K683+L683+M683+N683+O683+P683+Q683+R683</f>
        <v>0</v>
      </c>
      <c r="E683" s="53"/>
      <c r="F683" s="53"/>
      <c r="G683" s="113"/>
      <c r="H683" s="53"/>
      <c r="I683" s="53"/>
      <c r="J683" s="53"/>
      <c r="K683" s="53"/>
      <c r="L683" s="53"/>
      <c r="M683" s="53"/>
      <c r="N683" s="53"/>
      <c r="O683" s="53"/>
      <c r="P683" s="53"/>
      <c r="Q683" s="53"/>
      <c r="R683" s="53"/>
      <c r="S683" s="113"/>
      <c r="T683" s="113"/>
      <c r="U683" s="113"/>
      <c r="V683" s="113"/>
    </row>
    <row r="684" spans="1:22" s="48" customFormat="1" ht="45" customHeight="1" hidden="1">
      <c r="A684" s="57" t="s">
        <v>150</v>
      </c>
      <c r="B684" s="53"/>
      <c r="C684" s="53"/>
      <c r="D684" s="53">
        <f>F684+H684+I684+J684+K684+L684+M684+N684+O684+P684+Q684+R684</f>
        <v>0</v>
      </c>
      <c r="E684" s="53"/>
      <c r="F684" s="53"/>
      <c r="G684" s="113"/>
      <c r="H684" s="53"/>
      <c r="I684" s="53"/>
      <c r="J684" s="53"/>
      <c r="K684" s="53"/>
      <c r="L684" s="53"/>
      <c r="M684" s="53"/>
      <c r="N684" s="53"/>
      <c r="O684" s="53"/>
      <c r="P684" s="53"/>
      <c r="Q684" s="53"/>
      <c r="R684" s="53"/>
      <c r="S684" s="113"/>
      <c r="T684" s="113"/>
      <c r="U684" s="113"/>
      <c r="V684" s="113"/>
    </row>
    <row r="685" spans="1:18" s="121" customFormat="1" ht="15.75">
      <c r="A685" s="119" t="s">
        <v>155</v>
      </c>
      <c r="B685" s="120"/>
      <c r="C685" s="120"/>
      <c r="D685" s="120">
        <f>+D686+D696+D708</f>
        <v>110000</v>
      </c>
      <c r="E685" s="120">
        <f aca="true" t="shared" si="180" ref="E685:R685">+E686+E696+E708</f>
        <v>0</v>
      </c>
      <c r="F685" s="120">
        <f t="shared" si="180"/>
        <v>0</v>
      </c>
      <c r="G685" s="120">
        <f t="shared" si="180"/>
        <v>0</v>
      </c>
      <c r="H685" s="120">
        <f t="shared" si="180"/>
        <v>0</v>
      </c>
      <c r="I685" s="120">
        <f t="shared" si="180"/>
        <v>0</v>
      </c>
      <c r="J685" s="120">
        <f t="shared" si="180"/>
        <v>0</v>
      </c>
      <c r="K685" s="120">
        <f t="shared" si="180"/>
        <v>0</v>
      </c>
      <c r="L685" s="120">
        <f t="shared" si="180"/>
        <v>0</v>
      </c>
      <c r="M685" s="120">
        <f t="shared" si="180"/>
        <v>0</v>
      </c>
      <c r="N685" s="120">
        <f t="shared" si="180"/>
        <v>0</v>
      </c>
      <c r="O685" s="120">
        <f t="shared" si="180"/>
        <v>0</v>
      </c>
      <c r="P685" s="120">
        <f t="shared" si="180"/>
        <v>0</v>
      </c>
      <c r="Q685" s="120">
        <f t="shared" si="180"/>
        <v>110000</v>
      </c>
      <c r="R685" s="120">
        <f t="shared" si="180"/>
        <v>0</v>
      </c>
    </row>
    <row r="686" spans="1:18" s="113" customFormat="1" ht="15.75">
      <c r="A686" s="82" t="s">
        <v>151</v>
      </c>
      <c r="B686" s="53">
        <v>70201</v>
      </c>
      <c r="C686" s="53"/>
      <c r="D686" s="53">
        <f>D687+D691</f>
        <v>104009</v>
      </c>
      <c r="E686" s="53"/>
      <c r="F686" s="53">
        <f aca="true" t="shared" si="181" ref="F686:R686">F687+F691</f>
        <v>0</v>
      </c>
      <c r="G686" s="53">
        <f t="shared" si="181"/>
        <v>0</v>
      </c>
      <c r="H686" s="132">
        <f t="shared" si="181"/>
        <v>-5991</v>
      </c>
      <c r="I686" s="53">
        <f t="shared" si="181"/>
        <v>0</v>
      </c>
      <c r="J686" s="53">
        <f t="shared" si="181"/>
        <v>0</v>
      </c>
      <c r="K686" s="53">
        <f t="shared" si="181"/>
        <v>0</v>
      </c>
      <c r="L686" s="53">
        <f t="shared" si="181"/>
        <v>0</v>
      </c>
      <c r="M686" s="53">
        <f t="shared" si="181"/>
        <v>0</v>
      </c>
      <c r="N686" s="53">
        <f t="shared" si="181"/>
        <v>0</v>
      </c>
      <c r="O686" s="53">
        <f t="shared" si="181"/>
        <v>0</v>
      </c>
      <c r="P686" s="53">
        <f t="shared" si="181"/>
        <v>0</v>
      </c>
      <c r="Q686" s="53">
        <f t="shared" si="181"/>
        <v>110000</v>
      </c>
      <c r="R686" s="53">
        <f t="shared" si="181"/>
        <v>0</v>
      </c>
    </row>
    <row r="687" spans="1:18" s="52" customFormat="1" ht="47.25">
      <c r="A687" s="115" t="s">
        <v>17</v>
      </c>
      <c r="B687" s="51"/>
      <c r="C687" s="51">
        <v>3110</v>
      </c>
      <c r="D687" s="139">
        <f>D688+D689+D690</f>
        <v>110000</v>
      </c>
      <c r="E687" s="139">
        <f>E688+E689+E690</f>
        <v>0</v>
      </c>
      <c r="F687" s="139">
        <f>F688+F689+F690</f>
        <v>0</v>
      </c>
      <c r="G687" s="139">
        <f>G688+G689+G690</f>
        <v>0</v>
      </c>
      <c r="H687" s="139">
        <f>H688+H689+H690</f>
        <v>0</v>
      </c>
      <c r="I687" s="139">
        <f aca="true" t="shared" si="182" ref="I687:R687">I688+I689+I690</f>
        <v>0</v>
      </c>
      <c r="J687" s="139">
        <f t="shared" si="182"/>
        <v>0</v>
      </c>
      <c r="K687" s="139">
        <f t="shared" si="182"/>
        <v>0</v>
      </c>
      <c r="L687" s="139">
        <f t="shared" si="182"/>
        <v>0</v>
      </c>
      <c r="M687" s="139">
        <f t="shared" si="182"/>
        <v>0</v>
      </c>
      <c r="N687" s="139">
        <f t="shared" si="182"/>
        <v>0</v>
      </c>
      <c r="O687" s="139">
        <f t="shared" si="182"/>
        <v>0</v>
      </c>
      <c r="P687" s="139">
        <f t="shared" si="182"/>
        <v>0</v>
      </c>
      <c r="Q687" s="139">
        <f t="shared" si="182"/>
        <v>110000</v>
      </c>
      <c r="R687" s="139">
        <f t="shared" si="182"/>
        <v>0</v>
      </c>
    </row>
    <row r="688" spans="1:22" s="48" customFormat="1" ht="36" customHeight="1">
      <c r="A688" s="57" t="s">
        <v>518</v>
      </c>
      <c r="B688" s="53"/>
      <c r="C688" s="53"/>
      <c r="D688" s="53">
        <f>F688+H688+I688+J688+K688+L688+M688+N688+O688+P688+Q688+R688</f>
        <v>110000</v>
      </c>
      <c r="E688" s="53"/>
      <c r="F688" s="53"/>
      <c r="G688" s="53"/>
      <c r="H688" s="132"/>
      <c r="I688" s="53"/>
      <c r="J688" s="53"/>
      <c r="K688" s="53"/>
      <c r="L688" s="53"/>
      <c r="M688" s="53"/>
      <c r="N688" s="53"/>
      <c r="O688" s="53"/>
      <c r="P688" s="53"/>
      <c r="Q688" s="53">
        <v>110000</v>
      </c>
      <c r="R688" s="53"/>
      <c r="S688" s="113"/>
      <c r="T688" s="113"/>
      <c r="U688" s="113"/>
      <c r="V688" s="113"/>
    </row>
    <row r="689" spans="1:18" s="121" customFormat="1" ht="15.75" hidden="1">
      <c r="A689" s="57"/>
      <c r="B689" s="120"/>
      <c r="C689" s="120"/>
      <c r="D689" s="54">
        <f>F689+H689+I689+J689+K689+L689+M689+N689+O689+P689+Q689+R689</f>
        <v>0</v>
      </c>
      <c r="E689" s="120"/>
      <c r="F689" s="120"/>
      <c r="G689" s="120"/>
      <c r="H689" s="132"/>
      <c r="I689" s="120"/>
      <c r="J689" s="120"/>
      <c r="K689" s="120"/>
      <c r="L689" s="120"/>
      <c r="M689" s="120"/>
      <c r="N689" s="120"/>
      <c r="O689" s="120"/>
      <c r="P689" s="120"/>
      <c r="Q689" s="120"/>
      <c r="R689" s="120"/>
    </row>
    <row r="690" spans="1:18" s="121" customFormat="1" ht="15.75" hidden="1">
      <c r="A690" s="57"/>
      <c r="B690" s="120"/>
      <c r="C690" s="120"/>
      <c r="D690" s="54">
        <f>F690+H690+I690+J690+K690+L690+M690+N690+O690+P690+Q690+R690</f>
        <v>0</v>
      </c>
      <c r="E690" s="120"/>
      <c r="F690" s="120"/>
      <c r="G690" s="120"/>
      <c r="H690" s="132"/>
      <c r="I690" s="120"/>
      <c r="J690" s="120"/>
      <c r="K690" s="120"/>
      <c r="L690" s="120"/>
      <c r="M690" s="120"/>
      <c r="N690" s="120"/>
      <c r="O690" s="120"/>
      <c r="P690" s="120"/>
      <c r="Q690" s="120"/>
      <c r="R690" s="120"/>
    </row>
    <row r="691" spans="1:18" s="52" customFormat="1" ht="31.5">
      <c r="A691" s="115" t="s">
        <v>19</v>
      </c>
      <c r="B691" s="51"/>
      <c r="C691" s="51">
        <v>3132</v>
      </c>
      <c r="D691" s="139">
        <f>SUM(F691:R691)</f>
        <v>-5991</v>
      </c>
      <c r="E691" s="139">
        <f aca="true" t="shared" si="183" ref="E691:R691">E693</f>
        <v>0</v>
      </c>
      <c r="F691" s="139">
        <f t="shared" si="183"/>
        <v>0</v>
      </c>
      <c r="G691" s="139">
        <f t="shared" si="183"/>
        <v>0</v>
      </c>
      <c r="H691" s="139">
        <f>H693+H694+H695</f>
        <v>-5991</v>
      </c>
      <c r="I691" s="139">
        <f t="shared" si="183"/>
        <v>0</v>
      </c>
      <c r="J691" s="139">
        <f t="shared" si="183"/>
        <v>0</v>
      </c>
      <c r="K691" s="139">
        <f t="shared" si="183"/>
        <v>0</v>
      </c>
      <c r="L691" s="139"/>
      <c r="M691" s="139">
        <f t="shared" si="183"/>
        <v>0</v>
      </c>
      <c r="N691" s="139">
        <f t="shared" si="183"/>
        <v>0</v>
      </c>
      <c r="O691" s="139">
        <f t="shared" si="183"/>
        <v>0</v>
      </c>
      <c r="P691" s="139">
        <f t="shared" si="183"/>
        <v>0</v>
      </c>
      <c r="Q691" s="139">
        <f t="shared" si="183"/>
        <v>0</v>
      </c>
      <c r="R691" s="139">
        <f t="shared" si="183"/>
        <v>0</v>
      </c>
    </row>
    <row r="692" spans="1:18" s="52" customFormat="1" ht="15.75" hidden="1">
      <c r="A692" s="115"/>
      <c r="B692" s="51"/>
      <c r="C692" s="51"/>
      <c r="D692" s="139"/>
      <c r="E692" s="139"/>
      <c r="F692" s="139"/>
      <c r="G692" s="139"/>
      <c r="H692" s="139"/>
      <c r="I692" s="139"/>
      <c r="J692" s="139"/>
      <c r="K692" s="139"/>
      <c r="L692" s="139"/>
      <c r="M692" s="139"/>
      <c r="N692" s="139"/>
      <c r="O692" s="139"/>
      <c r="P692" s="139"/>
      <c r="Q692" s="139"/>
      <c r="R692" s="139"/>
    </row>
    <row r="693" spans="1:22" s="48" customFormat="1" ht="36.75" customHeight="1">
      <c r="A693" s="57" t="s">
        <v>164</v>
      </c>
      <c r="B693" s="53"/>
      <c r="C693" s="53"/>
      <c r="D693" s="132">
        <f>F693+H693+I693+J693+K693+L693+M693+N693+O693+P693+Q693+R693</f>
        <v>-2198.28</v>
      </c>
      <c r="E693" s="132"/>
      <c r="F693" s="132"/>
      <c r="G693" s="132"/>
      <c r="H693" s="132">
        <v>-2198.28</v>
      </c>
      <c r="I693" s="132"/>
      <c r="J693" s="132"/>
      <c r="K693" s="132"/>
      <c r="L693" s="132"/>
      <c r="M693" s="132"/>
      <c r="N693" s="132"/>
      <c r="O693" s="132"/>
      <c r="P693" s="132"/>
      <c r="Q693" s="132"/>
      <c r="R693" s="132"/>
      <c r="S693" s="113"/>
      <c r="T693" s="113"/>
      <c r="U693" s="113"/>
      <c r="V693" s="113"/>
    </row>
    <row r="694" spans="1:22" s="48" customFormat="1" ht="48.75" customHeight="1">
      <c r="A694" s="57" t="s">
        <v>165</v>
      </c>
      <c r="B694" s="53"/>
      <c r="C694" s="53"/>
      <c r="D694" s="132">
        <f>F694+H694+I694+J694+K694+L694+M694+N694+O694+P694+Q694+R694</f>
        <v>-2399.97</v>
      </c>
      <c r="E694" s="132"/>
      <c r="F694" s="132"/>
      <c r="G694" s="132"/>
      <c r="H694" s="132">
        <v>-2399.97</v>
      </c>
      <c r="I694" s="132"/>
      <c r="J694" s="132"/>
      <c r="K694" s="132"/>
      <c r="L694" s="132"/>
      <c r="M694" s="132"/>
      <c r="N694" s="132"/>
      <c r="O694" s="132"/>
      <c r="P694" s="132"/>
      <c r="Q694" s="132"/>
      <c r="R694" s="132"/>
      <c r="S694" s="113"/>
      <c r="T694" s="113"/>
      <c r="U694" s="113"/>
      <c r="V694" s="113"/>
    </row>
    <row r="695" spans="1:22" s="48" customFormat="1" ht="36.75" customHeight="1">
      <c r="A695" s="57" t="s">
        <v>166</v>
      </c>
      <c r="B695" s="53"/>
      <c r="C695" s="53"/>
      <c r="D695" s="132">
        <f>F695+H695+I695+J695+K695+L695+M695+N695+O695+P695+Q695+R695</f>
        <v>-1392.75</v>
      </c>
      <c r="E695" s="132"/>
      <c r="F695" s="132"/>
      <c r="G695" s="132"/>
      <c r="H695" s="132">
        <v>-1392.75</v>
      </c>
      <c r="I695" s="132"/>
      <c r="J695" s="132"/>
      <c r="K695" s="132"/>
      <c r="L695" s="132"/>
      <c r="M695" s="132"/>
      <c r="N695" s="132"/>
      <c r="O695" s="132"/>
      <c r="P695" s="132"/>
      <c r="Q695" s="132"/>
      <c r="R695" s="132"/>
      <c r="S695" s="113"/>
      <c r="T695" s="113"/>
      <c r="U695" s="113"/>
      <c r="V695" s="113"/>
    </row>
    <row r="696" spans="1:18" s="113" customFormat="1" ht="15.75">
      <c r="A696" s="57" t="s">
        <v>100</v>
      </c>
      <c r="B696" s="53">
        <v>70101</v>
      </c>
      <c r="C696" s="53"/>
      <c r="D696" s="53">
        <f aca="true" t="shared" si="184" ref="D696:R696">D699+D704+D706+D697</f>
        <v>45256</v>
      </c>
      <c r="E696" s="53">
        <f t="shared" si="184"/>
        <v>0</v>
      </c>
      <c r="F696" s="53">
        <f t="shared" si="184"/>
        <v>0</v>
      </c>
      <c r="G696" s="53">
        <f t="shared" si="184"/>
        <v>0</v>
      </c>
      <c r="H696" s="53">
        <f t="shared" si="184"/>
        <v>6021</v>
      </c>
      <c r="I696" s="53">
        <f t="shared" si="184"/>
        <v>39235</v>
      </c>
      <c r="J696" s="53">
        <f t="shared" si="184"/>
        <v>0</v>
      </c>
      <c r="K696" s="53">
        <f t="shared" si="184"/>
        <v>0</v>
      </c>
      <c r="L696" s="53">
        <f t="shared" si="184"/>
        <v>0</v>
      </c>
      <c r="M696" s="53">
        <f t="shared" si="184"/>
        <v>0</v>
      </c>
      <c r="N696" s="53">
        <f t="shared" si="184"/>
        <v>0</v>
      </c>
      <c r="O696" s="53">
        <f t="shared" si="184"/>
        <v>0</v>
      </c>
      <c r="P696" s="53">
        <f t="shared" si="184"/>
        <v>0</v>
      </c>
      <c r="Q696" s="53">
        <f t="shared" si="184"/>
        <v>0</v>
      </c>
      <c r="R696" s="53">
        <f t="shared" si="184"/>
        <v>0</v>
      </c>
    </row>
    <row r="697" spans="1:18" s="113" customFormat="1" ht="34.5" customHeight="1">
      <c r="A697" s="118" t="s">
        <v>264</v>
      </c>
      <c r="B697" s="53"/>
      <c r="C697" s="53">
        <v>3122</v>
      </c>
      <c r="D697" s="53">
        <f aca="true" t="shared" si="185" ref="D697:Q697">+D698</f>
        <v>10504</v>
      </c>
      <c r="E697" s="53">
        <f t="shared" si="185"/>
        <v>0</v>
      </c>
      <c r="F697" s="53">
        <f t="shared" si="185"/>
        <v>0</v>
      </c>
      <c r="G697" s="53">
        <f t="shared" si="185"/>
        <v>0</v>
      </c>
      <c r="H697" s="53">
        <f>+H698</f>
        <v>6021</v>
      </c>
      <c r="I697" s="53">
        <f t="shared" si="185"/>
        <v>4483</v>
      </c>
      <c r="J697" s="53">
        <f t="shared" si="185"/>
        <v>0</v>
      </c>
      <c r="K697" s="53">
        <f t="shared" si="185"/>
        <v>0</v>
      </c>
      <c r="L697" s="53">
        <f t="shared" si="185"/>
        <v>0</v>
      </c>
      <c r="M697" s="53">
        <f>+M698</f>
        <v>0</v>
      </c>
      <c r="N697" s="53">
        <f t="shared" si="185"/>
        <v>0</v>
      </c>
      <c r="O697" s="53">
        <f t="shared" si="185"/>
        <v>0</v>
      </c>
      <c r="P697" s="53">
        <f t="shared" si="185"/>
        <v>0</v>
      </c>
      <c r="Q697" s="53">
        <f t="shared" si="185"/>
        <v>0</v>
      </c>
      <c r="R697" s="53">
        <f>+R698</f>
        <v>0</v>
      </c>
    </row>
    <row r="698" spans="1:18" s="113" customFormat="1" ht="148.5" customHeight="1">
      <c r="A698" s="191" t="s">
        <v>163</v>
      </c>
      <c r="B698" s="53"/>
      <c r="C698" s="53"/>
      <c r="D698" s="51">
        <f>SUM(F698:R698)</f>
        <v>10504</v>
      </c>
      <c r="E698" s="53"/>
      <c r="F698" s="53"/>
      <c r="G698" s="53"/>
      <c r="H698" s="53">
        <v>6021</v>
      </c>
      <c r="I698" s="53">
        <v>4483</v>
      </c>
      <c r="J698" s="53"/>
      <c r="K698" s="53"/>
      <c r="L698" s="51"/>
      <c r="M698" s="53"/>
      <c r="N698" s="53"/>
      <c r="O698" s="53"/>
      <c r="P698" s="53"/>
      <c r="Q698" s="53"/>
      <c r="R698" s="53"/>
    </row>
    <row r="699" spans="1:18" s="52" customFormat="1" ht="31.5">
      <c r="A699" s="115" t="s">
        <v>19</v>
      </c>
      <c r="B699" s="51"/>
      <c r="C699" s="51">
        <v>3132</v>
      </c>
      <c r="D699" s="54">
        <f>D700+D702+D703+D701</f>
        <v>34752</v>
      </c>
      <c r="E699" s="51"/>
      <c r="F699" s="54">
        <f>F700+F702+F703+F701</f>
        <v>0</v>
      </c>
      <c r="G699" s="54">
        <f aca="true" t="shared" si="186" ref="G699:R699">G700+G702+G703+G701</f>
        <v>0</v>
      </c>
      <c r="H699" s="54">
        <f t="shared" si="186"/>
        <v>0</v>
      </c>
      <c r="I699" s="54">
        <f t="shared" si="186"/>
        <v>34752</v>
      </c>
      <c r="J699" s="54">
        <f t="shared" si="186"/>
        <v>0</v>
      </c>
      <c r="K699" s="54">
        <f t="shared" si="186"/>
        <v>0</v>
      </c>
      <c r="L699" s="54">
        <f t="shared" si="186"/>
        <v>0</v>
      </c>
      <c r="M699" s="54">
        <f t="shared" si="186"/>
        <v>0</v>
      </c>
      <c r="N699" s="54">
        <f t="shared" si="186"/>
        <v>0</v>
      </c>
      <c r="O699" s="54">
        <f t="shared" si="186"/>
        <v>0</v>
      </c>
      <c r="P699" s="54">
        <f t="shared" si="186"/>
        <v>0</v>
      </c>
      <c r="Q699" s="54">
        <f t="shared" si="186"/>
        <v>0</v>
      </c>
      <c r="R699" s="54">
        <f t="shared" si="186"/>
        <v>0</v>
      </c>
    </row>
    <row r="700" spans="1:22" s="48" customFormat="1" ht="70.5" customHeight="1">
      <c r="A700" s="57" t="s">
        <v>162</v>
      </c>
      <c r="B700" s="53"/>
      <c r="C700" s="53"/>
      <c r="D700" s="53">
        <f>F700+H700+I700+J700+K700+L700+M700+N700+O700+P700+Q700+R700</f>
        <v>34752</v>
      </c>
      <c r="E700" s="53"/>
      <c r="F700" s="53"/>
      <c r="G700" s="113"/>
      <c r="H700" s="53"/>
      <c r="I700" s="53">
        <v>34752</v>
      </c>
      <c r="J700" s="53"/>
      <c r="K700" s="53"/>
      <c r="L700" s="53"/>
      <c r="M700" s="53"/>
      <c r="N700" s="53"/>
      <c r="O700" s="53"/>
      <c r="P700" s="53"/>
      <c r="Q700" s="53"/>
      <c r="R700" s="53"/>
      <c r="S700" s="113"/>
      <c r="T700" s="113"/>
      <c r="U700" s="113"/>
      <c r="V700" s="113"/>
    </row>
    <row r="701" spans="1:22" s="48" customFormat="1" ht="41.25" customHeight="1" hidden="1">
      <c r="A701" s="57"/>
      <c r="B701" s="53"/>
      <c r="C701" s="53"/>
      <c r="D701" s="53">
        <f>F701+H701+I701+J701+K701+L701+M701+N701+O701+P701+Q701+R701</f>
        <v>0</v>
      </c>
      <c r="E701" s="53"/>
      <c r="F701" s="53"/>
      <c r="G701" s="113"/>
      <c r="H701" s="53"/>
      <c r="I701" s="53"/>
      <c r="J701" s="53"/>
      <c r="K701" s="53"/>
      <c r="L701" s="53"/>
      <c r="M701" s="53"/>
      <c r="N701" s="53"/>
      <c r="O701" s="53"/>
      <c r="P701" s="53"/>
      <c r="Q701" s="53"/>
      <c r="R701" s="53"/>
      <c r="S701" s="113"/>
      <c r="T701" s="113"/>
      <c r="U701" s="113"/>
      <c r="V701" s="113"/>
    </row>
    <row r="702" spans="1:22" s="48" customFormat="1" ht="47.25" customHeight="1" hidden="1">
      <c r="A702" s="57"/>
      <c r="B702" s="53"/>
      <c r="C702" s="53"/>
      <c r="D702" s="53">
        <f>F702+H702+I702+J702+K702+L702+M702+N702+O702+P702+Q702+R702</f>
        <v>0</v>
      </c>
      <c r="E702" s="53"/>
      <c r="F702" s="53"/>
      <c r="G702" s="113"/>
      <c r="H702" s="53"/>
      <c r="I702" s="53"/>
      <c r="J702" s="53"/>
      <c r="K702" s="53"/>
      <c r="L702" s="53"/>
      <c r="M702" s="53"/>
      <c r="N702" s="53"/>
      <c r="O702" s="53"/>
      <c r="P702" s="53"/>
      <c r="Q702" s="53"/>
      <c r="R702" s="53"/>
      <c r="S702" s="113"/>
      <c r="T702" s="113"/>
      <c r="U702" s="113"/>
      <c r="V702" s="113"/>
    </row>
    <row r="703" spans="1:22" s="48" customFormat="1" ht="37.5" customHeight="1" hidden="1">
      <c r="A703" s="57"/>
      <c r="B703" s="53"/>
      <c r="C703" s="53"/>
      <c r="D703" s="53">
        <f>F703+H703+I703+J703+K703+L703+M703+N703+O703+P703+Q703+R703</f>
        <v>0</v>
      </c>
      <c r="E703" s="53"/>
      <c r="F703" s="53"/>
      <c r="G703" s="113"/>
      <c r="H703" s="53"/>
      <c r="I703" s="53"/>
      <c r="J703" s="53"/>
      <c r="K703" s="53"/>
      <c r="L703" s="53"/>
      <c r="M703" s="53"/>
      <c r="N703" s="53"/>
      <c r="O703" s="53"/>
      <c r="P703" s="53"/>
      <c r="Q703" s="53"/>
      <c r="R703" s="53"/>
      <c r="S703" s="113"/>
      <c r="T703" s="113"/>
      <c r="U703" s="113"/>
      <c r="V703" s="113"/>
    </row>
    <row r="704" spans="1:18" s="52" customFormat="1" ht="47.25" hidden="1">
      <c r="A704" s="110" t="s">
        <v>17</v>
      </c>
      <c r="B704" s="51"/>
      <c r="C704" s="51">
        <v>3110</v>
      </c>
      <c r="D704" s="54">
        <f>D705</f>
        <v>0</v>
      </c>
      <c r="E704" s="51"/>
      <c r="F704" s="54">
        <f aca="true" t="shared" si="187" ref="F704:R704">F705</f>
        <v>0</v>
      </c>
      <c r="G704" s="54">
        <f t="shared" si="187"/>
        <v>0</v>
      </c>
      <c r="H704" s="54">
        <f t="shared" si="187"/>
        <v>0</v>
      </c>
      <c r="I704" s="54">
        <f t="shared" si="187"/>
        <v>0</v>
      </c>
      <c r="J704" s="54">
        <f t="shared" si="187"/>
        <v>0</v>
      </c>
      <c r="K704" s="54">
        <f t="shared" si="187"/>
        <v>0</v>
      </c>
      <c r="L704" s="54">
        <f t="shared" si="187"/>
        <v>0</v>
      </c>
      <c r="M704" s="54">
        <f t="shared" si="187"/>
        <v>0</v>
      </c>
      <c r="N704" s="54">
        <f t="shared" si="187"/>
        <v>0</v>
      </c>
      <c r="O704" s="54">
        <f t="shared" si="187"/>
        <v>0</v>
      </c>
      <c r="P704" s="54">
        <f t="shared" si="187"/>
        <v>0</v>
      </c>
      <c r="Q704" s="54">
        <f t="shared" si="187"/>
        <v>0</v>
      </c>
      <c r="R704" s="54">
        <f t="shared" si="187"/>
        <v>0</v>
      </c>
    </row>
    <row r="705" spans="1:22" s="48" customFormat="1" ht="47.25" customHeight="1" hidden="1">
      <c r="A705" s="57" t="s">
        <v>232</v>
      </c>
      <c r="B705" s="53"/>
      <c r="C705" s="53"/>
      <c r="D705" s="53">
        <f>F705+H705+I705+J705+K705+L705+M705+N705+O705+P705+Q705+R705</f>
        <v>0</v>
      </c>
      <c r="E705" s="53"/>
      <c r="F705" s="53"/>
      <c r="G705" s="113"/>
      <c r="H705" s="53"/>
      <c r="I705" s="53"/>
      <c r="J705" s="53"/>
      <c r="K705" s="53"/>
      <c r="L705" s="53"/>
      <c r="M705" s="53"/>
      <c r="N705" s="53"/>
      <c r="O705" s="53"/>
      <c r="P705" s="53"/>
      <c r="Q705" s="53"/>
      <c r="R705" s="53"/>
      <c r="S705" s="113"/>
      <c r="T705" s="113"/>
      <c r="U705" s="113"/>
      <c r="V705" s="113"/>
    </row>
    <row r="706" spans="1:18" s="113" customFormat="1" ht="54" customHeight="1" hidden="1">
      <c r="A706" s="57" t="s">
        <v>230</v>
      </c>
      <c r="B706" s="53"/>
      <c r="C706" s="53">
        <v>3142</v>
      </c>
      <c r="D706" s="53">
        <f>D707</f>
        <v>0</v>
      </c>
      <c r="E706" s="53"/>
      <c r="F706" s="53">
        <f aca="true" t="shared" si="188" ref="F706:R706">F707</f>
        <v>0</v>
      </c>
      <c r="G706" s="53">
        <f t="shared" si="188"/>
        <v>0</v>
      </c>
      <c r="H706" s="53">
        <f t="shared" si="188"/>
        <v>0</v>
      </c>
      <c r="I706" s="53">
        <f t="shared" si="188"/>
        <v>0</v>
      </c>
      <c r="J706" s="53">
        <f t="shared" si="188"/>
        <v>0</v>
      </c>
      <c r="K706" s="53">
        <f t="shared" si="188"/>
        <v>0</v>
      </c>
      <c r="L706" s="53">
        <f t="shared" si="188"/>
        <v>0</v>
      </c>
      <c r="M706" s="53">
        <f t="shared" si="188"/>
        <v>0</v>
      </c>
      <c r="N706" s="53">
        <f t="shared" si="188"/>
        <v>0</v>
      </c>
      <c r="O706" s="53">
        <f t="shared" si="188"/>
        <v>0</v>
      </c>
      <c r="P706" s="53">
        <f t="shared" si="188"/>
        <v>0</v>
      </c>
      <c r="Q706" s="53">
        <f t="shared" si="188"/>
        <v>0</v>
      </c>
      <c r="R706" s="53">
        <f t="shared" si="188"/>
        <v>0</v>
      </c>
    </row>
    <row r="707" spans="1:22" s="48" customFormat="1" ht="46.5" customHeight="1" hidden="1">
      <c r="A707" s="57" t="s">
        <v>232</v>
      </c>
      <c r="B707" s="53"/>
      <c r="C707" s="53"/>
      <c r="D707" s="53">
        <f>F707+H707+I707+J707+K707+L707+M707+N707+O707+P707+Q707+R707</f>
        <v>0</v>
      </c>
      <c r="E707" s="53"/>
      <c r="F707" s="53"/>
      <c r="G707" s="113"/>
      <c r="H707" s="53"/>
      <c r="I707" s="53"/>
      <c r="J707" s="53"/>
      <c r="K707" s="53"/>
      <c r="L707" s="53"/>
      <c r="M707" s="53"/>
      <c r="N707" s="53"/>
      <c r="O707" s="53"/>
      <c r="P707" s="53"/>
      <c r="Q707" s="53"/>
      <c r="R707" s="53"/>
      <c r="S707" s="113"/>
      <c r="T707" s="113"/>
      <c r="U707" s="113"/>
      <c r="V707" s="113"/>
    </row>
    <row r="708" spans="1:22" s="48" customFormat="1" ht="46.5" customHeight="1">
      <c r="A708" s="192" t="s">
        <v>123</v>
      </c>
      <c r="B708" s="53">
        <v>70401</v>
      </c>
      <c r="C708" s="53"/>
      <c r="D708" s="53">
        <f>+D709</f>
        <v>-39265</v>
      </c>
      <c r="E708" s="53">
        <f aca="true" t="shared" si="189" ref="E708:R708">+E709</f>
        <v>0</v>
      </c>
      <c r="F708" s="53">
        <f t="shared" si="189"/>
        <v>0</v>
      </c>
      <c r="G708" s="53">
        <f t="shared" si="189"/>
        <v>0</v>
      </c>
      <c r="H708" s="53">
        <f t="shared" si="189"/>
        <v>-30</v>
      </c>
      <c r="I708" s="53">
        <f t="shared" si="189"/>
        <v>-39235</v>
      </c>
      <c r="J708" s="53">
        <f t="shared" si="189"/>
        <v>0</v>
      </c>
      <c r="K708" s="53">
        <f t="shared" si="189"/>
        <v>0</v>
      </c>
      <c r="L708" s="53">
        <f t="shared" si="189"/>
        <v>0</v>
      </c>
      <c r="M708" s="53">
        <f t="shared" si="189"/>
        <v>0</v>
      </c>
      <c r="N708" s="53">
        <f t="shared" si="189"/>
        <v>0</v>
      </c>
      <c r="O708" s="53">
        <f t="shared" si="189"/>
        <v>0</v>
      </c>
      <c r="P708" s="53">
        <f t="shared" si="189"/>
        <v>0</v>
      </c>
      <c r="Q708" s="53">
        <f t="shared" si="189"/>
        <v>0</v>
      </c>
      <c r="R708" s="53">
        <f t="shared" si="189"/>
        <v>0</v>
      </c>
      <c r="S708" s="113"/>
      <c r="T708" s="113"/>
      <c r="U708" s="113"/>
      <c r="V708" s="113"/>
    </row>
    <row r="709" spans="1:22" s="48" customFormat="1" ht="46.5" customHeight="1">
      <c r="A709" s="118" t="s">
        <v>200</v>
      </c>
      <c r="B709" s="51"/>
      <c r="C709" s="51">
        <v>3110</v>
      </c>
      <c r="D709" s="53">
        <f>+D710</f>
        <v>-39265</v>
      </c>
      <c r="E709" s="53">
        <f aca="true" t="shared" si="190" ref="E709:R709">+E710</f>
        <v>0</v>
      </c>
      <c r="F709" s="53">
        <f t="shared" si="190"/>
        <v>0</v>
      </c>
      <c r="G709" s="53">
        <f t="shared" si="190"/>
        <v>0</v>
      </c>
      <c r="H709" s="53">
        <f t="shared" si="190"/>
        <v>-30</v>
      </c>
      <c r="I709" s="53">
        <f t="shared" si="190"/>
        <v>-39235</v>
      </c>
      <c r="J709" s="53">
        <f t="shared" si="190"/>
        <v>0</v>
      </c>
      <c r="K709" s="53">
        <f t="shared" si="190"/>
        <v>0</v>
      </c>
      <c r="L709" s="53">
        <f t="shared" si="190"/>
        <v>0</v>
      </c>
      <c r="M709" s="53">
        <f t="shared" si="190"/>
        <v>0</v>
      </c>
      <c r="N709" s="53">
        <f t="shared" si="190"/>
        <v>0</v>
      </c>
      <c r="O709" s="53">
        <f t="shared" si="190"/>
        <v>0</v>
      </c>
      <c r="P709" s="53">
        <f t="shared" si="190"/>
        <v>0</v>
      </c>
      <c r="Q709" s="53">
        <f t="shared" si="190"/>
        <v>0</v>
      </c>
      <c r="R709" s="53">
        <f t="shared" si="190"/>
        <v>0</v>
      </c>
      <c r="S709" s="113"/>
      <c r="T709" s="113"/>
      <c r="U709" s="113"/>
      <c r="V709" s="113"/>
    </row>
    <row r="710" spans="1:22" s="48" customFormat="1" ht="46.5" customHeight="1">
      <c r="A710" s="57" t="s">
        <v>124</v>
      </c>
      <c r="B710" s="53"/>
      <c r="C710" s="53"/>
      <c r="D710" s="53">
        <f>+F710+H710+I710+J710+K710+L710+M710+N710+O710+P710+Q710+R710</f>
        <v>-39265</v>
      </c>
      <c r="E710" s="53"/>
      <c r="F710" s="53"/>
      <c r="G710" s="113"/>
      <c r="H710" s="53">
        <v>-30</v>
      </c>
      <c r="I710" s="53">
        <v>-39235</v>
      </c>
      <c r="J710" s="53"/>
      <c r="K710" s="53"/>
      <c r="L710" s="53"/>
      <c r="M710" s="53"/>
      <c r="N710" s="53"/>
      <c r="O710" s="53"/>
      <c r="P710" s="53"/>
      <c r="Q710" s="53"/>
      <c r="R710" s="53"/>
      <c r="S710" s="113"/>
      <c r="T710" s="113"/>
      <c r="U710" s="113"/>
      <c r="V710" s="113"/>
    </row>
    <row r="711" spans="1:18" s="121" customFormat="1" ht="31.5">
      <c r="A711" s="119" t="s">
        <v>98</v>
      </c>
      <c r="B711" s="120"/>
      <c r="C711" s="120"/>
      <c r="D711" s="120">
        <f>D712</f>
        <v>0</v>
      </c>
      <c r="E711" s="120"/>
      <c r="F711" s="120">
        <f aca="true" t="shared" si="191" ref="F711:R711">F712</f>
        <v>0</v>
      </c>
      <c r="G711" s="120">
        <f t="shared" si="191"/>
        <v>0</v>
      </c>
      <c r="H711" s="120">
        <f t="shared" si="191"/>
        <v>0</v>
      </c>
      <c r="I711" s="120">
        <f t="shared" si="191"/>
        <v>0</v>
      </c>
      <c r="J711" s="120">
        <f t="shared" si="191"/>
        <v>0</v>
      </c>
      <c r="K711" s="120">
        <f t="shared" si="191"/>
        <v>0</v>
      </c>
      <c r="L711" s="120">
        <f t="shared" si="191"/>
        <v>0</v>
      </c>
      <c r="M711" s="120">
        <f t="shared" si="191"/>
        <v>0</v>
      </c>
      <c r="N711" s="120">
        <f t="shared" si="191"/>
        <v>0</v>
      </c>
      <c r="O711" s="120">
        <f t="shared" si="191"/>
        <v>0</v>
      </c>
      <c r="P711" s="120">
        <f t="shared" si="191"/>
        <v>0</v>
      </c>
      <c r="Q711" s="120">
        <f t="shared" si="191"/>
        <v>0</v>
      </c>
      <c r="R711" s="120">
        <f t="shared" si="191"/>
        <v>0</v>
      </c>
    </row>
    <row r="712" spans="1:18" s="113" customFormat="1" ht="15.75">
      <c r="A712" s="57" t="s">
        <v>99</v>
      </c>
      <c r="B712" s="53">
        <v>80101</v>
      </c>
      <c r="C712" s="53"/>
      <c r="D712" s="53">
        <f>D713+D727+D733</f>
        <v>0</v>
      </c>
      <c r="E712" s="53"/>
      <c r="F712" s="53">
        <f aca="true" t="shared" si="192" ref="F712:R712">F713+F727+F733</f>
        <v>0</v>
      </c>
      <c r="G712" s="53">
        <f t="shared" si="192"/>
        <v>0</v>
      </c>
      <c r="H712" s="53">
        <f t="shared" si="192"/>
        <v>0</v>
      </c>
      <c r="I712" s="53">
        <f t="shared" si="192"/>
        <v>0</v>
      </c>
      <c r="J712" s="53">
        <f t="shared" si="192"/>
        <v>0</v>
      </c>
      <c r="K712" s="53">
        <f t="shared" si="192"/>
        <v>0</v>
      </c>
      <c r="L712" s="53">
        <f t="shared" si="192"/>
        <v>0</v>
      </c>
      <c r="M712" s="53">
        <f t="shared" si="192"/>
        <v>0</v>
      </c>
      <c r="N712" s="53">
        <f t="shared" si="192"/>
        <v>0</v>
      </c>
      <c r="O712" s="53">
        <f t="shared" si="192"/>
        <v>0</v>
      </c>
      <c r="P712" s="53">
        <f t="shared" si="192"/>
        <v>0</v>
      </c>
      <c r="Q712" s="53">
        <f t="shared" si="192"/>
        <v>0</v>
      </c>
      <c r="R712" s="53">
        <f t="shared" si="192"/>
        <v>0</v>
      </c>
    </row>
    <row r="713" spans="1:18" s="52" customFormat="1" ht="47.25">
      <c r="A713" s="118" t="s">
        <v>200</v>
      </c>
      <c r="B713" s="51"/>
      <c r="C713" s="51">
        <v>3110</v>
      </c>
      <c r="D713" s="51">
        <f>D714+D715+D716+D717+D718+D719+D726+D721+D722+D723+D724+D725+D720</f>
        <v>0</v>
      </c>
      <c r="E713" s="51">
        <f>E714+E715+E716+E717+E718+E719+E726+E721+E722+E723+E724+E725+E720</f>
        <v>0</v>
      </c>
      <c r="F713" s="51">
        <f>F714+F715+F716+F717+F718+F719+F726+F721+F722+F723+F724+F725+F720</f>
        <v>0</v>
      </c>
      <c r="G713" s="51">
        <f>G714+G715+G716+G717+G718+G719+G726+G721+G722+G723+G724+G725+G720</f>
        <v>0</v>
      </c>
      <c r="H713" s="51">
        <f>H714+H715+H716+H717+H718+H719+H726+H721+H722+H723+H724+H725+H720</f>
        <v>0</v>
      </c>
      <c r="I713" s="51">
        <f aca="true" t="shared" si="193" ref="I713:R713">I714+I715+I716+I717+I718+I719+I726+I721+I722+I723+I724+I725+I720</f>
        <v>0</v>
      </c>
      <c r="J713" s="51">
        <f t="shared" si="193"/>
        <v>0</v>
      </c>
      <c r="K713" s="51">
        <f t="shared" si="193"/>
        <v>0</v>
      </c>
      <c r="L713" s="51">
        <f t="shared" si="193"/>
        <v>0</v>
      </c>
      <c r="M713" s="51">
        <f t="shared" si="193"/>
        <v>0</v>
      </c>
      <c r="N713" s="51">
        <f t="shared" si="193"/>
        <v>0</v>
      </c>
      <c r="O713" s="51">
        <f t="shared" si="193"/>
        <v>0</v>
      </c>
      <c r="P713" s="51">
        <f t="shared" si="193"/>
        <v>0</v>
      </c>
      <c r="Q713" s="51">
        <f t="shared" si="193"/>
        <v>0</v>
      </c>
      <c r="R713" s="51">
        <f t="shared" si="193"/>
        <v>0</v>
      </c>
    </row>
    <row r="714" spans="1:18" s="48" customFormat="1" ht="18" customHeight="1">
      <c r="A714" s="163" t="s">
        <v>201</v>
      </c>
      <c r="B714" s="164"/>
      <c r="C714" s="164"/>
      <c r="D714" s="161">
        <f aca="true" t="shared" si="194" ref="D714:D727">SUM(F714:R714)</f>
        <v>-4000</v>
      </c>
      <c r="E714" s="164"/>
      <c r="F714" s="164"/>
      <c r="H714" s="164">
        <v>-4000</v>
      </c>
      <c r="I714" s="164"/>
      <c r="J714" s="164"/>
      <c r="K714" s="164"/>
      <c r="L714" s="164"/>
      <c r="M714" s="164"/>
      <c r="N714" s="164"/>
      <c r="O714" s="164"/>
      <c r="P714" s="164"/>
      <c r="Q714" s="164"/>
      <c r="R714" s="164"/>
    </row>
    <row r="715" spans="1:18" s="48" customFormat="1" ht="66" customHeight="1">
      <c r="A715" s="187" t="s">
        <v>202</v>
      </c>
      <c r="B715" s="164"/>
      <c r="C715" s="164"/>
      <c r="D715" s="188">
        <f t="shared" si="194"/>
        <v>-358875</v>
      </c>
      <c r="E715" s="164"/>
      <c r="F715" s="164"/>
      <c r="H715" s="164"/>
      <c r="I715" s="164"/>
      <c r="J715" s="164">
        <v>-358875</v>
      </c>
      <c r="K715" s="164"/>
      <c r="L715" s="164"/>
      <c r="M715" s="164"/>
      <c r="N715" s="164"/>
      <c r="O715" s="164"/>
      <c r="P715" s="164"/>
      <c r="Q715" s="164"/>
      <c r="R715" s="164"/>
    </row>
    <row r="716" spans="1:18" s="48" customFormat="1" ht="43.5" customHeight="1">
      <c r="A716" s="187" t="s">
        <v>205</v>
      </c>
      <c r="B716" s="164"/>
      <c r="C716" s="164"/>
      <c r="D716" s="188">
        <f t="shared" si="194"/>
        <v>-229360</v>
      </c>
      <c r="E716" s="164"/>
      <c r="F716" s="164"/>
      <c r="H716" s="164"/>
      <c r="I716" s="164"/>
      <c r="J716" s="164">
        <v>-229360</v>
      </c>
      <c r="K716" s="164"/>
      <c r="L716" s="164"/>
      <c r="M716" s="164"/>
      <c r="N716" s="164"/>
      <c r="O716" s="164"/>
      <c r="P716" s="164"/>
      <c r="Q716" s="164"/>
      <c r="R716" s="164"/>
    </row>
    <row r="717" spans="1:18" s="48" customFormat="1" ht="36.75" customHeight="1">
      <c r="A717" s="187" t="s">
        <v>203</v>
      </c>
      <c r="B717" s="164"/>
      <c r="C717" s="164"/>
      <c r="D717" s="188">
        <f t="shared" si="194"/>
        <v>-24000</v>
      </c>
      <c r="E717" s="164"/>
      <c r="F717" s="164"/>
      <c r="H717" s="164"/>
      <c r="I717" s="164"/>
      <c r="J717" s="164"/>
      <c r="K717" s="164"/>
      <c r="L717" s="164">
        <v>-24000</v>
      </c>
      <c r="M717" s="164"/>
      <c r="N717" s="164"/>
      <c r="O717" s="164"/>
      <c r="P717" s="164"/>
      <c r="Q717" s="164"/>
      <c r="R717" s="164"/>
    </row>
    <row r="718" spans="1:18" s="48" customFormat="1" ht="37.5" customHeight="1">
      <c r="A718" s="187" t="s">
        <v>204</v>
      </c>
      <c r="B718" s="164"/>
      <c r="C718" s="164"/>
      <c r="D718" s="188">
        <f t="shared" si="194"/>
        <v>-45000</v>
      </c>
      <c r="E718" s="164"/>
      <c r="F718" s="164"/>
      <c r="H718" s="164"/>
      <c r="I718" s="164"/>
      <c r="J718" s="164"/>
      <c r="K718" s="164"/>
      <c r="L718" s="164"/>
      <c r="M718" s="164"/>
      <c r="N718" s="164">
        <v>-45000</v>
      </c>
      <c r="O718" s="164"/>
      <c r="P718" s="164"/>
      <c r="Q718" s="164"/>
      <c r="R718" s="164"/>
    </row>
    <row r="719" spans="1:18" s="48" customFormat="1" ht="47.25" customHeight="1">
      <c r="A719" s="187" t="s">
        <v>206</v>
      </c>
      <c r="B719" s="164"/>
      <c r="C719" s="164"/>
      <c r="D719" s="188">
        <f t="shared" si="194"/>
        <v>-266</v>
      </c>
      <c r="E719" s="164"/>
      <c r="F719" s="164"/>
      <c r="H719" s="164"/>
      <c r="I719" s="164"/>
      <c r="J719" s="164">
        <v>-266</v>
      </c>
      <c r="K719" s="164"/>
      <c r="L719" s="164"/>
      <c r="M719" s="164"/>
      <c r="N719" s="164"/>
      <c r="O719" s="164"/>
      <c r="P719" s="164"/>
      <c r="Q719" s="164"/>
      <c r="R719" s="164"/>
    </row>
    <row r="720" spans="1:18" s="48" customFormat="1" ht="47.25" customHeight="1">
      <c r="A720" s="187" t="s">
        <v>34</v>
      </c>
      <c r="B720" s="164"/>
      <c r="C720" s="164"/>
      <c r="D720" s="188">
        <f t="shared" si="194"/>
        <v>-3820</v>
      </c>
      <c r="E720" s="164"/>
      <c r="F720" s="164"/>
      <c r="H720" s="164">
        <v>-3820</v>
      </c>
      <c r="I720" s="164"/>
      <c r="J720" s="164"/>
      <c r="K720" s="164"/>
      <c r="L720" s="164"/>
      <c r="M720" s="164"/>
      <c r="N720" s="164"/>
      <c r="O720" s="164"/>
      <c r="P720" s="164"/>
      <c r="Q720" s="164"/>
      <c r="R720" s="164"/>
    </row>
    <row r="721" spans="1:18" s="48" customFormat="1" ht="37.5" customHeight="1">
      <c r="A721" s="187" t="s">
        <v>33</v>
      </c>
      <c r="B721" s="164"/>
      <c r="C721" s="164"/>
      <c r="D721" s="188">
        <f t="shared" si="194"/>
        <v>7820</v>
      </c>
      <c r="E721" s="164"/>
      <c r="F721" s="164"/>
      <c r="H721" s="164">
        <f>4000+3820</f>
        <v>7820</v>
      </c>
      <c r="I721" s="164"/>
      <c r="J721" s="164"/>
      <c r="K721" s="164"/>
      <c r="L721" s="164"/>
      <c r="M721" s="164"/>
      <c r="N721" s="164"/>
      <c r="O721" s="164"/>
      <c r="P721" s="164"/>
      <c r="Q721" s="164"/>
      <c r="R721" s="164"/>
    </row>
    <row r="722" spans="1:18" s="48" customFormat="1" ht="48" customHeight="1">
      <c r="A722" s="187" t="s">
        <v>207</v>
      </c>
      <c r="B722" s="164"/>
      <c r="C722" s="164"/>
      <c r="D722" s="188">
        <f t="shared" si="194"/>
        <v>360000</v>
      </c>
      <c r="E722" s="164"/>
      <c r="F722" s="164"/>
      <c r="H722" s="164"/>
      <c r="I722" s="164"/>
      <c r="J722" s="164">
        <v>360000</v>
      </c>
      <c r="K722" s="164"/>
      <c r="L722" s="164"/>
      <c r="M722" s="164"/>
      <c r="N722" s="164"/>
      <c r="O722" s="164"/>
      <c r="P722" s="164"/>
      <c r="Q722" s="164"/>
      <c r="R722" s="164"/>
    </row>
    <row r="723" spans="1:18" s="48" customFormat="1" ht="31.5" customHeight="1">
      <c r="A723" s="187" t="s">
        <v>208</v>
      </c>
      <c r="B723" s="164"/>
      <c r="C723" s="164"/>
      <c r="D723" s="188">
        <f t="shared" si="194"/>
        <v>52000</v>
      </c>
      <c r="E723" s="164"/>
      <c r="F723" s="164"/>
      <c r="H723" s="164"/>
      <c r="I723" s="164"/>
      <c r="J723" s="164">
        <v>27200</v>
      </c>
      <c r="K723" s="164"/>
      <c r="L723" s="164">
        <v>24000</v>
      </c>
      <c r="M723" s="164"/>
      <c r="N723" s="164">
        <v>800</v>
      </c>
      <c r="O723" s="164"/>
      <c r="P723" s="164"/>
      <c r="Q723" s="164"/>
      <c r="R723" s="164"/>
    </row>
    <row r="724" spans="1:18" s="48" customFormat="1" ht="30" customHeight="1">
      <c r="A724" s="187" t="s">
        <v>209</v>
      </c>
      <c r="B724" s="164"/>
      <c r="C724" s="164"/>
      <c r="D724" s="188">
        <f t="shared" si="194"/>
        <v>13000</v>
      </c>
      <c r="E724" s="164"/>
      <c r="F724" s="164"/>
      <c r="H724" s="164"/>
      <c r="I724" s="164"/>
      <c r="J724" s="164"/>
      <c r="K724" s="164"/>
      <c r="L724" s="164"/>
      <c r="M724" s="164"/>
      <c r="N724" s="164">
        <v>13000</v>
      </c>
      <c r="O724" s="164"/>
      <c r="P724" s="164"/>
      <c r="Q724" s="164"/>
      <c r="R724" s="164"/>
    </row>
    <row r="725" spans="1:18" s="48" customFormat="1" ht="35.25" customHeight="1">
      <c r="A725" s="187" t="s">
        <v>210</v>
      </c>
      <c r="B725" s="164"/>
      <c r="C725" s="164"/>
      <c r="D725" s="188">
        <f t="shared" si="194"/>
        <v>31200</v>
      </c>
      <c r="E725" s="164"/>
      <c r="F725" s="164"/>
      <c r="H725" s="164"/>
      <c r="I725" s="164"/>
      <c r="J725" s="164"/>
      <c r="K725" s="164"/>
      <c r="L725" s="164"/>
      <c r="M725" s="164"/>
      <c r="N725" s="164">
        <v>31200</v>
      </c>
      <c r="O725" s="164"/>
      <c r="P725" s="164"/>
      <c r="Q725" s="164"/>
      <c r="R725" s="164"/>
    </row>
    <row r="726" spans="1:18" s="48" customFormat="1" ht="36" customHeight="1">
      <c r="A726" s="187" t="s">
        <v>211</v>
      </c>
      <c r="B726" s="164"/>
      <c r="C726" s="164"/>
      <c r="D726" s="188">
        <f t="shared" si="194"/>
        <v>201301</v>
      </c>
      <c r="E726" s="164"/>
      <c r="F726" s="164"/>
      <c r="H726" s="164"/>
      <c r="I726" s="164"/>
      <c r="J726" s="164">
        <v>201301</v>
      </c>
      <c r="K726" s="164"/>
      <c r="L726" s="164"/>
      <c r="M726" s="164"/>
      <c r="N726" s="164"/>
      <c r="O726" s="164"/>
      <c r="P726" s="164"/>
      <c r="Q726" s="164"/>
      <c r="R726" s="164"/>
    </row>
    <row r="727" spans="1:18" s="52" customFormat="1" ht="31.5">
      <c r="A727" s="115" t="s">
        <v>488</v>
      </c>
      <c r="B727" s="51"/>
      <c r="C727" s="51">
        <v>3132</v>
      </c>
      <c r="D727" s="51">
        <f t="shared" si="194"/>
        <v>0</v>
      </c>
      <c r="E727" s="51">
        <f>+E728+E732</f>
        <v>0</v>
      </c>
      <c r="F727" s="51">
        <f>+F728+F732+F729</f>
        <v>0</v>
      </c>
      <c r="G727" s="51">
        <f aca="true" t="shared" si="195" ref="G727:R727">+G728+G732+G729</f>
        <v>0</v>
      </c>
      <c r="H727" s="51">
        <f t="shared" si="195"/>
        <v>0</v>
      </c>
      <c r="I727" s="51">
        <f t="shared" si="195"/>
        <v>0</v>
      </c>
      <c r="J727" s="51">
        <f t="shared" si="195"/>
        <v>0</v>
      </c>
      <c r="K727" s="51">
        <f t="shared" si="195"/>
        <v>0</v>
      </c>
      <c r="L727" s="51">
        <f t="shared" si="195"/>
        <v>0</v>
      </c>
      <c r="M727" s="51">
        <f t="shared" si="195"/>
        <v>0</v>
      </c>
      <c r="N727" s="51">
        <f t="shared" si="195"/>
        <v>0</v>
      </c>
      <c r="O727" s="51">
        <f t="shared" si="195"/>
        <v>0</v>
      </c>
      <c r="P727" s="51">
        <f t="shared" si="195"/>
        <v>0</v>
      </c>
      <c r="Q727" s="51">
        <f t="shared" si="195"/>
        <v>0</v>
      </c>
      <c r="R727" s="51">
        <f t="shared" si="195"/>
        <v>0</v>
      </c>
    </row>
    <row r="728" spans="1:22" s="48" customFormat="1" ht="31.5" customHeight="1">
      <c r="A728" s="163" t="s">
        <v>198</v>
      </c>
      <c r="B728" s="164"/>
      <c r="C728" s="164"/>
      <c r="D728" s="161">
        <f>SUM(F728:R728)</f>
        <v>-76042</v>
      </c>
      <c r="E728" s="164"/>
      <c r="F728" s="164"/>
      <c r="H728" s="164"/>
      <c r="I728" s="164"/>
      <c r="J728" s="164">
        <v>-76042</v>
      </c>
      <c r="K728" s="164"/>
      <c r="L728" s="164"/>
      <c r="M728" s="164"/>
      <c r="N728" s="164"/>
      <c r="O728" s="164"/>
      <c r="P728" s="164"/>
      <c r="Q728" s="164"/>
      <c r="R728" s="164"/>
      <c r="S728" s="113"/>
      <c r="T728" s="113"/>
      <c r="U728" s="113"/>
      <c r="V728" s="113"/>
    </row>
    <row r="729" spans="1:22" s="48" customFormat="1" ht="78.75" customHeight="1">
      <c r="A729" s="187" t="s">
        <v>199</v>
      </c>
      <c r="B729" s="164"/>
      <c r="C729" s="164"/>
      <c r="D729" s="188">
        <f>SUM(F729:R729)</f>
        <v>76042</v>
      </c>
      <c r="E729" s="164"/>
      <c r="F729" s="164"/>
      <c r="H729" s="164"/>
      <c r="I729" s="164"/>
      <c r="J729" s="164">
        <v>76042</v>
      </c>
      <c r="K729" s="164"/>
      <c r="L729" s="164"/>
      <c r="M729" s="164"/>
      <c r="N729" s="164"/>
      <c r="O729" s="164"/>
      <c r="P729" s="164"/>
      <c r="Q729" s="164"/>
      <c r="R729" s="164"/>
      <c r="S729" s="113"/>
      <c r="T729" s="113"/>
      <c r="U729" s="113"/>
      <c r="V729" s="113"/>
    </row>
    <row r="730" spans="1:22" s="48" customFormat="1" ht="46.5" customHeight="1" hidden="1">
      <c r="A730" s="57" t="s">
        <v>126</v>
      </c>
      <c r="B730" s="53"/>
      <c r="C730" s="53"/>
      <c r="D730" s="136">
        <f>F730+H730+I730+J730+K730+L730+M730+N730+O730+P730+Q730+R730</f>
        <v>0</v>
      </c>
      <c r="E730" s="53"/>
      <c r="F730" s="53"/>
      <c r="G730" s="53"/>
      <c r="H730" s="53"/>
      <c r="I730" s="53"/>
      <c r="J730" s="53"/>
      <c r="K730" s="53"/>
      <c r="L730" s="53"/>
      <c r="M730" s="53"/>
      <c r="N730" s="53"/>
      <c r="O730" s="53"/>
      <c r="P730" s="53"/>
      <c r="Q730" s="53"/>
      <c r="R730" s="53"/>
      <c r="S730" s="113"/>
      <c r="T730" s="113"/>
      <c r="U730" s="113"/>
      <c r="V730" s="113"/>
    </row>
    <row r="731" spans="1:22" s="48" customFormat="1" ht="78.75" hidden="1">
      <c r="A731" s="57" t="s">
        <v>102</v>
      </c>
      <c r="B731" s="53"/>
      <c r="C731" s="53"/>
      <c r="D731" s="136">
        <f>F731+H731+I731+J731+K731+L731+M731+N731+O731+P731+Q731+R731</f>
        <v>0</v>
      </c>
      <c r="E731" s="53"/>
      <c r="F731" s="53"/>
      <c r="G731" s="53"/>
      <c r="H731" s="53"/>
      <c r="I731" s="53"/>
      <c r="J731" s="53"/>
      <c r="K731" s="53"/>
      <c r="L731" s="53"/>
      <c r="M731" s="53"/>
      <c r="N731" s="53"/>
      <c r="O731" s="53"/>
      <c r="P731" s="53"/>
      <c r="Q731" s="53"/>
      <c r="R731" s="53"/>
      <c r="S731" s="113"/>
      <c r="T731" s="113"/>
      <c r="U731" s="113"/>
      <c r="V731" s="113"/>
    </row>
    <row r="732" spans="1:22" s="48" customFormat="1" ht="15.75" hidden="1">
      <c r="A732" s="57"/>
      <c r="B732" s="53"/>
      <c r="C732" s="53"/>
      <c r="D732" s="136">
        <f>F732+H732+I732+J732+K732+L732+M732+N732+O732+P732+Q732+R732</f>
        <v>0</v>
      </c>
      <c r="E732" s="53"/>
      <c r="F732" s="53"/>
      <c r="G732" s="53"/>
      <c r="H732" s="53"/>
      <c r="I732" s="53"/>
      <c r="J732" s="53"/>
      <c r="K732" s="53"/>
      <c r="L732" s="53"/>
      <c r="M732" s="53"/>
      <c r="N732" s="53"/>
      <c r="O732" s="53"/>
      <c r="P732" s="53"/>
      <c r="Q732" s="53"/>
      <c r="R732" s="53"/>
      <c r="S732" s="113"/>
      <c r="T732" s="113"/>
      <c r="U732" s="113"/>
      <c r="V732" s="113"/>
    </row>
    <row r="733" spans="1:18" s="52" customFormat="1" ht="31.5" hidden="1">
      <c r="A733" s="115" t="s">
        <v>230</v>
      </c>
      <c r="B733" s="51"/>
      <c r="C733" s="51">
        <v>3142</v>
      </c>
      <c r="D733" s="152">
        <f>F733+H733+I733+J733+K733+L733+M733+N733+O733+P733+Q733+R733</f>
        <v>0</v>
      </c>
      <c r="E733" s="51"/>
      <c r="F733" s="51">
        <f>+F734</f>
        <v>0</v>
      </c>
      <c r="G733" s="51"/>
      <c r="H733" s="51"/>
      <c r="I733" s="51"/>
      <c r="J733" s="51"/>
      <c r="K733" s="51"/>
      <c r="L733" s="51"/>
      <c r="M733" s="51"/>
      <c r="N733" s="51"/>
      <c r="O733" s="51"/>
      <c r="P733" s="51"/>
      <c r="Q733" s="51"/>
      <c r="R733" s="51"/>
    </row>
    <row r="734" spans="1:18" s="52" customFormat="1" ht="47.25" customHeight="1" hidden="1">
      <c r="A734" s="57" t="s">
        <v>232</v>
      </c>
      <c r="B734" s="51"/>
      <c r="C734" s="51"/>
      <c r="D734" s="152"/>
      <c r="E734" s="51"/>
      <c r="F734" s="152"/>
      <c r="G734" s="152"/>
      <c r="H734" s="152"/>
      <c r="I734" s="152"/>
      <c r="J734" s="152"/>
      <c r="K734" s="152"/>
      <c r="L734" s="152"/>
      <c r="M734" s="152"/>
      <c r="N734" s="152"/>
      <c r="O734" s="152"/>
      <c r="P734" s="152"/>
      <c r="Q734" s="152"/>
      <c r="R734" s="152"/>
    </row>
    <row r="735" spans="1:18" s="121" customFormat="1" ht="31.5" hidden="1">
      <c r="A735" s="119" t="s">
        <v>152</v>
      </c>
      <c r="B735" s="120"/>
      <c r="C735" s="120"/>
      <c r="D735" s="153">
        <f>D736</f>
        <v>0</v>
      </c>
      <c r="E735" s="120"/>
      <c r="F735" s="153">
        <f aca="true" t="shared" si="196" ref="F735:R735">F736</f>
        <v>0</v>
      </c>
      <c r="G735" s="153">
        <f t="shared" si="196"/>
        <v>0</v>
      </c>
      <c r="H735" s="153">
        <f t="shared" si="196"/>
        <v>0</v>
      </c>
      <c r="I735" s="153">
        <f t="shared" si="196"/>
        <v>0</v>
      </c>
      <c r="J735" s="153">
        <f t="shared" si="196"/>
        <v>0</v>
      </c>
      <c r="K735" s="153">
        <f t="shared" si="196"/>
        <v>0</v>
      </c>
      <c r="L735" s="153">
        <f t="shared" si="196"/>
        <v>0</v>
      </c>
      <c r="M735" s="153">
        <f t="shared" si="196"/>
        <v>0</v>
      </c>
      <c r="N735" s="153">
        <f t="shared" si="196"/>
        <v>0</v>
      </c>
      <c r="O735" s="153">
        <f t="shared" si="196"/>
        <v>0</v>
      </c>
      <c r="P735" s="153">
        <f t="shared" si="196"/>
        <v>0</v>
      </c>
      <c r="Q735" s="153">
        <f t="shared" si="196"/>
        <v>0</v>
      </c>
      <c r="R735" s="153">
        <f t="shared" si="196"/>
        <v>0</v>
      </c>
    </row>
    <row r="736" spans="1:18" s="113" customFormat="1" ht="54" customHeight="1" hidden="1">
      <c r="A736" s="57" t="s">
        <v>153</v>
      </c>
      <c r="B736" s="53">
        <v>130107</v>
      </c>
      <c r="C736" s="53"/>
      <c r="D736" s="136">
        <f>D737+D739</f>
        <v>0</v>
      </c>
      <c r="E736" s="53"/>
      <c r="F736" s="136">
        <f aca="true" t="shared" si="197" ref="F736:R736">F737+F739</f>
        <v>0</v>
      </c>
      <c r="G736" s="136">
        <f t="shared" si="197"/>
        <v>0</v>
      </c>
      <c r="H736" s="136">
        <f t="shared" si="197"/>
        <v>0</v>
      </c>
      <c r="I736" s="136">
        <f t="shared" si="197"/>
        <v>0</v>
      </c>
      <c r="J736" s="136">
        <f t="shared" si="197"/>
        <v>0</v>
      </c>
      <c r="K736" s="136">
        <f t="shared" si="197"/>
        <v>0</v>
      </c>
      <c r="L736" s="136">
        <f t="shared" si="197"/>
        <v>0</v>
      </c>
      <c r="M736" s="136">
        <f t="shared" si="197"/>
        <v>0</v>
      </c>
      <c r="N736" s="136">
        <f t="shared" si="197"/>
        <v>0</v>
      </c>
      <c r="O736" s="136">
        <f t="shared" si="197"/>
        <v>0</v>
      </c>
      <c r="P736" s="136">
        <f t="shared" si="197"/>
        <v>0</v>
      </c>
      <c r="Q736" s="136">
        <f t="shared" si="197"/>
        <v>0</v>
      </c>
      <c r="R736" s="136">
        <f t="shared" si="197"/>
        <v>0</v>
      </c>
    </row>
    <row r="737" spans="1:18" s="52" customFormat="1" ht="47.25" hidden="1">
      <c r="A737" s="115" t="s">
        <v>444</v>
      </c>
      <c r="B737" s="51"/>
      <c r="C737" s="51">
        <v>3110</v>
      </c>
      <c r="D737" s="152">
        <f>F737+H737+I737+J737+K737+L737+M737+N737+O737+P737+Q737+R737</f>
        <v>0</v>
      </c>
      <c r="E737" s="51"/>
      <c r="F737" s="51"/>
      <c r="G737" s="51"/>
      <c r="H737" s="51"/>
      <c r="I737" s="51"/>
      <c r="J737" s="51"/>
      <c r="K737" s="51"/>
      <c r="L737" s="51"/>
      <c r="M737" s="51"/>
      <c r="N737" s="51"/>
      <c r="O737" s="51"/>
      <c r="P737" s="51"/>
      <c r="Q737" s="51"/>
      <c r="R737" s="51"/>
    </row>
    <row r="738" spans="1:18" s="52" customFormat="1" ht="46.5" customHeight="1" hidden="1">
      <c r="A738" s="57" t="s">
        <v>232</v>
      </c>
      <c r="B738" s="51"/>
      <c r="C738" s="51"/>
      <c r="D738" s="152"/>
      <c r="E738" s="51"/>
      <c r="F738" s="152"/>
      <c r="G738" s="152"/>
      <c r="H738" s="152"/>
      <c r="I738" s="152"/>
      <c r="J738" s="152"/>
      <c r="K738" s="152"/>
      <c r="L738" s="152"/>
      <c r="M738" s="152"/>
      <c r="N738" s="152"/>
      <c r="O738" s="152"/>
      <c r="P738" s="152"/>
      <c r="Q738" s="152"/>
      <c r="R738" s="152"/>
    </row>
    <row r="739" spans="1:18" s="52" customFormat="1" ht="31.5" hidden="1">
      <c r="A739" s="115" t="s">
        <v>437</v>
      </c>
      <c r="B739" s="51"/>
      <c r="C739" s="51">
        <v>3132</v>
      </c>
      <c r="D739" s="152">
        <f>D740</f>
        <v>0</v>
      </c>
      <c r="E739" s="51"/>
      <c r="F739" s="152">
        <f aca="true" t="shared" si="198" ref="F739:R739">F740</f>
        <v>0</v>
      </c>
      <c r="G739" s="152">
        <f t="shared" si="198"/>
        <v>0</v>
      </c>
      <c r="H739" s="152">
        <f t="shared" si="198"/>
        <v>0</v>
      </c>
      <c r="I739" s="152">
        <f t="shared" si="198"/>
        <v>0</v>
      </c>
      <c r="J739" s="152">
        <f t="shared" si="198"/>
        <v>0</v>
      </c>
      <c r="K739" s="152">
        <f t="shared" si="198"/>
        <v>0</v>
      </c>
      <c r="L739" s="152">
        <f t="shared" si="198"/>
        <v>0</v>
      </c>
      <c r="M739" s="152">
        <f t="shared" si="198"/>
        <v>0</v>
      </c>
      <c r="N739" s="152">
        <f t="shared" si="198"/>
        <v>0</v>
      </c>
      <c r="O739" s="152">
        <f t="shared" si="198"/>
        <v>0</v>
      </c>
      <c r="P739" s="152">
        <f t="shared" si="198"/>
        <v>0</v>
      </c>
      <c r="Q739" s="152">
        <f t="shared" si="198"/>
        <v>0</v>
      </c>
      <c r="R739" s="152">
        <f t="shared" si="198"/>
        <v>0</v>
      </c>
    </row>
    <row r="740" spans="1:18" s="48" customFormat="1" ht="56.25" customHeight="1" hidden="1">
      <c r="A740" s="163" t="s">
        <v>250</v>
      </c>
      <c r="B740" s="161"/>
      <c r="C740" s="161"/>
      <c r="D740" s="164">
        <f>F740+H740+I740+J740+K740+L740+M740+N740+O740+P740+Q740+R740</f>
        <v>0</v>
      </c>
      <c r="E740" s="161"/>
      <c r="F740" s="164"/>
      <c r="G740" s="164"/>
      <c r="H740" s="164"/>
      <c r="I740" s="164"/>
      <c r="J740" s="164"/>
      <c r="K740" s="164"/>
      <c r="L740" s="164"/>
      <c r="M740" s="164"/>
      <c r="N740" s="164"/>
      <c r="O740" s="164"/>
      <c r="P740" s="164"/>
      <c r="Q740" s="164"/>
      <c r="R740" s="164"/>
    </row>
    <row r="741" spans="1:18" s="121" customFormat="1" ht="15.75" hidden="1">
      <c r="A741" s="119" t="s">
        <v>231</v>
      </c>
      <c r="B741" s="120"/>
      <c r="C741" s="120"/>
      <c r="D741" s="153">
        <f>D742</f>
        <v>0</v>
      </c>
      <c r="E741" s="120"/>
      <c r="F741" s="153">
        <f aca="true" t="shared" si="199" ref="F741:R741">F742</f>
        <v>0</v>
      </c>
      <c r="G741" s="153">
        <f t="shared" si="199"/>
        <v>0</v>
      </c>
      <c r="H741" s="153">
        <f t="shared" si="199"/>
        <v>0</v>
      </c>
      <c r="I741" s="153">
        <f t="shared" si="199"/>
        <v>0</v>
      </c>
      <c r="J741" s="153">
        <f t="shared" si="199"/>
        <v>0</v>
      </c>
      <c r="K741" s="153">
        <f t="shared" si="199"/>
        <v>0</v>
      </c>
      <c r="L741" s="153">
        <f t="shared" si="199"/>
        <v>0</v>
      </c>
      <c r="M741" s="153">
        <f t="shared" si="199"/>
        <v>0</v>
      </c>
      <c r="N741" s="153">
        <f t="shared" si="199"/>
        <v>0</v>
      </c>
      <c r="O741" s="153">
        <f t="shared" si="199"/>
        <v>0</v>
      </c>
      <c r="P741" s="153">
        <f t="shared" si="199"/>
        <v>0</v>
      </c>
      <c r="Q741" s="153">
        <f t="shared" si="199"/>
        <v>0</v>
      </c>
      <c r="R741" s="153">
        <f t="shared" si="199"/>
        <v>0</v>
      </c>
    </row>
    <row r="742" spans="1:18" s="113" customFormat="1" ht="51.75" customHeight="1" hidden="1">
      <c r="A742" s="57" t="s">
        <v>248</v>
      </c>
      <c r="B742" s="53">
        <v>110204</v>
      </c>
      <c r="C742" s="53"/>
      <c r="D742" s="136">
        <f>D743</f>
        <v>0</v>
      </c>
      <c r="E742" s="53"/>
      <c r="F742" s="136">
        <f aca="true" t="shared" si="200" ref="F742:R742">F743</f>
        <v>0</v>
      </c>
      <c r="G742" s="136">
        <f t="shared" si="200"/>
        <v>0</v>
      </c>
      <c r="H742" s="136">
        <f t="shared" si="200"/>
        <v>0</v>
      </c>
      <c r="I742" s="136">
        <f t="shared" si="200"/>
        <v>0</v>
      </c>
      <c r="J742" s="136">
        <f t="shared" si="200"/>
        <v>0</v>
      </c>
      <c r="K742" s="136">
        <f t="shared" si="200"/>
        <v>0</v>
      </c>
      <c r="L742" s="136">
        <f t="shared" si="200"/>
        <v>0</v>
      </c>
      <c r="M742" s="136">
        <f t="shared" si="200"/>
        <v>0</v>
      </c>
      <c r="N742" s="136">
        <f t="shared" si="200"/>
        <v>0</v>
      </c>
      <c r="O742" s="136">
        <f t="shared" si="200"/>
        <v>0</v>
      </c>
      <c r="P742" s="136">
        <f t="shared" si="200"/>
        <v>0</v>
      </c>
      <c r="Q742" s="136">
        <f t="shared" si="200"/>
        <v>0</v>
      </c>
      <c r="R742" s="136">
        <f t="shared" si="200"/>
        <v>0</v>
      </c>
    </row>
    <row r="743" spans="1:18" s="103" customFormat="1" ht="47.25" hidden="1">
      <c r="A743" s="115" t="s">
        <v>444</v>
      </c>
      <c r="B743" s="54"/>
      <c r="C743" s="54">
        <v>3110</v>
      </c>
      <c r="D743" s="152">
        <f>+D744</f>
        <v>0</v>
      </c>
      <c r="E743" s="152">
        <f aca="true" t="shared" si="201" ref="E743:R743">+E744</f>
        <v>0</v>
      </c>
      <c r="F743" s="152">
        <f t="shared" si="201"/>
        <v>0</v>
      </c>
      <c r="G743" s="152">
        <f t="shared" si="201"/>
        <v>0</v>
      </c>
      <c r="H743" s="152">
        <f t="shared" si="201"/>
        <v>0</v>
      </c>
      <c r="I743" s="152">
        <f t="shared" si="201"/>
        <v>0</v>
      </c>
      <c r="J743" s="152">
        <f t="shared" si="201"/>
        <v>0</v>
      </c>
      <c r="K743" s="152">
        <f t="shared" si="201"/>
        <v>0</v>
      </c>
      <c r="L743" s="152">
        <f t="shared" si="201"/>
        <v>0</v>
      </c>
      <c r="M743" s="152">
        <f t="shared" si="201"/>
        <v>0</v>
      </c>
      <c r="N743" s="152">
        <f t="shared" si="201"/>
        <v>0</v>
      </c>
      <c r="O743" s="152">
        <f t="shared" si="201"/>
        <v>0</v>
      </c>
      <c r="P743" s="152">
        <f t="shared" si="201"/>
        <v>0</v>
      </c>
      <c r="Q743" s="152">
        <f t="shared" si="201"/>
        <v>0</v>
      </c>
      <c r="R743" s="152">
        <f t="shared" si="201"/>
        <v>0</v>
      </c>
    </row>
    <row r="744" spans="1:18" s="103" customFormat="1" ht="31.5" customHeight="1" hidden="1">
      <c r="A744" s="57" t="s">
        <v>247</v>
      </c>
      <c r="B744" s="54"/>
      <c r="C744" s="54"/>
      <c r="D744" s="54">
        <f>+F744+H744+I744+J744+K744+L744+M744+N744+O744+P744+Q744+R744</f>
        <v>0</v>
      </c>
      <c r="E744" s="54"/>
      <c r="F744" s="54"/>
      <c r="G744" s="54"/>
      <c r="H744" s="54"/>
      <c r="I744" s="54"/>
      <c r="J744" s="54"/>
      <c r="K744" s="54"/>
      <c r="L744" s="54"/>
      <c r="M744" s="54"/>
      <c r="N744" s="54"/>
      <c r="O744" s="54"/>
      <c r="P744" s="54"/>
      <c r="Q744" s="54"/>
      <c r="R744" s="54"/>
    </row>
    <row r="745" spans="1:18" s="121" customFormat="1" ht="31.5">
      <c r="A745" s="119" t="s">
        <v>118</v>
      </c>
      <c r="B745" s="120"/>
      <c r="C745" s="120"/>
      <c r="D745" s="171">
        <f>+D443+D547+D646+D685+D711+D735+D741</f>
        <v>861111</v>
      </c>
      <c r="E745" s="171">
        <f aca="true" t="shared" si="202" ref="E745:R745">+E443+E547+E646+E685+E711+E735+E741</f>
        <v>0</v>
      </c>
      <c r="F745" s="171">
        <f t="shared" si="202"/>
        <v>0</v>
      </c>
      <c r="G745" s="171" t="e">
        <f t="shared" si="202"/>
        <v>#REF!</v>
      </c>
      <c r="H745" s="171">
        <f t="shared" si="202"/>
        <v>0</v>
      </c>
      <c r="I745" s="171">
        <f t="shared" si="202"/>
        <v>0</v>
      </c>
      <c r="J745" s="171">
        <f t="shared" si="202"/>
        <v>0</v>
      </c>
      <c r="K745" s="171">
        <f t="shared" si="202"/>
        <v>0</v>
      </c>
      <c r="L745" s="171">
        <f t="shared" si="202"/>
        <v>0</v>
      </c>
      <c r="M745" s="171">
        <f t="shared" si="202"/>
        <v>0</v>
      </c>
      <c r="N745" s="171">
        <f t="shared" si="202"/>
        <v>0</v>
      </c>
      <c r="O745" s="171">
        <f t="shared" si="202"/>
        <v>0</v>
      </c>
      <c r="P745" s="171">
        <f t="shared" si="202"/>
        <v>0</v>
      </c>
      <c r="Q745" s="171">
        <f t="shared" si="202"/>
        <v>861111</v>
      </c>
      <c r="R745" s="171">
        <f t="shared" si="202"/>
        <v>0</v>
      </c>
    </row>
    <row r="746" spans="1:18" s="96" customFormat="1" ht="15.75">
      <c r="A746" s="154"/>
      <c r="B746" s="122"/>
      <c r="C746" s="122"/>
      <c r="D746" s="123"/>
      <c r="E746" s="122"/>
      <c r="F746" s="123"/>
      <c r="G746" s="123"/>
      <c r="H746" s="123"/>
      <c r="I746" s="123"/>
      <c r="J746" s="123"/>
      <c r="K746" s="123"/>
      <c r="L746" s="123"/>
      <c r="M746" s="124"/>
      <c r="N746" s="124"/>
      <c r="O746" s="124"/>
      <c r="P746" s="123"/>
      <c r="Q746" s="123"/>
      <c r="R746" s="123"/>
    </row>
    <row r="747" spans="1:18" s="96" customFormat="1" ht="15.75">
      <c r="A747" s="154"/>
      <c r="B747" s="122"/>
      <c r="C747" s="122"/>
      <c r="D747" s="123"/>
      <c r="E747" s="122"/>
      <c r="F747" s="123"/>
      <c r="G747" s="123"/>
      <c r="H747" s="123"/>
      <c r="I747" s="123"/>
      <c r="J747" s="123"/>
      <c r="K747" s="123"/>
      <c r="L747" s="123"/>
      <c r="M747" s="124"/>
      <c r="N747" s="124"/>
      <c r="O747" s="124"/>
      <c r="P747" s="123"/>
      <c r="Q747" s="123"/>
      <c r="R747" s="123"/>
    </row>
    <row r="748" spans="1:18" s="96" customFormat="1" ht="15.75">
      <c r="A748" s="154"/>
      <c r="B748" s="122"/>
      <c r="C748" s="122"/>
      <c r="D748" s="123"/>
      <c r="E748" s="122"/>
      <c r="F748" s="123"/>
      <c r="G748" s="123"/>
      <c r="H748" s="123"/>
      <c r="I748" s="123"/>
      <c r="J748" s="123"/>
      <c r="K748" s="123"/>
      <c r="L748" s="123"/>
      <c r="M748" s="124"/>
      <c r="N748" s="124"/>
      <c r="O748" s="124"/>
      <c r="P748" s="123"/>
      <c r="Q748" s="123"/>
      <c r="R748" s="123"/>
    </row>
    <row r="749" spans="1:22" s="125" customFormat="1" ht="18.75">
      <c r="A749" s="155" t="s">
        <v>119</v>
      </c>
      <c r="B749" s="155"/>
      <c r="C749" s="155"/>
      <c r="D749" s="155"/>
      <c r="E749" s="155"/>
      <c r="F749" s="155"/>
      <c r="G749" s="155"/>
      <c r="H749" s="155"/>
      <c r="I749" s="155"/>
      <c r="J749" s="155"/>
      <c r="K749" s="155"/>
      <c r="L749" s="155"/>
      <c r="M749" s="155"/>
      <c r="N749" s="155"/>
      <c r="O749" s="155" t="s">
        <v>71</v>
      </c>
      <c r="P749" s="155"/>
      <c r="Q749" s="155"/>
      <c r="R749" s="155"/>
      <c r="S749" s="155"/>
      <c r="T749" s="155"/>
      <c r="U749" s="155"/>
      <c r="V749" s="155"/>
    </row>
    <row r="752" spans="4:18" ht="15.75" hidden="1">
      <c r="D752" s="126">
        <f>D438+D745</f>
        <v>1971111</v>
      </c>
      <c r="F752" s="126">
        <f aca="true" t="shared" si="203" ref="F752:R752">F438+F745</f>
        <v>0</v>
      </c>
      <c r="G752" s="126" t="e">
        <f t="shared" si="203"/>
        <v>#REF!</v>
      </c>
      <c r="H752" s="126">
        <f t="shared" si="203"/>
        <v>0</v>
      </c>
      <c r="I752" s="126">
        <f t="shared" si="203"/>
        <v>0</v>
      </c>
      <c r="J752" s="126">
        <f t="shared" si="203"/>
        <v>0</v>
      </c>
      <c r="K752" s="126">
        <f t="shared" si="203"/>
        <v>0</v>
      </c>
      <c r="L752" s="126">
        <f t="shared" si="203"/>
        <v>0</v>
      </c>
      <c r="M752" s="103">
        <f t="shared" si="203"/>
        <v>0</v>
      </c>
      <c r="N752" s="103">
        <f t="shared" si="203"/>
        <v>0</v>
      </c>
      <c r="O752" s="103">
        <f t="shared" si="203"/>
        <v>0</v>
      </c>
      <c r="P752" s="103">
        <f t="shared" si="203"/>
        <v>473576</v>
      </c>
      <c r="Q752" s="103">
        <f t="shared" si="203"/>
        <v>1234323</v>
      </c>
      <c r="R752" s="103">
        <f t="shared" si="203"/>
        <v>263212</v>
      </c>
    </row>
    <row r="753" ht="15.75">
      <c r="P753" s="103"/>
    </row>
  </sheetData>
  <sheetProtection/>
  <mergeCells count="2">
    <mergeCell ref="A9:R9"/>
    <mergeCell ref="A440:R440"/>
  </mergeCells>
  <printOptions/>
  <pageMargins left="0.52" right="0.16" top="0.44" bottom="0.51" header="0.3" footer="0.23"/>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S434"/>
  <sheetViews>
    <sheetView zoomScale="90" zoomScaleNormal="90" zoomScalePageLayoutView="0" workbookViewId="0" topLeftCell="A65">
      <selection activeCell="D286" sqref="D286"/>
    </sheetView>
  </sheetViews>
  <sheetFormatPr defaultColWidth="9.00390625" defaultRowHeight="12.75"/>
  <cols>
    <col min="1" max="1" width="36.375" style="0" customWidth="1"/>
    <col min="2" max="2" width="11.00390625" style="0" bestFit="1" customWidth="1"/>
    <col min="3" max="3" width="6.625" style="0" customWidth="1"/>
    <col min="4" max="4" width="12.625" style="0" customWidth="1"/>
    <col min="5" max="5" width="11.50390625" style="0" hidden="1" customWidth="1"/>
    <col min="6" max="6" width="12.00390625" style="0" customWidth="1"/>
    <col min="7" max="7" width="11.875" style="0" customWidth="1"/>
    <col min="8" max="11" width="10.625" style="0" customWidth="1"/>
    <col min="12" max="12" width="11.375" style="0" customWidth="1"/>
    <col min="13" max="13" width="10.625" style="0" customWidth="1"/>
    <col min="14" max="14" width="11.125" style="0" customWidth="1"/>
    <col min="15" max="15" width="11.625" style="0" customWidth="1"/>
    <col min="16" max="16" width="11.125" style="0" customWidth="1"/>
    <col min="17" max="17" width="11.00390625" style="0" customWidth="1"/>
  </cols>
  <sheetData>
    <row r="1" spans="1:16" s="3" customFormat="1" ht="15.75">
      <c r="A1" s="5"/>
      <c r="B1" s="6"/>
      <c r="C1" s="6"/>
      <c r="D1" s="6"/>
      <c r="E1" s="6"/>
      <c r="F1" s="6"/>
      <c r="N1" s="6" t="s">
        <v>28</v>
      </c>
      <c r="O1" s="6"/>
      <c r="P1" s="6"/>
    </row>
    <row r="2" spans="1:16" s="3" customFormat="1" ht="15.75">
      <c r="A2" s="5"/>
      <c r="B2" s="6"/>
      <c r="C2" s="6"/>
      <c r="D2" s="6"/>
      <c r="E2" s="6"/>
      <c r="F2" s="6"/>
      <c r="N2" s="6" t="s">
        <v>82</v>
      </c>
      <c r="O2" s="6"/>
      <c r="P2" s="6"/>
    </row>
    <row r="3" s="3" customFormat="1" ht="15.75">
      <c r="A3" s="4"/>
    </row>
    <row r="4" spans="1:6" s="3" customFormat="1" ht="15.75">
      <c r="A4" s="9"/>
      <c r="B4" s="10" t="s">
        <v>15</v>
      </c>
      <c r="C4" s="10"/>
      <c r="D4" s="10"/>
      <c r="E4" s="10"/>
      <c r="F4" s="10"/>
    </row>
    <row r="5" spans="1:15" s="3" customFormat="1" ht="15.75" customHeight="1">
      <c r="A5" s="7"/>
      <c r="B5" s="8"/>
      <c r="C5" s="8"/>
      <c r="D5" s="8"/>
      <c r="E5" s="8"/>
      <c r="F5" s="8"/>
      <c r="O5" s="3" t="s">
        <v>379</v>
      </c>
    </row>
    <row r="6" s="3" customFormat="1" ht="15.75" hidden="1">
      <c r="A6" s="4"/>
    </row>
    <row r="7" s="3" customFormat="1" ht="15.75" hidden="1">
      <c r="A7" s="4"/>
    </row>
    <row r="8" spans="1:18" s="3" customFormat="1" ht="78" customHeight="1">
      <c r="A8" s="15" t="s">
        <v>331</v>
      </c>
      <c r="B8" s="15" t="s">
        <v>332</v>
      </c>
      <c r="C8" s="15" t="s">
        <v>333</v>
      </c>
      <c r="D8" s="15" t="s">
        <v>334</v>
      </c>
      <c r="E8" s="15" t="s">
        <v>335</v>
      </c>
      <c r="F8" s="15" t="s">
        <v>361</v>
      </c>
      <c r="G8" s="1" t="s">
        <v>376</v>
      </c>
      <c r="H8" s="1" t="s">
        <v>363</v>
      </c>
      <c r="I8" s="1" t="s">
        <v>364</v>
      </c>
      <c r="J8" s="1" t="s">
        <v>365</v>
      </c>
      <c r="K8" s="1" t="s">
        <v>366</v>
      </c>
      <c r="L8" s="1" t="s">
        <v>367</v>
      </c>
      <c r="M8" s="1" t="s">
        <v>368</v>
      </c>
      <c r="N8" s="1" t="s">
        <v>369</v>
      </c>
      <c r="O8" s="1" t="s">
        <v>370</v>
      </c>
      <c r="P8" s="22" t="s">
        <v>335</v>
      </c>
      <c r="Q8" s="1" t="s">
        <v>341</v>
      </c>
      <c r="R8" s="16"/>
    </row>
    <row r="9" spans="1:17" s="3" customFormat="1" ht="15.75">
      <c r="A9" s="205" t="s">
        <v>336</v>
      </c>
      <c r="B9" s="206"/>
      <c r="C9" s="206"/>
      <c r="D9" s="206"/>
      <c r="E9" s="206"/>
      <c r="F9" s="206"/>
      <c r="G9" s="207"/>
      <c r="H9" s="207"/>
      <c r="I9" s="207"/>
      <c r="J9" s="207"/>
      <c r="K9" s="207"/>
      <c r="L9" s="207"/>
      <c r="M9" s="207"/>
      <c r="N9" s="207"/>
      <c r="O9" s="207"/>
      <c r="P9" s="207"/>
      <c r="Q9" s="208"/>
    </row>
    <row r="10" spans="1:17" s="3" customFormat="1" ht="31.5">
      <c r="A10" s="11" t="s">
        <v>427</v>
      </c>
      <c r="B10" s="12"/>
      <c r="C10" s="12"/>
      <c r="D10" s="12">
        <f>D11+D19+D29+D33+D37+D41+D44</f>
        <v>0</v>
      </c>
      <c r="E10" s="12">
        <v>193.8</v>
      </c>
      <c r="F10" s="12">
        <f aca="true" t="shared" si="0" ref="F10:Q10">F11+F19+F29+F33+F37+F41+F44</f>
        <v>0</v>
      </c>
      <c r="G10" s="12">
        <f t="shared" si="0"/>
        <v>0</v>
      </c>
      <c r="H10" s="12">
        <f t="shared" si="0"/>
        <v>0</v>
      </c>
      <c r="I10" s="12">
        <f t="shared" si="0"/>
        <v>0</v>
      </c>
      <c r="J10" s="12">
        <f t="shared" si="0"/>
        <v>0</v>
      </c>
      <c r="K10" s="12">
        <f t="shared" si="0"/>
        <v>0</v>
      </c>
      <c r="L10" s="12">
        <f t="shared" si="0"/>
        <v>0</v>
      </c>
      <c r="M10" s="12">
        <f t="shared" si="0"/>
        <v>0</v>
      </c>
      <c r="N10" s="12">
        <f t="shared" si="0"/>
        <v>0</v>
      </c>
      <c r="O10" s="12">
        <f t="shared" si="0"/>
        <v>0</v>
      </c>
      <c r="P10" s="12">
        <f t="shared" si="0"/>
        <v>0</v>
      </c>
      <c r="Q10" s="12">
        <f t="shared" si="0"/>
        <v>0</v>
      </c>
    </row>
    <row r="11" spans="1:17" s="19" customFormat="1" ht="30.75" customHeight="1">
      <c r="A11" s="21" t="s">
        <v>73</v>
      </c>
      <c r="B11" s="17">
        <v>13110</v>
      </c>
      <c r="C11" s="17"/>
      <c r="D11" s="17">
        <f>D13+D17+D14+D12+D15+D16+D18</f>
        <v>0</v>
      </c>
      <c r="E11" s="17">
        <v>22.9</v>
      </c>
      <c r="F11" s="17">
        <f aca="true" t="shared" si="1" ref="F11:Q11">F13+F17+F14+F12+F15+F16+F18</f>
        <v>0</v>
      </c>
      <c r="G11" s="17">
        <f t="shared" si="1"/>
        <v>0</v>
      </c>
      <c r="H11" s="17">
        <f t="shared" si="1"/>
        <v>0</v>
      </c>
      <c r="I11" s="17">
        <f t="shared" si="1"/>
        <v>0</v>
      </c>
      <c r="J11" s="17">
        <f t="shared" si="1"/>
        <v>0</v>
      </c>
      <c r="K11" s="17">
        <f t="shared" si="1"/>
        <v>0</v>
      </c>
      <c r="L11" s="17">
        <f t="shared" si="1"/>
        <v>0</v>
      </c>
      <c r="M11" s="17">
        <f t="shared" si="1"/>
        <v>0</v>
      </c>
      <c r="N11" s="17">
        <f t="shared" si="1"/>
        <v>0</v>
      </c>
      <c r="O11" s="17">
        <f t="shared" si="1"/>
        <v>0</v>
      </c>
      <c r="P11" s="17">
        <f t="shared" si="1"/>
        <v>0</v>
      </c>
      <c r="Q11" s="17">
        <f t="shared" si="1"/>
        <v>0</v>
      </c>
    </row>
    <row r="12" spans="1:17" s="29" customFormat="1" ht="15.75" customHeight="1">
      <c r="A12" s="27" t="s">
        <v>451</v>
      </c>
      <c r="B12" s="28"/>
      <c r="C12" s="28">
        <v>1111</v>
      </c>
      <c r="D12" s="2">
        <f aca="true" t="shared" si="2" ref="D12:D18">F12+G12+H12+I12+J12+K12+L12+M12+N12+O12+P12+Q12</f>
        <v>0</v>
      </c>
      <c r="E12" s="28"/>
      <c r="F12" s="28"/>
      <c r="G12" s="28"/>
      <c r="H12" s="28"/>
      <c r="I12" s="28"/>
      <c r="J12" s="28"/>
      <c r="K12" s="28"/>
      <c r="L12" s="28"/>
      <c r="M12" s="28"/>
      <c r="N12" s="28"/>
      <c r="O12" s="28"/>
      <c r="P12" s="28"/>
      <c r="Q12" s="28"/>
    </row>
    <row r="13" spans="1:17" s="3" customFormat="1" ht="15.75">
      <c r="A13" s="1" t="s">
        <v>344</v>
      </c>
      <c r="B13" s="2"/>
      <c r="C13" s="2">
        <v>1120</v>
      </c>
      <c r="D13" s="2">
        <f t="shared" si="2"/>
        <v>0</v>
      </c>
      <c r="E13" s="2"/>
      <c r="F13" s="2"/>
      <c r="G13" s="2"/>
      <c r="H13" s="2"/>
      <c r="I13" s="2"/>
      <c r="J13" s="2"/>
      <c r="K13" s="2"/>
      <c r="L13" s="2"/>
      <c r="M13" s="2"/>
      <c r="N13" s="2"/>
      <c r="O13" s="2"/>
      <c r="P13" s="2"/>
      <c r="Q13" s="2"/>
    </row>
    <row r="14" spans="1:17" s="3" customFormat="1" ht="47.25">
      <c r="A14" s="1" t="s">
        <v>444</v>
      </c>
      <c r="B14" s="2"/>
      <c r="C14" s="2">
        <v>2110</v>
      </c>
      <c r="D14" s="2">
        <f t="shared" si="2"/>
        <v>0</v>
      </c>
      <c r="E14" s="2"/>
      <c r="F14" s="2"/>
      <c r="G14" s="2"/>
      <c r="H14" s="2"/>
      <c r="I14" s="2"/>
      <c r="J14" s="2"/>
      <c r="K14" s="2"/>
      <c r="L14" s="2"/>
      <c r="M14" s="2"/>
      <c r="N14" s="2"/>
      <c r="O14" s="2"/>
      <c r="P14" s="2"/>
      <c r="Q14" s="2"/>
    </row>
    <row r="15" spans="1:17" s="3" customFormat="1" ht="63" customHeight="1">
      <c r="A15" s="27" t="s">
        <v>76</v>
      </c>
      <c r="B15" s="2"/>
      <c r="C15" s="2">
        <v>1131</v>
      </c>
      <c r="D15" s="2">
        <f t="shared" si="2"/>
        <v>0</v>
      </c>
      <c r="E15" s="2"/>
      <c r="F15" s="2"/>
      <c r="G15" s="2"/>
      <c r="H15" s="2"/>
      <c r="I15" s="2"/>
      <c r="J15" s="2"/>
      <c r="K15" s="2"/>
      <c r="L15" s="2"/>
      <c r="M15" s="2"/>
      <c r="N15" s="2"/>
      <c r="O15" s="2"/>
      <c r="P15" s="2"/>
      <c r="Q15" s="2"/>
    </row>
    <row r="16" spans="1:17" s="3" customFormat="1" ht="15.75">
      <c r="A16" s="27" t="s">
        <v>344</v>
      </c>
      <c r="B16" s="2"/>
      <c r="C16" s="2">
        <v>1120</v>
      </c>
      <c r="D16" s="2">
        <f t="shared" si="2"/>
        <v>0</v>
      </c>
      <c r="E16" s="2"/>
      <c r="F16" s="2"/>
      <c r="G16" s="2"/>
      <c r="H16" s="2"/>
      <c r="I16" s="2"/>
      <c r="J16" s="2"/>
      <c r="K16" s="2"/>
      <c r="L16" s="2"/>
      <c r="M16" s="2"/>
      <c r="N16" s="2"/>
      <c r="O16" s="2"/>
      <c r="P16" s="2"/>
      <c r="Q16" s="2"/>
    </row>
    <row r="17" spans="1:17" s="3" customFormat="1" ht="15.75" customHeight="1">
      <c r="A17" s="1" t="s">
        <v>449</v>
      </c>
      <c r="B17" s="2"/>
      <c r="C17" s="2">
        <v>1162</v>
      </c>
      <c r="D17" s="2">
        <f t="shared" si="2"/>
        <v>0</v>
      </c>
      <c r="E17" s="2"/>
      <c r="F17" s="2"/>
      <c r="G17" s="2"/>
      <c r="H17" s="2"/>
      <c r="I17" s="2"/>
      <c r="J17" s="2"/>
      <c r="K17" s="2"/>
      <c r="L17" s="2"/>
      <c r="M17" s="2"/>
      <c r="N17" s="2"/>
      <c r="O17" s="2"/>
      <c r="P17" s="2"/>
      <c r="Q17" s="2"/>
    </row>
    <row r="18" spans="1:17" s="3" customFormat="1" ht="15.75" customHeight="1">
      <c r="A18" s="1" t="s">
        <v>452</v>
      </c>
      <c r="B18" s="2"/>
      <c r="C18" s="2">
        <v>1164</v>
      </c>
      <c r="D18" s="2">
        <f t="shared" si="2"/>
        <v>0</v>
      </c>
      <c r="E18" s="2"/>
      <c r="F18" s="2"/>
      <c r="G18" s="2"/>
      <c r="H18" s="2"/>
      <c r="I18" s="2"/>
      <c r="J18" s="2"/>
      <c r="K18" s="2"/>
      <c r="L18" s="2"/>
      <c r="M18" s="2"/>
      <c r="N18" s="2"/>
      <c r="O18" s="2"/>
      <c r="P18" s="2"/>
      <c r="Q18" s="2"/>
    </row>
    <row r="19" spans="1:17" s="26" customFormat="1" ht="68.25" customHeight="1">
      <c r="A19" s="21" t="s">
        <v>13</v>
      </c>
      <c r="B19" s="24">
        <v>130107</v>
      </c>
      <c r="C19" s="24"/>
      <c r="D19" s="24">
        <f>D20+D21+D22+D23+D24+D25+D27+D26+D28</f>
        <v>0</v>
      </c>
      <c r="E19" s="24"/>
      <c r="F19" s="24">
        <f aca="true" t="shared" si="3" ref="F19:Q19">F20+F21+F22+F23+F24+F25+F27+F26+F28</f>
        <v>0</v>
      </c>
      <c r="G19" s="24">
        <f t="shared" si="3"/>
        <v>0</v>
      </c>
      <c r="H19" s="24">
        <f t="shared" si="3"/>
        <v>0</v>
      </c>
      <c r="I19" s="24">
        <f t="shared" si="3"/>
        <v>0</v>
      </c>
      <c r="J19" s="24">
        <f t="shared" si="3"/>
        <v>0</v>
      </c>
      <c r="K19" s="24">
        <f t="shared" si="3"/>
        <v>0</v>
      </c>
      <c r="L19" s="24">
        <f t="shared" si="3"/>
        <v>0</v>
      </c>
      <c r="M19" s="24">
        <f t="shared" si="3"/>
        <v>0</v>
      </c>
      <c r="N19" s="24">
        <f t="shared" si="3"/>
        <v>0</v>
      </c>
      <c r="O19" s="24">
        <f t="shared" si="3"/>
        <v>0</v>
      </c>
      <c r="P19" s="24">
        <f t="shared" si="3"/>
        <v>0</v>
      </c>
      <c r="Q19" s="24">
        <f t="shared" si="3"/>
        <v>0</v>
      </c>
    </row>
    <row r="20" spans="1:17" s="29" customFormat="1" ht="20.25" customHeight="1">
      <c r="A20" s="27" t="s">
        <v>451</v>
      </c>
      <c r="B20" s="28"/>
      <c r="C20" s="28">
        <v>1111</v>
      </c>
      <c r="D20" s="2">
        <f aca="true" t="shared" si="4" ref="D20:D28">F20+G20+H20+I20+J20+K20+L20+M20+N20+O20+P20+Q20</f>
        <v>0</v>
      </c>
      <c r="E20" s="28"/>
      <c r="F20" s="28"/>
      <c r="G20" s="28"/>
      <c r="H20" s="28"/>
      <c r="I20" s="28"/>
      <c r="J20" s="28"/>
      <c r="K20" s="28"/>
      <c r="L20" s="28"/>
      <c r="M20" s="28"/>
      <c r="N20" s="28"/>
      <c r="O20" s="28"/>
      <c r="P20" s="28"/>
      <c r="Q20" s="28"/>
    </row>
    <row r="21" spans="1:17" s="3" customFormat="1" ht="21.75" customHeight="1">
      <c r="A21" s="1" t="s">
        <v>344</v>
      </c>
      <c r="B21" s="2"/>
      <c r="C21" s="2">
        <v>1120</v>
      </c>
      <c r="D21" s="2">
        <f t="shared" si="4"/>
        <v>0</v>
      </c>
      <c r="E21" s="2"/>
      <c r="F21" s="2"/>
      <c r="G21" s="2"/>
      <c r="H21" s="2"/>
      <c r="I21" s="2"/>
      <c r="J21" s="2"/>
      <c r="K21" s="2"/>
      <c r="L21" s="2"/>
      <c r="M21" s="2"/>
      <c r="N21" s="2"/>
      <c r="O21" s="2"/>
      <c r="P21" s="2"/>
      <c r="Q21" s="2"/>
    </row>
    <row r="22" spans="1:17" s="29" customFormat="1" ht="61.5" customHeight="1">
      <c r="A22" s="27" t="s">
        <v>30</v>
      </c>
      <c r="B22" s="28"/>
      <c r="C22" s="28">
        <v>1131</v>
      </c>
      <c r="D22" s="2">
        <f t="shared" si="4"/>
        <v>0</v>
      </c>
      <c r="E22" s="28"/>
      <c r="F22" s="28"/>
      <c r="G22" s="28"/>
      <c r="H22" s="28"/>
      <c r="I22" s="28"/>
      <c r="J22" s="28"/>
      <c r="K22" s="28"/>
      <c r="L22" s="28"/>
      <c r="M22" s="28"/>
      <c r="N22" s="28"/>
      <c r="O22" s="28"/>
      <c r="P22" s="28"/>
      <c r="Q22" s="28"/>
    </row>
    <row r="23" spans="1:17" s="3" customFormat="1" ht="29.25" customHeight="1">
      <c r="A23" s="1" t="s">
        <v>9</v>
      </c>
      <c r="B23" s="2"/>
      <c r="C23" s="2">
        <v>1134</v>
      </c>
      <c r="D23" s="2">
        <f t="shared" si="4"/>
        <v>0</v>
      </c>
      <c r="E23" s="2"/>
      <c r="F23" s="2"/>
      <c r="G23" s="2"/>
      <c r="H23" s="2"/>
      <c r="I23" s="2"/>
      <c r="J23" s="2"/>
      <c r="K23" s="2"/>
      <c r="L23" s="2"/>
      <c r="M23" s="2"/>
      <c r="N23" s="2"/>
      <c r="O23" s="2"/>
      <c r="P23" s="2"/>
      <c r="Q23" s="2"/>
    </row>
    <row r="24" spans="1:17" s="29" customFormat="1" ht="15.75" customHeight="1">
      <c r="A24" s="27" t="s">
        <v>447</v>
      </c>
      <c r="B24" s="28"/>
      <c r="C24" s="28">
        <v>1140</v>
      </c>
      <c r="D24" s="2">
        <f t="shared" si="4"/>
        <v>0</v>
      </c>
      <c r="E24" s="28"/>
      <c r="F24" s="28"/>
      <c r="G24" s="28"/>
      <c r="H24" s="28"/>
      <c r="I24" s="28"/>
      <c r="J24" s="28"/>
      <c r="K24" s="28"/>
      <c r="L24" s="28"/>
      <c r="M24" s="28"/>
      <c r="N24" s="28"/>
      <c r="O24" s="28"/>
      <c r="P24" s="28"/>
      <c r="Q24" s="28"/>
    </row>
    <row r="25" spans="1:17" s="3" customFormat="1" ht="63">
      <c r="A25" s="27" t="s">
        <v>503</v>
      </c>
      <c r="B25" s="2"/>
      <c r="C25" s="2">
        <v>1172</v>
      </c>
      <c r="D25" s="2">
        <f t="shared" si="4"/>
        <v>0</v>
      </c>
      <c r="E25" s="2"/>
      <c r="F25" s="2"/>
      <c r="G25" s="2"/>
      <c r="H25" s="2"/>
      <c r="I25" s="2"/>
      <c r="J25" s="2"/>
      <c r="K25" s="2"/>
      <c r="L25" s="2"/>
      <c r="M25" s="2"/>
      <c r="N25" s="2"/>
      <c r="O25" s="2"/>
      <c r="P25" s="2"/>
      <c r="Q25" s="2"/>
    </row>
    <row r="26" spans="1:17" s="3" customFormat="1" ht="15.75">
      <c r="A26" s="1" t="s">
        <v>346</v>
      </c>
      <c r="B26" s="2"/>
      <c r="C26" s="2">
        <v>1164</v>
      </c>
      <c r="D26" s="2">
        <f t="shared" si="4"/>
        <v>0</v>
      </c>
      <c r="E26" s="2"/>
      <c r="F26" s="2"/>
      <c r="G26" s="2"/>
      <c r="H26" s="2"/>
      <c r="I26" s="2"/>
      <c r="J26" s="2"/>
      <c r="K26" s="2"/>
      <c r="L26" s="2"/>
      <c r="M26" s="2"/>
      <c r="N26" s="2"/>
      <c r="O26" s="2"/>
      <c r="P26" s="2"/>
      <c r="Q26" s="2"/>
    </row>
    <row r="27" spans="1:17" s="3" customFormat="1" ht="18.75" customHeight="1">
      <c r="A27" s="1" t="s">
        <v>389</v>
      </c>
      <c r="B27" s="2"/>
      <c r="C27" s="2">
        <v>1165</v>
      </c>
      <c r="D27" s="2">
        <f t="shared" si="4"/>
        <v>0</v>
      </c>
      <c r="E27" s="2"/>
      <c r="F27" s="2"/>
      <c r="G27" s="2"/>
      <c r="H27" s="2"/>
      <c r="I27" s="2"/>
      <c r="J27" s="2"/>
      <c r="K27" s="2"/>
      <c r="L27" s="2"/>
      <c r="M27" s="2"/>
      <c r="N27" s="2"/>
      <c r="O27" s="2"/>
      <c r="P27" s="2"/>
      <c r="Q27" s="2"/>
    </row>
    <row r="28" spans="1:17" s="3" customFormat="1" ht="32.25" customHeight="1">
      <c r="A28" s="1" t="s">
        <v>496</v>
      </c>
      <c r="B28" s="2"/>
      <c r="C28" s="2">
        <v>2143</v>
      </c>
      <c r="D28" s="2">
        <f t="shared" si="4"/>
        <v>0</v>
      </c>
      <c r="E28" s="2"/>
      <c r="F28" s="2"/>
      <c r="G28" s="2"/>
      <c r="H28" s="2"/>
      <c r="I28" s="2"/>
      <c r="J28" s="2"/>
      <c r="K28" s="2"/>
      <c r="L28" s="2"/>
      <c r="M28" s="2"/>
      <c r="N28" s="2"/>
      <c r="O28" s="2"/>
      <c r="P28" s="2"/>
      <c r="Q28" s="2"/>
    </row>
    <row r="29" spans="1:17" s="26" customFormat="1" ht="47.25">
      <c r="A29" s="23" t="s">
        <v>510</v>
      </c>
      <c r="B29" s="24">
        <v>91101</v>
      </c>
      <c r="C29" s="24"/>
      <c r="D29" s="24">
        <f>D30+D31+D32</f>
        <v>0</v>
      </c>
      <c r="E29" s="24"/>
      <c r="F29" s="24">
        <f aca="true" t="shared" si="5" ref="F29:Q29">F30+F31+F32</f>
        <v>0</v>
      </c>
      <c r="G29" s="24">
        <f t="shared" si="5"/>
        <v>0</v>
      </c>
      <c r="H29" s="24">
        <f t="shared" si="5"/>
        <v>0</v>
      </c>
      <c r="I29" s="24">
        <f t="shared" si="5"/>
        <v>0</v>
      </c>
      <c r="J29" s="24">
        <f t="shared" si="5"/>
        <v>0</v>
      </c>
      <c r="K29" s="24">
        <f t="shared" si="5"/>
        <v>0</v>
      </c>
      <c r="L29" s="24">
        <f t="shared" si="5"/>
        <v>0</v>
      </c>
      <c r="M29" s="24">
        <f t="shared" si="5"/>
        <v>0</v>
      </c>
      <c r="N29" s="24">
        <f t="shared" si="5"/>
        <v>0</v>
      </c>
      <c r="O29" s="24">
        <f t="shared" si="5"/>
        <v>0</v>
      </c>
      <c r="P29" s="24">
        <f t="shared" si="5"/>
        <v>0</v>
      </c>
      <c r="Q29" s="24">
        <f t="shared" si="5"/>
        <v>0</v>
      </c>
    </row>
    <row r="30" spans="1:17" s="29" customFormat="1" ht="31.5">
      <c r="A30" s="27" t="s">
        <v>9</v>
      </c>
      <c r="B30" s="28"/>
      <c r="C30" s="28">
        <v>1134</v>
      </c>
      <c r="D30" s="2">
        <f>F30+G30+H30+I30+J30+K30+L30+M30+N30+O30+P30+Q30</f>
        <v>0</v>
      </c>
      <c r="E30" s="28"/>
      <c r="F30" s="28"/>
      <c r="G30" s="28"/>
      <c r="H30" s="28"/>
      <c r="I30" s="28"/>
      <c r="J30" s="28"/>
      <c r="K30" s="28"/>
      <c r="L30" s="28"/>
      <c r="M30" s="28"/>
      <c r="N30" s="28"/>
      <c r="O30" s="28"/>
      <c r="P30" s="28"/>
      <c r="Q30" s="28"/>
    </row>
    <row r="31" spans="1:17" s="29" customFormat="1" ht="21.75" customHeight="1">
      <c r="A31" s="27" t="s">
        <v>344</v>
      </c>
      <c r="B31" s="28"/>
      <c r="C31" s="28">
        <v>1120</v>
      </c>
      <c r="D31" s="2">
        <f>F31+G31+H31+I31+J31+K31+L31+M31+N31+O31+P31+Q31</f>
        <v>0</v>
      </c>
      <c r="E31" s="28"/>
      <c r="F31" s="2"/>
      <c r="G31" s="2"/>
      <c r="H31" s="2"/>
      <c r="I31" s="2"/>
      <c r="J31" s="2"/>
      <c r="K31" s="2"/>
      <c r="L31" s="2"/>
      <c r="M31" s="2"/>
      <c r="N31" s="2"/>
      <c r="O31" s="2"/>
      <c r="P31" s="2"/>
      <c r="Q31" s="2"/>
    </row>
    <row r="32" spans="1:17" s="29" customFormat="1" ht="31.5">
      <c r="A32" s="27" t="s">
        <v>448</v>
      </c>
      <c r="B32" s="28"/>
      <c r="C32" s="28">
        <v>1139</v>
      </c>
      <c r="D32" s="2">
        <f>F32+G32+H32+I32+J32+K32+L32+M32+N32+O32+P32+Q32</f>
        <v>0</v>
      </c>
      <c r="E32" s="28"/>
      <c r="F32" s="2"/>
      <c r="G32" s="2"/>
      <c r="H32" s="2"/>
      <c r="I32" s="2"/>
      <c r="J32" s="2"/>
      <c r="K32" s="2"/>
      <c r="L32" s="2"/>
      <c r="M32" s="2"/>
      <c r="N32" s="2"/>
      <c r="O32" s="2"/>
      <c r="P32" s="2"/>
      <c r="Q32" s="2"/>
    </row>
    <row r="33" spans="1:17" s="26" customFormat="1" ht="63">
      <c r="A33" s="21" t="s">
        <v>498</v>
      </c>
      <c r="B33" s="24">
        <v>130106</v>
      </c>
      <c r="C33" s="24"/>
      <c r="D33" s="24">
        <f>D34+D36+D35</f>
        <v>0</v>
      </c>
      <c r="E33" s="24"/>
      <c r="F33" s="24">
        <f aca="true" t="shared" si="6" ref="F33:Q33">F34+F36+F35</f>
        <v>0</v>
      </c>
      <c r="G33" s="24">
        <f t="shared" si="6"/>
        <v>0</v>
      </c>
      <c r="H33" s="24">
        <f t="shared" si="6"/>
        <v>0</v>
      </c>
      <c r="I33" s="24">
        <f t="shared" si="6"/>
        <v>0</v>
      </c>
      <c r="J33" s="24">
        <f t="shared" si="6"/>
        <v>0</v>
      </c>
      <c r="K33" s="24">
        <f t="shared" si="6"/>
        <v>0</v>
      </c>
      <c r="L33" s="24">
        <f t="shared" si="6"/>
        <v>0</v>
      </c>
      <c r="M33" s="35">
        <f t="shared" si="6"/>
        <v>0</v>
      </c>
      <c r="N33" s="35">
        <f t="shared" si="6"/>
        <v>0</v>
      </c>
      <c r="O33" s="24">
        <f t="shared" si="6"/>
        <v>0</v>
      </c>
      <c r="P33" s="24">
        <f t="shared" si="6"/>
        <v>0</v>
      </c>
      <c r="Q33" s="24">
        <f t="shared" si="6"/>
        <v>0</v>
      </c>
    </row>
    <row r="34" spans="1:17" s="29" customFormat="1" ht="19.5" customHeight="1">
      <c r="A34" s="27" t="s">
        <v>478</v>
      </c>
      <c r="B34" s="28"/>
      <c r="C34" s="28">
        <v>1133</v>
      </c>
      <c r="D34" s="2">
        <f>F34+G34+H34+I34+J34+K34+L34+M34+N34+O34+P34+Q34</f>
        <v>0</v>
      </c>
      <c r="E34" s="28"/>
      <c r="F34" s="28"/>
      <c r="G34" s="28"/>
      <c r="H34" s="28"/>
      <c r="I34" s="28"/>
      <c r="J34" s="28"/>
      <c r="K34" s="28"/>
      <c r="L34" s="28"/>
      <c r="M34" s="28"/>
      <c r="N34" s="28"/>
      <c r="O34" s="28"/>
      <c r="P34" s="28"/>
      <c r="Q34" s="28"/>
    </row>
    <row r="35" spans="1:17" s="29" customFormat="1" ht="15.75">
      <c r="A35" s="27" t="s">
        <v>447</v>
      </c>
      <c r="B35" s="28"/>
      <c r="C35" s="28">
        <v>1140</v>
      </c>
      <c r="D35" s="2">
        <f>F35+G35+H35+I35+J35+K35+L35+M35+N35+O35+P35+Q35</f>
        <v>0</v>
      </c>
      <c r="E35" s="28"/>
      <c r="F35" s="28"/>
      <c r="G35" s="28"/>
      <c r="H35" s="28"/>
      <c r="I35" s="28"/>
      <c r="J35" s="28"/>
      <c r="K35" s="28"/>
      <c r="L35" s="28"/>
      <c r="M35" s="34"/>
      <c r="N35" s="34"/>
      <c r="O35" s="28"/>
      <c r="P35" s="28"/>
      <c r="Q35" s="28"/>
    </row>
    <row r="36" spans="1:17" s="29" customFormat="1" ht="45.75" customHeight="1">
      <c r="A36" s="27" t="s">
        <v>444</v>
      </c>
      <c r="B36" s="28"/>
      <c r="C36" s="28">
        <v>2110</v>
      </c>
      <c r="D36" s="2">
        <f>F36+G36+H36+I36+J36+K36+L36+M36+N36+O36+P36+Q36</f>
        <v>0</v>
      </c>
      <c r="E36" s="28"/>
      <c r="F36" s="28"/>
      <c r="G36" s="28"/>
      <c r="H36" s="28"/>
      <c r="I36" s="28"/>
      <c r="J36" s="28"/>
      <c r="K36" s="28"/>
      <c r="L36" s="28"/>
      <c r="M36" s="28"/>
      <c r="N36" s="28"/>
      <c r="O36" s="28"/>
      <c r="P36" s="28"/>
      <c r="Q36" s="28"/>
    </row>
    <row r="37" spans="1:17" s="19" customFormat="1" ht="35.25" customHeight="1">
      <c r="A37" s="18" t="s">
        <v>429</v>
      </c>
      <c r="B37" s="17">
        <v>130113</v>
      </c>
      <c r="C37" s="17"/>
      <c r="D37" s="17">
        <f>D38+D39+D40</f>
        <v>0</v>
      </c>
      <c r="E37" s="17"/>
      <c r="F37" s="17">
        <f aca="true" t="shared" si="7" ref="F37:Q37">F38+F39+F40</f>
        <v>0</v>
      </c>
      <c r="G37" s="17">
        <f t="shared" si="7"/>
        <v>0</v>
      </c>
      <c r="H37" s="17">
        <f t="shared" si="7"/>
        <v>0</v>
      </c>
      <c r="I37" s="17">
        <f t="shared" si="7"/>
        <v>0</v>
      </c>
      <c r="J37" s="17">
        <f t="shared" si="7"/>
        <v>0</v>
      </c>
      <c r="K37" s="17">
        <f t="shared" si="7"/>
        <v>0</v>
      </c>
      <c r="L37" s="17">
        <f t="shared" si="7"/>
        <v>0</v>
      </c>
      <c r="M37" s="17">
        <f t="shared" si="7"/>
        <v>0</v>
      </c>
      <c r="N37" s="17">
        <f t="shared" si="7"/>
        <v>0</v>
      </c>
      <c r="O37" s="17">
        <f t="shared" si="7"/>
        <v>0</v>
      </c>
      <c r="P37" s="17">
        <f t="shared" si="7"/>
        <v>0</v>
      </c>
      <c r="Q37" s="17">
        <f t="shared" si="7"/>
        <v>0</v>
      </c>
    </row>
    <row r="38" spans="1:17" s="3" customFormat="1" ht="20.25" customHeight="1">
      <c r="A38" s="1" t="s">
        <v>451</v>
      </c>
      <c r="B38" s="2"/>
      <c r="C38" s="2">
        <v>1111</v>
      </c>
      <c r="D38" s="2">
        <f>F38+G38+H38+I38+J38+K38+L38+M38+N38+O38+P38+Q38</f>
        <v>0</v>
      </c>
      <c r="E38" s="2"/>
      <c r="F38" s="2"/>
      <c r="G38" s="2"/>
      <c r="H38" s="2"/>
      <c r="I38" s="2"/>
      <c r="J38" s="2"/>
      <c r="K38" s="2"/>
      <c r="L38" s="2"/>
      <c r="M38" s="2"/>
      <c r="N38" s="2"/>
      <c r="O38" s="2"/>
      <c r="P38" s="2"/>
      <c r="Q38" s="2"/>
    </row>
    <row r="39" spans="1:17" s="3" customFormat="1" ht="18" customHeight="1">
      <c r="A39" s="1" t="s">
        <v>344</v>
      </c>
      <c r="B39" s="2"/>
      <c r="C39" s="2">
        <v>1120</v>
      </c>
      <c r="D39" s="2">
        <f>F39+G39+H39+I39+J39+K39+L39+M39+N39+O39+P39+Q39</f>
        <v>0</v>
      </c>
      <c r="E39" s="2"/>
      <c r="F39" s="2"/>
      <c r="G39" s="2"/>
      <c r="H39" s="2"/>
      <c r="I39" s="2"/>
      <c r="J39" s="2"/>
      <c r="K39" s="2"/>
      <c r="L39" s="2"/>
      <c r="M39" s="2"/>
      <c r="N39" s="2"/>
      <c r="O39" s="2"/>
      <c r="P39" s="2"/>
      <c r="Q39" s="2"/>
    </row>
    <row r="40" spans="1:17" s="3" customFormat="1" ht="31.5" customHeight="1">
      <c r="A40" s="27" t="s">
        <v>9</v>
      </c>
      <c r="B40" s="2"/>
      <c r="C40" s="2">
        <v>1134</v>
      </c>
      <c r="D40" s="2">
        <f>F40+G40+H40+I40+J40+K40+L40+M40+N40+O40+P40+Q40</f>
        <v>0</v>
      </c>
      <c r="E40" s="2"/>
      <c r="F40" s="2"/>
      <c r="G40" s="2"/>
      <c r="H40" s="2"/>
      <c r="I40" s="2"/>
      <c r="J40" s="2"/>
      <c r="K40" s="2"/>
      <c r="L40" s="2"/>
      <c r="M40" s="2"/>
      <c r="N40" s="2"/>
      <c r="O40" s="2"/>
      <c r="P40" s="2"/>
      <c r="Q40" s="2"/>
    </row>
    <row r="41" spans="1:17" s="26" customFormat="1" ht="27.75" customHeight="1">
      <c r="A41" s="23" t="s">
        <v>415</v>
      </c>
      <c r="B41" s="24">
        <v>10116</v>
      </c>
      <c r="C41" s="24"/>
      <c r="D41" s="24">
        <f>D42+D43</f>
        <v>0</v>
      </c>
      <c r="E41" s="24"/>
      <c r="F41" s="24">
        <f aca="true" t="shared" si="8" ref="F41:Q41">F42+F43</f>
        <v>0</v>
      </c>
      <c r="G41" s="24">
        <f t="shared" si="8"/>
        <v>0</v>
      </c>
      <c r="H41" s="24">
        <f t="shared" si="8"/>
        <v>0</v>
      </c>
      <c r="I41" s="24">
        <f t="shared" si="8"/>
        <v>0</v>
      </c>
      <c r="J41" s="24">
        <f t="shared" si="8"/>
        <v>0</v>
      </c>
      <c r="K41" s="24">
        <f t="shared" si="8"/>
        <v>0</v>
      </c>
      <c r="L41" s="24">
        <f t="shared" si="8"/>
        <v>0</v>
      </c>
      <c r="M41" s="24">
        <f t="shared" si="8"/>
        <v>0</v>
      </c>
      <c r="N41" s="24">
        <f t="shared" si="8"/>
        <v>0</v>
      </c>
      <c r="O41" s="24">
        <f t="shared" si="8"/>
        <v>0</v>
      </c>
      <c r="P41" s="24">
        <f t="shared" si="8"/>
        <v>0</v>
      </c>
      <c r="Q41" s="24">
        <f t="shared" si="8"/>
        <v>0</v>
      </c>
    </row>
    <row r="42" spans="1:17" s="3" customFormat="1" ht="28.5" customHeight="1">
      <c r="A42" s="1" t="s">
        <v>11</v>
      </c>
      <c r="B42" s="2"/>
      <c r="C42" s="2">
        <v>1134</v>
      </c>
      <c r="D42" s="2">
        <f>F42+G42+H42+I42+J42+K42+L42+M42+N42+O42+P42+Q42</f>
        <v>0</v>
      </c>
      <c r="E42" s="2"/>
      <c r="F42" s="2"/>
      <c r="G42" s="2"/>
      <c r="H42" s="2"/>
      <c r="I42" s="2"/>
      <c r="J42" s="2"/>
      <c r="K42" s="2"/>
      <c r="L42" s="2"/>
      <c r="M42" s="2"/>
      <c r="N42" s="2"/>
      <c r="O42" s="2"/>
      <c r="P42" s="2"/>
      <c r="Q42" s="2"/>
    </row>
    <row r="43" spans="1:17" s="29" customFormat="1" ht="19.5" customHeight="1">
      <c r="A43" s="27" t="s">
        <v>451</v>
      </c>
      <c r="B43" s="28"/>
      <c r="C43" s="28">
        <v>1111</v>
      </c>
      <c r="D43" s="2">
        <f>F43+G43+H43+I43+J43+K43+L43+M43+N43+O43+P43+Q43</f>
        <v>0</v>
      </c>
      <c r="E43" s="28"/>
      <c r="F43" s="28"/>
      <c r="G43" s="28"/>
      <c r="H43" s="28"/>
      <c r="I43" s="28"/>
      <c r="J43" s="28"/>
      <c r="K43" s="28"/>
      <c r="L43" s="28"/>
      <c r="M43" s="28"/>
      <c r="N43" s="28"/>
      <c r="O43" s="28"/>
      <c r="P43" s="28"/>
      <c r="Q43" s="28"/>
    </row>
    <row r="44" spans="1:17" s="26" customFormat="1" ht="53.25" customHeight="1">
      <c r="A44" s="18" t="s">
        <v>56</v>
      </c>
      <c r="B44" s="24">
        <v>91103</v>
      </c>
      <c r="C44" s="24"/>
      <c r="D44" s="24">
        <f>D45+D46+D47</f>
        <v>0</v>
      </c>
      <c r="E44" s="24"/>
      <c r="F44" s="24">
        <f aca="true" t="shared" si="9" ref="F44:Q44">F45+F46+F47</f>
        <v>0</v>
      </c>
      <c r="G44" s="24">
        <f t="shared" si="9"/>
        <v>0</v>
      </c>
      <c r="H44" s="24">
        <f t="shared" si="9"/>
        <v>0</v>
      </c>
      <c r="I44" s="24">
        <f t="shared" si="9"/>
        <v>0</v>
      </c>
      <c r="J44" s="24">
        <f t="shared" si="9"/>
        <v>0</v>
      </c>
      <c r="K44" s="24">
        <f t="shared" si="9"/>
        <v>0</v>
      </c>
      <c r="L44" s="24">
        <f t="shared" si="9"/>
        <v>0</v>
      </c>
      <c r="M44" s="24">
        <f t="shared" si="9"/>
        <v>0</v>
      </c>
      <c r="N44" s="24">
        <f t="shared" si="9"/>
        <v>0</v>
      </c>
      <c r="O44" s="24">
        <f t="shared" si="9"/>
        <v>0</v>
      </c>
      <c r="P44" s="24">
        <f t="shared" si="9"/>
        <v>0</v>
      </c>
      <c r="Q44" s="24">
        <f t="shared" si="9"/>
        <v>0</v>
      </c>
    </row>
    <row r="45" spans="1:17" s="29" customFormat="1" ht="67.5" customHeight="1">
      <c r="A45" s="27" t="s">
        <v>30</v>
      </c>
      <c r="B45" s="28"/>
      <c r="C45" s="2">
        <v>1131</v>
      </c>
      <c r="D45" s="2">
        <f>F45+G45+H45+I45+J45+K45+L45+M45+N45+O45+P45+Q45</f>
        <v>0</v>
      </c>
      <c r="E45" s="28"/>
      <c r="F45" s="28"/>
      <c r="G45" s="28"/>
      <c r="H45" s="28"/>
      <c r="I45" s="28"/>
      <c r="J45" s="28"/>
      <c r="K45" s="28"/>
      <c r="L45" s="28"/>
      <c r="M45" s="28"/>
      <c r="N45" s="28"/>
      <c r="O45" s="28"/>
      <c r="P45" s="28"/>
      <c r="Q45" s="28"/>
    </row>
    <row r="46" spans="1:17" s="29" customFormat="1" ht="21.75" customHeight="1">
      <c r="A46" s="27" t="s">
        <v>478</v>
      </c>
      <c r="B46" s="28"/>
      <c r="C46" s="2">
        <v>1133</v>
      </c>
      <c r="D46" s="2">
        <f>F46+G46+H46+I46+J46+K46+L46+M46+N46+O46+P46+Q46</f>
        <v>0</v>
      </c>
      <c r="E46" s="28"/>
      <c r="F46" s="28"/>
      <c r="G46" s="28"/>
      <c r="H46" s="28"/>
      <c r="I46" s="28"/>
      <c r="J46" s="28"/>
      <c r="K46" s="28"/>
      <c r="L46" s="28"/>
      <c r="M46" s="28"/>
      <c r="N46" s="28"/>
      <c r="O46" s="28"/>
      <c r="P46" s="28"/>
      <c r="Q46" s="28"/>
    </row>
    <row r="47" spans="1:17" s="29" customFormat="1" ht="19.5" customHeight="1">
      <c r="A47" s="27" t="s">
        <v>342</v>
      </c>
      <c r="B47" s="28"/>
      <c r="C47" s="2">
        <v>1140</v>
      </c>
      <c r="D47" s="2">
        <f>F47+G47+H47+I47+J47+K47+L47+M47+N47+O47+P47+Q47</f>
        <v>0</v>
      </c>
      <c r="E47" s="28"/>
      <c r="F47" s="28"/>
      <c r="G47" s="28"/>
      <c r="H47" s="28"/>
      <c r="I47" s="28"/>
      <c r="J47" s="28"/>
      <c r="K47" s="28"/>
      <c r="L47" s="28"/>
      <c r="M47" s="28"/>
      <c r="N47" s="28"/>
      <c r="O47" s="28"/>
      <c r="P47" s="28"/>
      <c r="Q47" s="28"/>
    </row>
    <row r="48" spans="1:17" s="32" customFormat="1" ht="19.5" customHeight="1">
      <c r="A48" s="30" t="s">
        <v>413</v>
      </c>
      <c r="B48" s="31"/>
      <c r="C48" s="31"/>
      <c r="D48" s="31">
        <f>D62+D67+D49</f>
        <v>0</v>
      </c>
      <c r="E48" s="31"/>
      <c r="F48" s="31">
        <f aca="true" t="shared" si="10" ref="F48:Q48">F62+F67+F49</f>
        <v>0</v>
      </c>
      <c r="G48" s="31">
        <f t="shared" si="10"/>
        <v>0</v>
      </c>
      <c r="H48" s="31">
        <f t="shared" si="10"/>
        <v>0</v>
      </c>
      <c r="I48" s="31">
        <f t="shared" si="10"/>
        <v>0</v>
      </c>
      <c r="J48" s="31">
        <f t="shared" si="10"/>
        <v>0</v>
      </c>
      <c r="K48" s="31">
        <f t="shared" si="10"/>
        <v>0</v>
      </c>
      <c r="L48" s="31">
        <f t="shared" si="10"/>
        <v>0</v>
      </c>
      <c r="M48" s="31">
        <f t="shared" si="10"/>
        <v>0</v>
      </c>
      <c r="N48" s="31">
        <f t="shared" si="10"/>
        <v>0</v>
      </c>
      <c r="O48" s="31">
        <f t="shared" si="10"/>
        <v>0</v>
      </c>
      <c r="P48" s="31">
        <f t="shared" si="10"/>
        <v>0</v>
      </c>
      <c r="Q48" s="31">
        <f t="shared" si="10"/>
        <v>0</v>
      </c>
    </row>
    <row r="49" spans="1:17" s="26" customFormat="1" ht="28.5" customHeight="1">
      <c r="A49" s="23" t="s">
        <v>415</v>
      </c>
      <c r="B49" s="24">
        <v>10116</v>
      </c>
      <c r="C49" s="24"/>
      <c r="D49" s="24">
        <f>D53+D57+D58+D51+D59+D60+D61+D56+D50+D52+D54+D55</f>
        <v>0</v>
      </c>
      <c r="E49" s="24"/>
      <c r="F49" s="24">
        <f aca="true" t="shared" si="11" ref="F49:Q49">F53+F57+F58+F51+F59+F60+F61+F56+F50+F52+F54+F55</f>
        <v>0</v>
      </c>
      <c r="G49" s="24">
        <f t="shared" si="11"/>
        <v>0</v>
      </c>
      <c r="H49" s="24">
        <f t="shared" si="11"/>
        <v>0</v>
      </c>
      <c r="I49" s="24">
        <f t="shared" si="11"/>
        <v>0</v>
      </c>
      <c r="J49" s="24">
        <f t="shared" si="11"/>
        <v>0</v>
      </c>
      <c r="K49" s="24">
        <f t="shared" si="11"/>
        <v>0</v>
      </c>
      <c r="L49" s="24">
        <f t="shared" si="11"/>
        <v>0</v>
      </c>
      <c r="M49" s="24">
        <f t="shared" si="11"/>
        <v>0</v>
      </c>
      <c r="N49" s="24">
        <f t="shared" si="11"/>
        <v>0</v>
      </c>
      <c r="O49" s="24">
        <f t="shared" si="11"/>
        <v>0</v>
      </c>
      <c r="P49" s="24">
        <f t="shared" si="11"/>
        <v>0</v>
      </c>
      <c r="Q49" s="24">
        <f t="shared" si="11"/>
        <v>0</v>
      </c>
    </row>
    <row r="50" spans="1:17" s="29" customFormat="1" ht="18" customHeight="1">
      <c r="A50" s="27" t="s">
        <v>451</v>
      </c>
      <c r="B50" s="28"/>
      <c r="C50" s="28">
        <v>1111</v>
      </c>
      <c r="D50" s="28">
        <f aca="true" t="shared" si="12" ref="D50:D61">F50+G50+H50+I50+J50+K50+L50+M50+N50+O50+P50+Q50</f>
        <v>0</v>
      </c>
      <c r="E50" s="28"/>
      <c r="F50" s="28"/>
      <c r="G50" s="28"/>
      <c r="H50" s="28"/>
      <c r="I50" s="28"/>
      <c r="J50" s="28"/>
      <c r="K50" s="28"/>
      <c r="L50" s="28"/>
      <c r="M50" s="28"/>
      <c r="N50" s="28"/>
      <c r="O50" s="28"/>
      <c r="P50" s="28"/>
      <c r="Q50" s="28"/>
    </row>
    <row r="51" spans="1:17" s="29" customFormat="1" ht="68.25" customHeight="1">
      <c r="A51" s="27" t="s">
        <v>74</v>
      </c>
      <c r="B51" s="28"/>
      <c r="C51" s="28">
        <v>1131</v>
      </c>
      <c r="D51" s="2">
        <f t="shared" si="12"/>
        <v>0</v>
      </c>
      <c r="E51" s="28"/>
      <c r="F51" s="28"/>
      <c r="G51" s="28"/>
      <c r="H51" s="28"/>
      <c r="I51" s="28"/>
      <c r="J51" s="28"/>
      <c r="K51" s="28"/>
      <c r="L51" s="28"/>
      <c r="M51" s="28"/>
      <c r="N51" s="28"/>
      <c r="O51" s="28"/>
      <c r="P51" s="28"/>
      <c r="Q51" s="28"/>
    </row>
    <row r="52" spans="1:17" s="29" customFormat="1" ht="20.25" customHeight="1">
      <c r="A52" s="27" t="s">
        <v>344</v>
      </c>
      <c r="B52" s="28"/>
      <c r="C52" s="28">
        <v>1120</v>
      </c>
      <c r="D52" s="2">
        <f t="shared" si="12"/>
        <v>0</v>
      </c>
      <c r="E52" s="28"/>
      <c r="F52" s="28"/>
      <c r="G52" s="28"/>
      <c r="H52" s="28"/>
      <c r="I52" s="28"/>
      <c r="J52" s="28"/>
      <c r="K52" s="28"/>
      <c r="L52" s="28"/>
      <c r="M52" s="28"/>
      <c r="N52" s="28"/>
      <c r="O52" s="28"/>
      <c r="P52" s="28"/>
      <c r="Q52" s="28"/>
    </row>
    <row r="53" spans="1:17" s="29" customFormat="1" ht="19.5" customHeight="1">
      <c r="A53" s="27" t="s">
        <v>10</v>
      </c>
      <c r="B53" s="28"/>
      <c r="C53" s="28">
        <v>1135</v>
      </c>
      <c r="D53" s="2">
        <f t="shared" si="12"/>
        <v>0</v>
      </c>
      <c r="E53" s="28"/>
      <c r="F53" s="28"/>
      <c r="G53" s="28"/>
      <c r="H53" s="28"/>
      <c r="I53" s="28"/>
      <c r="J53" s="28"/>
      <c r="K53" s="28"/>
      <c r="L53" s="28"/>
      <c r="M53" s="28"/>
      <c r="N53" s="28"/>
      <c r="O53" s="28"/>
      <c r="P53" s="28"/>
      <c r="Q53" s="28"/>
    </row>
    <row r="54" spans="1:17" s="29" customFormat="1" ht="29.25" customHeight="1">
      <c r="A54" s="27" t="s">
        <v>12</v>
      </c>
      <c r="B54" s="28"/>
      <c r="C54" s="28">
        <v>1162</v>
      </c>
      <c r="D54" s="2">
        <f t="shared" si="12"/>
        <v>0</v>
      </c>
      <c r="E54" s="28"/>
      <c r="F54" s="28"/>
      <c r="G54" s="28"/>
      <c r="H54" s="28"/>
      <c r="I54" s="28"/>
      <c r="J54" s="28"/>
      <c r="K54" s="28"/>
      <c r="L54" s="28"/>
      <c r="M54" s="28"/>
      <c r="N54" s="28"/>
      <c r="O54" s="28"/>
      <c r="P54" s="28"/>
      <c r="Q54" s="28"/>
    </row>
    <row r="55" spans="1:17" s="29" customFormat="1" ht="18" customHeight="1">
      <c r="A55" s="27" t="s">
        <v>454</v>
      </c>
      <c r="B55" s="28"/>
      <c r="C55" s="28">
        <v>1161</v>
      </c>
      <c r="D55" s="2">
        <f t="shared" si="12"/>
        <v>0</v>
      </c>
      <c r="E55" s="28"/>
      <c r="F55" s="28"/>
      <c r="G55" s="28"/>
      <c r="H55" s="28"/>
      <c r="I55" s="28"/>
      <c r="J55" s="28"/>
      <c r="K55" s="28"/>
      <c r="L55" s="28"/>
      <c r="M55" s="28"/>
      <c r="N55" s="28"/>
      <c r="O55" s="28"/>
      <c r="P55" s="28"/>
      <c r="Q55" s="28"/>
    </row>
    <row r="56" spans="1:17" s="29" customFormat="1" ht="20.25" customHeight="1">
      <c r="A56" s="27" t="s">
        <v>447</v>
      </c>
      <c r="B56" s="28"/>
      <c r="C56" s="28">
        <v>1140</v>
      </c>
      <c r="D56" s="2">
        <f t="shared" si="12"/>
        <v>0</v>
      </c>
      <c r="E56" s="28"/>
      <c r="F56" s="28"/>
      <c r="G56" s="28"/>
      <c r="H56" s="28"/>
      <c r="I56" s="28"/>
      <c r="J56" s="28"/>
      <c r="K56" s="28"/>
      <c r="L56" s="28"/>
      <c r="M56" s="28"/>
      <c r="N56" s="28"/>
      <c r="O56" s="28"/>
      <c r="P56" s="28"/>
      <c r="Q56" s="28"/>
    </row>
    <row r="57" spans="1:17" s="29" customFormat="1" ht="15" customHeight="1">
      <c r="A57" s="27" t="s">
        <v>447</v>
      </c>
      <c r="B57" s="28"/>
      <c r="C57" s="28">
        <v>1140</v>
      </c>
      <c r="D57" s="2">
        <f t="shared" si="12"/>
        <v>0</v>
      </c>
      <c r="E57" s="28"/>
      <c r="F57" s="28"/>
      <c r="G57" s="28"/>
      <c r="H57" s="28"/>
      <c r="I57" s="28"/>
      <c r="J57" s="28"/>
      <c r="K57" s="28"/>
      <c r="L57" s="28"/>
      <c r="M57" s="28"/>
      <c r="N57" s="28"/>
      <c r="O57" s="28"/>
      <c r="P57" s="28"/>
      <c r="Q57" s="28"/>
    </row>
    <row r="58" spans="1:17" s="29" customFormat="1" ht="15.75" customHeight="1">
      <c r="A58" s="27" t="s">
        <v>389</v>
      </c>
      <c r="B58" s="28"/>
      <c r="C58" s="28">
        <v>1165</v>
      </c>
      <c r="D58" s="2">
        <f t="shared" si="12"/>
        <v>0</v>
      </c>
      <c r="E58" s="28"/>
      <c r="F58" s="28"/>
      <c r="G58" s="28"/>
      <c r="H58" s="28"/>
      <c r="I58" s="28"/>
      <c r="J58" s="28"/>
      <c r="K58" s="28"/>
      <c r="L58" s="28"/>
      <c r="M58" s="28"/>
      <c r="N58" s="28"/>
      <c r="O58" s="28"/>
      <c r="P58" s="28"/>
      <c r="Q58" s="28"/>
    </row>
    <row r="59" spans="1:17" s="29" customFormat="1" ht="28.5" customHeight="1">
      <c r="A59" s="27" t="s">
        <v>449</v>
      </c>
      <c r="B59" s="28"/>
      <c r="C59" s="28">
        <v>1162</v>
      </c>
      <c r="D59" s="2">
        <f t="shared" si="12"/>
        <v>0</v>
      </c>
      <c r="E59" s="28"/>
      <c r="F59" s="28"/>
      <c r="G59" s="28"/>
      <c r="H59" s="28"/>
      <c r="I59" s="28"/>
      <c r="J59" s="28"/>
      <c r="K59" s="28"/>
      <c r="L59" s="28"/>
      <c r="M59" s="28"/>
      <c r="N59" s="28"/>
      <c r="O59" s="28"/>
      <c r="P59" s="28"/>
      <c r="Q59" s="28"/>
    </row>
    <row r="60" spans="1:17" s="29" customFormat="1" ht="29.25" customHeight="1">
      <c r="A60" s="27" t="s">
        <v>459</v>
      </c>
      <c r="B60" s="28"/>
      <c r="C60" s="28">
        <v>1343</v>
      </c>
      <c r="D60" s="2">
        <f t="shared" si="12"/>
        <v>0</v>
      </c>
      <c r="E60" s="28"/>
      <c r="F60" s="28"/>
      <c r="G60" s="28"/>
      <c r="H60" s="28"/>
      <c r="I60" s="28"/>
      <c r="J60" s="28"/>
      <c r="K60" s="28"/>
      <c r="L60" s="28"/>
      <c r="M60" s="28"/>
      <c r="N60" s="28"/>
      <c r="O60" s="28"/>
      <c r="P60" s="28"/>
      <c r="Q60" s="28"/>
    </row>
    <row r="61" spans="1:17" s="29" customFormat="1" ht="15" customHeight="1">
      <c r="A61" s="27" t="s">
        <v>450</v>
      </c>
      <c r="B61" s="28"/>
      <c r="C61" s="28">
        <v>1163</v>
      </c>
      <c r="D61" s="2">
        <f t="shared" si="12"/>
        <v>0</v>
      </c>
      <c r="E61" s="28"/>
      <c r="F61" s="28"/>
      <c r="G61" s="28"/>
      <c r="H61" s="28"/>
      <c r="I61" s="28"/>
      <c r="J61" s="28"/>
      <c r="K61" s="28"/>
      <c r="L61" s="28"/>
      <c r="M61" s="28"/>
      <c r="N61" s="28"/>
      <c r="O61" s="28"/>
      <c r="P61" s="28"/>
      <c r="Q61" s="28"/>
    </row>
    <row r="62" spans="1:17" s="26" customFormat="1" ht="31.5" customHeight="1">
      <c r="A62" s="23" t="s">
        <v>77</v>
      </c>
      <c r="B62" s="24">
        <v>120100</v>
      </c>
      <c r="C62" s="24"/>
      <c r="D62" s="24">
        <f>D65+D66+D64+D63</f>
        <v>0</v>
      </c>
      <c r="E62" s="24"/>
      <c r="F62" s="24">
        <f aca="true" t="shared" si="13" ref="F62:Q62">F65+F66+F64+F63</f>
        <v>0</v>
      </c>
      <c r="G62" s="24">
        <f t="shared" si="13"/>
        <v>0</v>
      </c>
      <c r="H62" s="24">
        <f t="shared" si="13"/>
        <v>0</v>
      </c>
      <c r="I62" s="24">
        <f t="shared" si="13"/>
        <v>0</v>
      </c>
      <c r="J62" s="24">
        <f t="shared" si="13"/>
        <v>0</v>
      </c>
      <c r="K62" s="24">
        <f t="shared" si="13"/>
        <v>0</v>
      </c>
      <c r="L62" s="24">
        <f t="shared" si="13"/>
        <v>0</v>
      </c>
      <c r="M62" s="24">
        <f t="shared" si="13"/>
        <v>0</v>
      </c>
      <c r="N62" s="24">
        <f t="shared" si="13"/>
        <v>0</v>
      </c>
      <c r="O62" s="24">
        <f t="shared" si="13"/>
        <v>0</v>
      </c>
      <c r="P62" s="24">
        <f t="shared" si="13"/>
        <v>0</v>
      </c>
      <c r="Q62" s="24">
        <f t="shared" si="13"/>
        <v>0</v>
      </c>
    </row>
    <row r="63" spans="1:17" s="29" customFormat="1" ht="47.25">
      <c r="A63" s="27" t="s">
        <v>453</v>
      </c>
      <c r="B63" s="28"/>
      <c r="C63" s="28">
        <v>1310</v>
      </c>
      <c r="D63" s="2">
        <f>F63+G63+H63+I63+J63+K63+L63+M63+N63+O63+P63+Q63</f>
        <v>0</v>
      </c>
      <c r="E63" s="28"/>
      <c r="F63" s="28"/>
      <c r="G63" s="28"/>
      <c r="H63" s="28"/>
      <c r="I63" s="28"/>
      <c r="J63" s="28"/>
      <c r="K63" s="28"/>
      <c r="L63" s="28"/>
      <c r="M63" s="28"/>
      <c r="N63" s="28"/>
      <c r="O63" s="28"/>
      <c r="P63" s="28"/>
      <c r="Q63" s="28"/>
    </row>
    <row r="64" spans="1:17" s="29" customFormat="1" ht="21" customHeight="1">
      <c r="A64" s="27" t="s">
        <v>375</v>
      </c>
      <c r="B64" s="28"/>
      <c r="C64" s="28">
        <v>1172</v>
      </c>
      <c r="D64" s="2">
        <f>F64+G64+H64+I64+J64+K64+L64+M64+N64+O64+P64+Q64</f>
        <v>0</v>
      </c>
      <c r="E64" s="28"/>
      <c r="F64" s="28"/>
      <c r="G64" s="28"/>
      <c r="H64" s="28"/>
      <c r="I64" s="28"/>
      <c r="J64" s="28"/>
      <c r="K64" s="28"/>
      <c r="L64" s="28"/>
      <c r="M64" s="28"/>
      <c r="N64" s="28"/>
      <c r="O64" s="28"/>
      <c r="P64" s="28"/>
      <c r="Q64" s="28"/>
    </row>
    <row r="65" spans="1:17" s="29" customFormat="1" ht="15.75">
      <c r="A65" s="27" t="s">
        <v>374</v>
      </c>
      <c r="B65" s="28"/>
      <c r="C65" s="28">
        <v>1139</v>
      </c>
      <c r="D65" s="2">
        <f>F65+G65+H65+I65+J65+K65+L65+M65+N65+O65+P65+Q65</f>
        <v>0</v>
      </c>
      <c r="E65" s="28"/>
      <c r="F65" s="28"/>
      <c r="G65" s="28"/>
      <c r="H65" s="28"/>
      <c r="I65" s="28"/>
      <c r="J65" s="28"/>
      <c r="K65" s="28"/>
      <c r="L65" s="28"/>
      <c r="M65" s="28"/>
      <c r="N65" s="28"/>
      <c r="O65" s="28"/>
      <c r="P65" s="28"/>
      <c r="Q65" s="28"/>
    </row>
    <row r="66" spans="1:17" s="3" customFormat="1" ht="15.75">
      <c r="A66" s="1" t="s">
        <v>355</v>
      </c>
      <c r="B66" s="2"/>
      <c r="C66" s="2">
        <v>1137</v>
      </c>
      <c r="D66" s="2">
        <f>F66+G66+H66+I66+J66+K66+L66+M66+N66+O66+P66+Q66</f>
        <v>0</v>
      </c>
      <c r="E66" s="2">
        <v>22.9</v>
      </c>
      <c r="F66" s="2"/>
      <c r="G66" s="2"/>
      <c r="H66" s="2"/>
      <c r="I66" s="2"/>
      <c r="J66" s="2"/>
      <c r="K66" s="2"/>
      <c r="L66" s="2"/>
      <c r="M66" s="2"/>
      <c r="N66" s="2"/>
      <c r="O66" s="2"/>
      <c r="P66" s="2"/>
      <c r="Q66" s="2"/>
    </row>
    <row r="67" spans="1:17" s="26" customFormat="1" ht="15.75">
      <c r="A67" s="23" t="s">
        <v>4</v>
      </c>
      <c r="B67" s="24">
        <v>250404</v>
      </c>
      <c r="C67" s="24"/>
      <c r="D67" s="24">
        <f>D68</f>
        <v>0</v>
      </c>
      <c r="E67" s="24"/>
      <c r="F67" s="24">
        <f aca="true" t="shared" si="14" ref="F67:Q67">F68</f>
        <v>0</v>
      </c>
      <c r="G67" s="24">
        <f t="shared" si="14"/>
        <v>0</v>
      </c>
      <c r="H67" s="24">
        <f t="shared" si="14"/>
        <v>0</v>
      </c>
      <c r="I67" s="24">
        <f t="shared" si="14"/>
        <v>0</v>
      </c>
      <c r="J67" s="24">
        <f t="shared" si="14"/>
        <v>0</v>
      </c>
      <c r="K67" s="24">
        <f t="shared" si="14"/>
        <v>0</v>
      </c>
      <c r="L67" s="24">
        <f t="shared" si="14"/>
        <v>0</v>
      </c>
      <c r="M67" s="24">
        <f t="shared" si="14"/>
        <v>0</v>
      </c>
      <c r="N67" s="24">
        <f t="shared" si="14"/>
        <v>0</v>
      </c>
      <c r="O67" s="24">
        <f t="shared" si="14"/>
        <v>0</v>
      </c>
      <c r="P67" s="24">
        <f t="shared" si="14"/>
        <v>0</v>
      </c>
      <c r="Q67" s="24">
        <f t="shared" si="14"/>
        <v>0</v>
      </c>
    </row>
    <row r="68" spans="1:17" s="3" customFormat="1" ht="44.25" customHeight="1">
      <c r="A68" s="1" t="s">
        <v>453</v>
      </c>
      <c r="B68" s="2"/>
      <c r="C68" s="2">
        <v>1310</v>
      </c>
      <c r="D68" s="2">
        <f>F68+G68+H68+I68+J68+K68+L68+M68+N68+O68+P68+Q68</f>
        <v>0</v>
      </c>
      <c r="E68" s="2"/>
      <c r="F68" s="2"/>
      <c r="G68" s="2"/>
      <c r="H68" s="2"/>
      <c r="I68" s="2"/>
      <c r="J68" s="2"/>
      <c r="K68" s="2"/>
      <c r="L68" s="2"/>
      <c r="M68" s="2"/>
      <c r="N68" s="2"/>
      <c r="O68" s="2"/>
      <c r="P68" s="2"/>
      <c r="Q68" s="2"/>
    </row>
    <row r="69" spans="1:17" s="32" customFormat="1" ht="28.5" customHeight="1">
      <c r="A69" s="30" t="s">
        <v>371</v>
      </c>
      <c r="B69" s="31"/>
      <c r="C69" s="31"/>
      <c r="D69" s="31">
        <f>D70+D81+D88</f>
        <v>0</v>
      </c>
      <c r="E69" s="31"/>
      <c r="F69" s="31">
        <f aca="true" t="shared" si="15" ref="F69:Q69">F70+F81+F88</f>
        <v>0</v>
      </c>
      <c r="G69" s="31">
        <f t="shared" si="15"/>
        <v>0</v>
      </c>
      <c r="H69" s="31">
        <f t="shared" si="15"/>
        <v>0</v>
      </c>
      <c r="I69" s="31">
        <f t="shared" si="15"/>
        <v>0</v>
      </c>
      <c r="J69" s="31">
        <f t="shared" si="15"/>
        <v>0</v>
      </c>
      <c r="K69" s="31">
        <f t="shared" si="15"/>
        <v>0</v>
      </c>
      <c r="L69" s="31">
        <f t="shared" si="15"/>
        <v>0</v>
      </c>
      <c r="M69" s="31">
        <f t="shared" si="15"/>
        <v>0</v>
      </c>
      <c r="N69" s="31">
        <f t="shared" si="15"/>
        <v>0</v>
      </c>
      <c r="O69" s="31">
        <f t="shared" si="15"/>
        <v>0</v>
      </c>
      <c r="P69" s="31">
        <f t="shared" si="15"/>
        <v>0</v>
      </c>
      <c r="Q69" s="31">
        <f t="shared" si="15"/>
        <v>0</v>
      </c>
    </row>
    <row r="70" spans="1:17" s="19" customFormat="1" ht="15.75">
      <c r="A70" s="18" t="s">
        <v>380</v>
      </c>
      <c r="B70" s="17">
        <v>80101</v>
      </c>
      <c r="C70" s="17"/>
      <c r="D70" s="17">
        <f>D71+D72+D73+D74+D75+D76+D77+D78+D79+D80</f>
        <v>0</v>
      </c>
      <c r="E70" s="17"/>
      <c r="F70" s="17">
        <f aca="true" t="shared" si="16" ref="F70:Q70">F71+F72+F73+F74+F75+F76+F77+F78+F79+F80</f>
        <v>0</v>
      </c>
      <c r="G70" s="17">
        <f t="shared" si="16"/>
        <v>0</v>
      </c>
      <c r="H70" s="17">
        <f t="shared" si="16"/>
        <v>0</v>
      </c>
      <c r="I70" s="17">
        <f t="shared" si="16"/>
        <v>0</v>
      </c>
      <c r="J70" s="17">
        <f t="shared" si="16"/>
        <v>0</v>
      </c>
      <c r="K70" s="17">
        <f t="shared" si="16"/>
        <v>0</v>
      </c>
      <c r="L70" s="17">
        <f t="shared" si="16"/>
        <v>0</v>
      </c>
      <c r="M70" s="17">
        <f t="shared" si="16"/>
        <v>0</v>
      </c>
      <c r="N70" s="17">
        <f t="shared" si="16"/>
        <v>0</v>
      </c>
      <c r="O70" s="17">
        <f t="shared" si="16"/>
        <v>0</v>
      </c>
      <c r="P70" s="17">
        <f t="shared" si="16"/>
        <v>0</v>
      </c>
      <c r="Q70" s="17">
        <f t="shared" si="16"/>
        <v>0</v>
      </c>
    </row>
    <row r="71" spans="1:17" s="3" customFormat="1" ht="15.75">
      <c r="A71" s="1" t="s">
        <v>451</v>
      </c>
      <c r="B71" s="2"/>
      <c r="C71" s="2">
        <v>1111</v>
      </c>
      <c r="D71" s="2">
        <f aca="true" t="shared" si="17" ref="D71:D90">F71+G71+H71+I71+J71+K71+L71+M71+N71+O71+P71+Q71</f>
        <v>0</v>
      </c>
      <c r="E71" s="2"/>
      <c r="F71" s="2"/>
      <c r="G71" s="2"/>
      <c r="H71" s="2"/>
      <c r="I71" s="2"/>
      <c r="J71" s="2"/>
      <c r="K71" s="2"/>
      <c r="L71" s="2"/>
      <c r="M71" s="2"/>
      <c r="N71" s="2"/>
      <c r="O71" s="2"/>
      <c r="P71" s="2"/>
      <c r="Q71" s="2"/>
    </row>
    <row r="72" spans="1:17" s="3" customFormat="1" ht="18" customHeight="1">
      <c r="A72" s="1" t="s">
        <v>344</v>
      </c>
      <c r="B72" s="2"/>
      <c r="C72" s="2">
        <v>1120</v>
      </c>
      <c r="D72" s="2">
        <f t="shared" si="17"/>
        <v>0</v>
      </c>
      <c r="E72" s="2"/>
      <c r="F72" s="2"/>
      <c r="G72" s="2"/>
      <c r="H72" s="2"/>
      <c r="I72" s="2"/>
      <c r="J72" s="2"/>
      <c r="K72" s="2"/>
      <c r="L72" s="2"/>
      <c r="M72" s="2"/>
      <c r="N72" s="2"/>
      <c r="O72" s="2"/>
      <c r="P72" s="2"/>
      <c r="Q72" s="2"/>
    </row>
    <row r="73" spans="1:17" s="3" customFormat="1" ht="15.75">
      <c r="A73" s="27" t="s">
        <v>55</v>
      </c>
      <c r="B73" s="2"/>
      <c r="C73" s="2">
        <v>1165</v>
      </c>
      <c r="D73" s="2">
        <f t="shared" si="17"/>
        <v>0</v>
      </c>
      <c r="E73" s="2"/>
      <c r="F73" s="2"/>
      <c r="G73" s="2"/>
      <c r="H73" s="2"/>
      <c r="I73" s="2"/>
      <c r="J73" s="2"/>
      <c r="K73" s="2"/>
      <c r="L73" s="2"/>
      <c r="M73" s="2"/>
      <c r="N73" s="2"/>
      <c r="O73" s="2"/>
      <c r="P73" s="2"/>
      <c r="Q73" s="2"/>
    </row>
    <row r="74" spans="1:17" s="3" customFormat="1" ht="19.5" customHeight="1">
      <c r="A74" s="1" t="s">
        <v>447</v>
      </c>
      <c r="B74" s="2"/>
      <c r="C74" s="2">
        <v>1140</v>
      </c>
      <c r="D74" s="2">
        <f t="shared" si="17"/>
        <v>0</v>
      </c>
      <c r="E74" s="2"/>
      <c r="F74" s="2"/>
      <c r="G74" s="2"/>
      <c r="H74" s="2"/>
      <c r="I74" s="2"/>
      <c r="J74" s="2"/>
      <c r="K74" s="2"/>
      <c r="L74" s="2"/>
      <c r="M74" s="2"/>
      <c r="N74" s="2"/>
      <c r="O74" s="2"/>
      <c r="P74" s="2"/>
      <c r="Q74" s="2"/>
    </row>
    <row r="75" spans="1:17" s="29" customFormat="1" ht="29.25" customHeight="1">
      <c r="A75" s="27" t="s">
        <v>454</v>
      </c>
      <c r="B75" s="28"/>
      <c r="C75" s="28">
        <v>1161</v>
      </c>
      <c r="D75" s="2">
        <f t="shared" si="17"/>
        <v>0</v>
      </c>
      <c r="E75" s="28"/>
      <c r="F75" s="28"/>
      <c r="G75" s="28"/>
      <c r="H75" s="28"/>
      <c r="I75" s="28"/>
      <c r="J75" s="28"/>
      <c r="K75" s="28"/>
      <c r="L75" s="28"/>
      <c r="M75" s="28"/>
      <c r="N75" s="28"/>
      <c r="O75" s="28"/>
      <c r="P75" s="28"/>
      <c r="Q75" s="28"/>
    </row>
    <row r="76" spans="1:17" s="29" customFormat="1" ht="52.5" customHeight="1">
      <c r="A76" s="27" t="s">
        <v>444</v>
      </c>
      <c r="B76" s="28"/>
      <c r="C76" s="28">
        <v>2110</v>
      </c>
      <c r="D76" s="28">
        <f t="shared" si="17"/>
        <v>0</v>
      </c>
      <c r="E76" s="28">
        <v>30.1</v>
      </c>
      <c r="F76" s="28"/>
      <c r="G76" s="28"/>
      <c r="H76" s="28"/>
      <c r="I76" s="28"/>
      <c r="J76" s="28"/>
      <c r="K76" s="28"/>
      <c r="L76" s="28"/>
      <c r="M76" s="28"/>
      <c r="N76" s="28"/>
      <c r="O76" s="28"/>
      <c r="P76" s="28"/>
      <c r="Q76" s="28"/>
    </row>
    <row r="77" spans="1:17" s="29" customFormat="1" ht="31.5" customHeight="1">
      <c r="A77" s="27" t="s">
        <v>496</v>
      </c>
      <c r="B77" s="28"/>
      <c r="C77" s="28">
        <v>2143</v>
      </c>
      <c r="D77" s="28">
        <f t="shared" si="17"/>
        <v>0</v>
      </c>
      <c r="E77" s="28"/>
      <c r="F77" s="28"/>
      <c r="G77" s="28"/>
      <c r="H77" s="28"/>
      <c r="I77" s="28"/>
      <c r="J77" s="28"/>
      <c r="K77" s="28"/>
      <c r="L77" s="28"/>
      <c r="M77" s="28"/>
      <c r="N77" s="28"/>
      <c r="O77" s="28"/>
      <c r="P77" s="28"/>
      <c r="Q77" s="28"/>
    </row>
    <row r="78" spans="1:17" s="29" customFormat="1" ht="19.5" customHeight="1">
      <c r="A78" s="27" t="s">
        <v>478</v>
      </c>
      <c r="B78" s="28"/>
      <c r="C78" s="28">
        <v>1133</v>
      </c>
      <c r="D78" s="28">
        <f t="shared" si="17"/>
        <v>0</v>
      </c>
      <c r="E78" s="28"/>
      <c r="F78" s="28"/>
      <c r="G78" s="28"/>
      <c r="H78" s="28"/>
      <c r="I78" s="28"/>
      <c r="J78" s="28"/>
      <c r="K78" s="28"/>
      <c r="L78" s="28"/>
      <c r="M78" s="28"/>
      <c r="N78" s="28"/>
      <c r="O78" s="28"/>
      <c r="P78" s="28"/>
      <c r="Q78" s="28"/>
    </row>
    <row r="79" spans="1:17" s="29" customFormat="1" ht="78" customHeight="1">
      <c r="A79" s="27" t="s">
        <v>503</v>
      </c>
      <c r="B79" s="28"/>
      <c r="C79" s="28">
        <v>1172</v>
      </c>
      <c r="D79" s="28">
        <f t="shared" si="17"/>
        <v>0</v>
      </c>
      <c r="E79" s="28"/>
      <c r="F79" s="28"/>
      <c r="G79" s="28"/>
      <c r="H79" s="28"/>
      <c r="I79" s="28"/>
      <c r="J79" s="28"/>
      <c r="K79" s="28"/>
      <c r="L79" s="28"/>
      <c r="M79" s="28"/>
      <c r="N79" s="28"/>
      <c r="O79" s="28"/>
      <c r="P79" s="28"/>
      <c r="Q79" s="28"/>
    </row>
    <row r="80" spans="1:17" s="29" customFormat="1" ht="15.75" customHeight="1">
      <c r="A80" s="27" t="s">
        <v>457</v>
      </c>
      <c r="B80" s="28"/>
      <c r="C80" s="28">
        <v>1163</v>
      </c>
      <c r="D80" s="28">
        <f t="shared" si="17"/>
        <v>0</v>
      </c>
      <c r="E80" s="28"/>
      <c r="F80" s="28"/>
      <c r="G80" s="28"/>
      <c r="H80" s="28"/>
      <c r="I80" s="28"/>
      <c r="J80" s="28"/>
      <c r="K80" s="28"/>
      <c r="L80" s="28"/>
      <c r="M80" s="28"/>
      <c r="N80" s="28"/>
      <c r="O80" s="28"/>
      <c r="P80" s="28"/>
      <c r="Q80" s="28"/>
    </row>
    <row r="81" spans="1:17" s="26" customFormat="1" ht="31.5">
      <c r="A81" s="23" t="s">
        <v>415</v>
      </c>
      <c r="B81" s="24">
        <v>10116</v>
      </c>
      <c r="C81" s="24"/>
      <c r="D81" s="24">
        <f>D82+D83+D84+D85+D86</f>
        <v>0</v>
      </c>
      <c r="E81" s="24"/>
      <c r="F81" s="24">
        <f aca="true" t="shared" si="18" ref="F81:Q81">F82+F83+F84+F85+F86</f>
        <v>0</v>
      </c>
      <c r="G81" s="24">
        <f t="shared" si="18"/>
        <v>0</v>
      </c>
      <c r="H81" s="24">
        <f t="shared" si="18"/>
        <v>0</v>
      </c>
      <c r="I81" s="24">
        <f t="shared" si="18"/>
        <v>0</v>
      </c>
      <c r="J81" s="24">
        <f t="shared" si="18"/>
        <v>0</v>
      </c>
      <c r="K81" s="24">
        <f t="shared" si="18"/>
        <v>0</v>
      </c>
      <c r="L81" s="24">
        <f t="shared" si="18"/>
        <v>0</v>
      </c>
      <c r="M81" s="24">
        <f t="shared" si="18"/>
        <v>0</v>
      </c>
      <c r="N81" s="24">
        <f t="shared" si="18"/>
        <v>0</v>
      </c>
      <c r="O81" s="24">
        <f t="shared" si="18"/>
        <v>0</v>
      </c>
      <c r="P81" s="24">
        <f t="shared" si="18"/>
        <v>0</v>
      </c>
      <c r="Q81" s="24">
        <f t="shared" si="18"/>
        <v>0</v>
      </c>
    </row>
    <row r="82" spans="1:17" s="29" customFormat="1" ht="15.75">
      <c r="A82" s="27" t="s">
        <v>451</v>
      </c>
      <c r="B82" s="28"/>
      <c r="C82" s="28">
        <v>1120</v>
      </c>
      <c r="D82" s="28">
        <f t="shared" si="17"/>
        <v>0</v>
      </c>
      <c r="E82" s="28"/>
      <c r="F82" s="28"/>
      <c r="G82" s="28"/>
      <c r="H82" s="28"/>
      <c r="I82" s="28"/>
      <c r="J82" s="28"/>
      <c r="K82" s="28"/>
      <c r="L82" s="28"/>
      <c r="M82" s="28"/>
      <c r="N82" s="28"/>
      <c r="O82" s="28"/>
      <c r="P82" s="28"/>
      <c r="Q82" s="28"/>
    </row>
    <row r="83" spans="1:17" s="29" customFormat="1" ht="19.5" customHeight="1">
      <c r="A83" s="27" t="s">
        <v>344</v>
      </c>
      <c r="B83" s="28"/>
      <c r="C83" s="28">
        <v>1120</v>
      </c>
      <c r="D83" s="28">
        <f t="shared" si="17"/>
        <v>0</v>
      </c>
      <c r="E83" s="28"/>
      <c r="F83" s="28"/>
      <c r="G83" s="28"/>
      <c r="H83" s="28"/>
      <c r="I83" s="28"/>
      <c r="J83" s="28"/>
      <c r="K83" s="28"/>
      <c r="L83" s="28"/>
      <c r="M83" s="28"/>
      <c r="N83" s="28"/>
      <c r="O83" s="28"/>
      <c r="P83" s="28"/>
      <c r="Q83" s="28"/>
    </row>
    <row r="84" spans="1:17" s="29" customFormat="1" ht="21.75" customHeight="1">
      <c r="A84" s="27" t="s">
        <v>447</v>
      </c>
      <c r="B84" s="28"/>
      <c r="C84" s="28">
        <v>1140</v>
      </c>
      <c r="D84" s="28">
        <f t="shared" si="17"/>
        <v>0</v>
      </c>
      <c r="E84" s="28"/>
      <c r="F84" s="28"/>
      <c r="G84" s="28"/>
      <c r="H84" s="28"/>
      <c r="I84" s="28"/>
      <c r="J84" s="28"/>
      <c r="K84" s="28"/>
      <c r="L84" s="28"/>
      <c r="M84" s="28"/>
      <c r="N84" s="28"/>
      <c r="O84" s="28"/>
      <c r="P84" s="28"/>
      <c r="Q84" s="28"/>
    </row>
    <row r="85" spans="1:17" s="29" customFormat="1" ht="63">
      <c r="A85" s="27" t="s">
        <v>30</v>
      </c>
      <c r="B85" s="28"/>
      <c r="C85" s="28">
        <v>1131</v>
      </c>
      <c r="D85" s="28">
        <f t="shared" si="17"/>
        <v>0</v>
      </c>
      <c r="E85" s="28"/>
      <c r="F85" s="28"/>
      <c r="G85" s="28"/>
      <c r="H85" s="28"/>
      <c r="I85" s="28"/>
      <c r="J85" s="28"/>
      <c r="K85" s="28"/>
      <c r="L85" s="28"/>
      <c r="M85" s="28"/>
      <c r="N85" s="28"/>
      <c r="O85" s="28"/>
      <c r="P85" s="28"/>
      <c r="Q85" s="28"/>
    </row>
    <row r="86" spans="1:17" s="29" customFormat="1" ht="15.75">
      <c r="A86" s="27" t="s">
        <v>478</v>
      </c>
      <c r="B86" s="28"/>
      <c r="C86" s="28">
        <v>1133</v>
      </c>
      <c r="D86" s="28">
        <f t="shared" si="17"/>
        <v>0</v>
      </c>
      <c r="E86" s="28"/>
      <c r="F86" s="28"/>
      <c r="G86" s="28"/>
      <c r="H86" s="28"/>
      <c r="I86" s="28"/>
      <c r="J86" s="28"/>
      <c r="K86" s="28"/>
      <c r="L86" s="28"/>
      <c r="M86" s="28"/>
      <c r="N86" s="28"/>
      <c r="O86" s="28"/>
      <c r="P86" s="28"/>
      <c r="Q86" s="28"/>
    </row>
    <row r="87" spans="1:17" s="29" customFormat="1" ht="15.75">
      <c r="A87" s="27"/>
      <c r="B87" s="28"/>
      <c r="C87" s="28"/>
      <c r="D87" s="28">
        <f t="shared" si="17"/>
        <v>0</v>
      </c>
      <c r="E87" s="28"/>
      <c r="F87" s="28"/>
      <c r="G87" s="28"/>
      <c r="H87" s="28"/>
      <c r="I87" s="28"/>
      <c r="J87" s="28"/>
      <c r="K87" s="28"/>
      <c r="L87" s="28"/>
      <c r="M87" s="28"/>
      <c r="N87" s="28"/>
      <c r="O87" s="28"/>
      <c r="P87" s="28"/>
      <c r="Q87" s="28"/>
    </row>
    <row r="88" spans="1:17" s="26" customFormat="1" ht="15.75">
      <c r="A88" s="23" t="s">
        <v>430</v>
      </c>
      <c r="B88" s="24">
        <v>81004</v>
      </c>
      <c r="C88" s="24"/>
      <c r="D88" s="24">
        <f>D90+D89</f>
        <v>0</v>
      </c>
      <c r="E88" s="24"/>
      <c r="F88" s="24">
        <f aca="true" t="shared" si="19" ref="F88:Q88">F90+F89</f>
        <v>0</v>
      </c>
      <c r="G88" s="24">
        <f t="shared" si="19"/>
        <v>0</v>
      </c>
      <c r="H88" s="24">
        <f t="shared" si="19"/>
        <v>0</v>
      </c>
      <c r="I88" s="24">
        <f t="shared" si="19"/>
        <v>0</v>
      </c>
      <c r="J88" s="24">
        <f t="shared" si="19"/>
        <v>0</v>
      </c>
      <c r="K88" s="24">
        <f t="shared" si="19"/>
        <v>0</v>
      </c>
      <c r="L88" s="24">
        <f t="shared" si="19"/>
        <v>0</v>
      </c>
      <c r="M88" s="24">
        <f t="shared" si="19"/>
        <v>0</v>
      </c>
      <c r="N88" s="24">
        <f t="shared" si="19"/>
        <v>0</v>
      </c>
      <c r="O88" s="24">
        <f t="shared" si="19"/>
        <v>0</v>
      </c>
      <c r="P88" s="24">
        <f t="shared" si="19"/>
        <v>0</v>
      </c>
      <c r="Q88" s="24">
        <f t="shared" si="19"/>
        <v>0</v>
      </c>
    </row>
    <row r="89" spans="1:17" s="29" customFormat="1" ht="15.75">
      <c r="A89" s="27" t="s">
        <v>451</v>
      </c>
      <c r="B89" s="28"/>
      <c r="C89" s="28">
        <v>1111</v>
      </c>
      <c r="D89" s="28">
        <f t="shared" si="17"/>
        <v>0</v>
      </c>
      <c r="E89" s="28"/>
      <c r="F89" s="28"/>
      <c r="G89" s="28"/>
      <c r="H89" s="28"/>
      <c r="I89" s="28"/>
      <c r="J89" s="28"/>
      <c r="K89" s="28"/>
      <c r="L89" s="28"/>
      <c r="M89" s="28"/>
      <c r="N89" s="28"/>
      <c r="O89" s="28"/>
      <c r="P89" s="28"/>
      <c r="Q89" s="28"/>
    </row>
    <row r="90" spans="1:17" s="29" customFormat="1" ht="18" customHeight="1">
      <c r="A90" s="27" t="s">
        <v>344</v>
      </c>
      <c r="B90" s="28"/>
      <c r="C90" s="28">
        <v>1120</v>
      </c>
      <c r="D90" s="28">
        <f t="shared" si="17"/>
        <v>0</v>
      </c>
      <c r="E90" s="28"/>
      <c r="F90" s="28"/>
      <c r="G90" s="28"/>
      <c r="H90" s="28"/>
      <c r="I90" s="28"/>
      <c r="J90" s="28"/>
      <c r="K90" s="28"/>
      <c r="L90" s="28"/>
      <c r="M90" s="28"/>
      <c r="N90" s="28"/>
      <c r="O90" s="28"/>
      <c r="P90" s="28"/>
      <c r="Q90" s="28"/>
    </row>
    <row r="91" spans="1:17" s="32" customFormat="1" ht="15.75">
      <c r="A91" s="30" t="s">
        <v>414</v>
      </c>
      <c r="B91" s="31"/>
      <c r="C91" s="31"/>
      <c r="D91" s="31">
        <f>D92+D98</f>
        <v>0</v>
      </c>
      <c r="E91" s="31"/>
      <c r="F91" s="31">
        <f aca="true" t="shared" si="20" ref="F91:Q91">F92+F98</f>
        <v>0</v>
      </c>
      <c r="G91" s="31">
        <f t="shared" si="20"/>
        <v>0</v>
      </c>
      <c r="H91" s="31">
        <f t="shared" si="20"/>
        <v>0</v>
      </c>
      <c r="I91" s="31">
        <f t="shared" si="20"/>
        <v>0</v>
      </c>
      <c r="J91" s="31">
        <f t="shared" si="20"/>
        <v>0</v>
      </c>
      <c r="K91" s="31">
        <f t="shared" si="20"/>
        <v>0</v>
      </c>
      <c r="L91" s="31">
        <f t="shared" si="20"/>
        <v>0</v>
      </c>
      <c r="M91" s="31">
        <f t="shared" si="20"/>
        <v>0</v>
      </c>
      <c r="N91" s="31">
        <f t="shared" si="20"/>
        <v>0</v>
      </c>
      <c r="O91" s="31">
        <f t="shared" si="20"/>
        <v>0</v>
      </c>
      <c r="P91" s="31">
        <f t="shared" si="20"/>
        <v>0</v>
      </c>
      <c r="Q91" s="31">
        <f t="shared" si="20"/>
        <v>0</v>
      </c>
    </row>
    <row r="92" spans="1:17" s="26" customFormat="1" ht="31.5">
      <c r="A92" s="23" t="s">
        <v>350</v>
      </c>
      <c r="B92" s="24">
        <v>10116</v>
      </c>
      <c r="C92" s="24"/>
      <c r="D92" s="24">
        <f>D93+D94+D95+D96+D97</f>
        <v>0</v>
      </c>
      <c r="E92" s="24"/>
      <c r="F92" s="24">
        <f aca="true" t="shared" si="21" ref="F92:Q92">F93+F94+F95+F96+F97</f>
        <v>0</v>
      </c>
      <c r="G92" s="24">
        <f t="shared" si="21"/>
        <v>0</v>
      </c>
      <c r="H92" s="24">
        <f t="shared" si="21"/>
        <v>0</v>
      </c>
      <c r="I92" s="24">
        <f t="shared" si="21"/>
        <v>0</v>
      </c>
      <c r="J92" s="24">
        <f t="shared" si="21"/>
        <v>0</v>
      </c>
      <c r="K92" s="24">
        <f t="shared" si="21"/>
        <v>0</v>
      </c>
      <c r="L92" s="24">
        <f t="shared" si="21"/>
        <v>0</v>
      </c>
      <c r="M92" s="24">
        <f t="shared" si="21"/>
        <v>0</v>
      </c>
      <c r="N92" s="24">
        <f t="shared" si="21"/>
        <v>0</v>
      </c>
      <c r="O92" s="24">
        <f t="shared" si="21"/>
        <v>0</v>
      </c>
      <c r="P92" s="24">
        <f t="shared" si="21"/>
        <v>0</v>
      </c>
      <c r="Q92" s="24">
        <f t="shared" si="21"/>
        <v>0</v>
      </c>
    </row>
    <row r="93" spans="1:17" s="29" customFormat="1" ht="15.75">
      <c r="A93" s="27" t="s">
        <v>451</v>
      </c>
      <c r="B93" s="28"/>
      <c r="C93" s="28">
        <v>1111</v>
      </c>
      <c r="D93" s="2">
        <f>F93+G93+H93+I93+J93+K93+L93+M93+N93+O93+P93+Q93</f>
        <v>0</v>
      </c>
      <c r="E93" s="28"/>
      <c r="F93" s="28"/>
      <c r="G93" s="28"/>
      <c r="H93" s="28"/>
      <c r="I93" s="28"/>
      <c r="J93" s="28"/>
      <c r="K93" s="28"/>
      <c r="L93" s="28"/>
      <c r="M93" s="28"/>
      <c r="N93" s="28"/>
      <c r="O93" s="28"/>
      <c r="P93" s="28"/>
      <c r="Q93" s="28"/>
    </row>
    <row r="94" spans="1:17" s="3" customFormat="1" ht="16.5" customHeight="1">
      <c r="A94" s="1" t="s">
        <v>344</v>
      </c>
      <c r="B94" s="2"/>
      <c r="C94" s="2">
        <v>1120</v>
      </c>
      <c r="D94" s="2">
        <f>F94+G94+H94+I94+J94+K94+L94+M94+N94+O94+P94+Q94</f>
        <v>0</v>
      </c>
      <c r="E94" s="2"/>
      <c r="F94" s="2"/>
      <c r="G94" s="2"/>
      <c r="H94" s="2"/>
      <c r="I94" s="2"/>
      <c r="J94" s="2"/>
      <c r="K94" s="2"/>
      <c r="L94" s="2"/>
      <c r="M94" s="2"/>
      <c r="N94" s="2"/>
      <c r="O94" s="2"/>
      <c r="P94" s="2"/>
      <c r="Q94" s="2"/>
    </row>
    <row r="95" spans="1:17" s="3" customFormat="1" ht="31.5" customHeight="1">
      <c r="A95" s="1" t="s">
        <v>457</v>
      </c>
      <c r="B95" s="2"/>
      <c r="C95" s="2">
        <v>1163</v>
      </c>
      <c r="D95" s="2">
        <f>F95+G95+H95+I95+J95+K95+L95+M95+N95+O95+P95+Q95</f>
        <v>0</v>
      </c>
      <c r="E95" s="2">
        <v>17</v>
      </c>
      <c r="F95" s="2"/>
      <c r="G95" s="2"/>
      <c r="H95" s="2"/>
      <c r="I95" s="2"/>
      <c r="J95" s="2"/>
      <c r="K95" s="2"/>
      <c r="L95" s="2"/>
      <c r="M95" s="2"/>
      <c r="N95" s="2"/>
      <c r="O95" s="2"/>
      <c r="P95" s="2"/>
      <c r="Q95" s="2"/>
    </row>
    <row r="96" spans="1:17" s="3" customFormat="1" ht="31.5" customHeight="1">
      <c r="A96" s="1" t="s">
        <v>9</v>
      </c>
      <c r="B96" s="2"/>
      <c r="C96" s="2">
        <v>1134</v>
      </c>
      <c r="D96" s="2">
        <f>F96+G96+H96+I96+J96+K96+L96+M96+N96+O96+P96+Q96</f>
        <v>0</v>
      </c>
      <c r="E96" s="2"/>
      <c r="F96" s="2"/>
      <c r="G96" s="2"/>
      <c r="H96" s="2"/>
      <c r="I96" s="2"/>
      <c r="J96" s="2"/>
      <c r="K96" s="2"/>
      <c r="L96" s="2"/>
      <c r="M96" s="2"/>
      <c r="N96" s="2"/>
      <c r="O96" s="2"/>
      <c r="P96" s="2"/>
      <c r="Q96" s="2"/>
    </row>
    <row r="97" spans="1:17" s="3" customFormat="1" ht="54" customHeight="1">
      <c r="A97" s="27" t="s">
        <v>444</v>
      </c>
      <c r="B97" s="2"/>
      <c r="C97" s="2">
        <v>2110</v>
      </c>
      <c r="D97" s="2">
        <f>F97+G97+H97+I97+J97+K97+L97+M97+N97+O97+P97+Q97</f>
        <v>0</v>
      </c>
      <c r="E97" s="2"/>
      <c r="F97" s="2"/>
      <c r="G97" s="2"/>
      <c r="H97" s="2"/>
      <c r="I97" s="2"/>
      <c r="J97" s="2"/>
      <c r="K97" s="2"/>
      <c r="L97" s="2"/>
      <c r="M97" s="2"/>
      <c r="N97" s="2"/>
      <c r="O97" s="2"/>
      <c r="P97" s="2"/>
      <c r="Q97" s="2"/>
    </row>
    <row r="98" spans="1:17" s="26" customFormat="1" ht="30" customHeight="1">
      <c r="A98" s="23" t="s">
        <v>511</v>
      </c>
      <c r="B98" s="24">
        <v>250315</v>
      </c>
      <c r="C98" s="24"/>
      <c r="D98" s="24">
        <f>D99</f>
        <v>0</v>
      </c>
      <c r="E98" s="24"/>
      <c r="F98" s="24">
        <f aca="true" t="shared" si="22" ref="F98:Q98">F99</f>
        <v>0</v>
      </c>
      <c r="G98" s="24">
        <f t="shared" si="22"/>
        <v>0</v>
      </c>
      <c r="H98" s="24">
        <f t="shared" si="22"/>
        <v>0</v>
      </c>
      <c r="I98" s="24">
        <f t="shared" si="22"/>
        <v>0</v>
      </c>
      <c r="J98" s="24">
        <f t="shared" si="22"/>
        <v>0</v>
      </c>
      <c r="K98" s="24">
        <f t="shared" si="22"/>
        <v>0</v>
      </c>
      <c r="L98" s="24">
        <f t="shared" si="22"/>
        <v>0</v>
      </c>
      <c r="M98" s="24">
        <f t="shared" si="22"/>
        <v>0</v>
      </c>
      <c r="N98" s="24">
        <f t="shared" si="22"/>
        <v>0</v>
      </c>
      <c r="O98" s="24">
        <f t="shared" si="22"/>
        <v>0</v>
      </c>
      <c r="P98" s="24">
        <f t="shared" si="22"/>
        <v>0</v>
      </c>
      <c r="Q98" s="24">
        <f t="shared" si="22"/>
        <v>0</v>
      </c>
    </row>
    <row r="99" spans="1:17" s="3" customFormat="1" ht="48.75" customHeight="1">
      <c r="A99" s="1" t="s">
        <v>512</v>
      </c>
      <c r="B99" s="2"/>
      <c r="C99" s="2">
        <v>1320</v>
      </c>
      <c r="D99" s="2">
        <f>F99+G99+H99+I99+J99+K99+L99+M99+N99+O99+P99+Q99</f>
        <v>0</v>
      </c>
      <c r="E99" s="2"/>
      <c r="F99" s="2"/>
      <c r="G99" s="2"/>
      <c r="H99" s="2"/>
      <c r="I99" s="2"/>
      <c r="J99" s="2"/>
      <c r="K99" s="2"/>
      <c r="L99" s="2"/>
      <c r="M99" s="2"/>
      <c r="N99" s="2"/>
      <c r="O99" s="2"/>
      <c r="P99" s="2"/>
      <c r="Q99" s="2"/>
    </row>
    <row r="100" spans="1:17" s="32" customFormat="1" ht="15.75">
      <c r="A100" s="30" t="s">
        <v>384</v>
      </c>
      <c r="B100" s="31"/>
      <c r="C100" s="31"/>
      <c r="D100" s="31">
        <f>D101+D127+D132+D106+D108+D113+D122+D119</f>
        <v>0</v>
      </c>
      <c r="E100" s="31"/>
      <c r="F100" s="31">
        <f aca="true" t="shared" si="23" ref="F100:Q100">F101+F127+F132+F106+F108+F113+F122+F119</f>
        <v>0</v>
      </c>
      <c r="G100" s="31">
        <f t="shared" si="23"/>
        <v>0</v>
      </c>
      <c r="H100" s="31">
        <f t="shared" si="23"/>
        <v>0</v>
      </c>
      <c r="I100" s="31">
        <f t="shared" si="23"/>
        <v>0</v>
      </c>
      <c r="J100" s="31">
        <f t="shared" si="23"/>
        <v>0</v>
      </c>
      <c r="K100" s="31">
        <f t="shared" si="23"/>
        <v>0</v>
      </c>
      <c r="L100" s="31">
        <f t="shared" si="23"/>
        <v>0</v>
      </c>
      <c r="M100" s="31">
        <f t="shared" si="23"/>
        <v>0</v>
      </c>
      <c r="N100" s="31">
        <f t="shared" si="23"/>
        <v>0</v>
      </c>
      <c r="O100" s="31">
        <f t="shared" si="23"/>
        <v>0</v>
      </c>
      <c r="P100" s="31">
        <f t="shared" si="23"/>
        <v>0</v>
      </c>
      <c r="Q100" s="31">
        <f t="shared" si="23"/>
        <v>0</v>
      </c>
    </row>
    <row r="101" spans="1:17" s="19" customFormat="1" ht="31.5">
      <c r="A101" s="18" t="s">
        <v>350</v>
      </c>
      <c r="B101" s="17">
        <v>10116</v>
      </c>
      <c r="C101" s="17"/>
      <c r="D101" s="17">
        <f>D102+D103+D104+D105</f>
        <v>0</v>
      </c>
      <c r="E101" s="17"/>
      <c r="F101" s="17">
        <f aca="true" t="shared" si="24" ref="F101:Q101">F102+F103+F104+F105</f>
        <v>0</v>
      </c>
      <c r="G101" s="17">
        <f t="shared" si="24"/>
        <v>0</v>
      </c>
      <c r="H101" s="17">
        <f t="shared" si="24"/>
        <v>0</v>
      </c>
      <c r="I101" s="17">
        <f t="shared" si="24"/>
        <v>0</v>
      </c>
      <c r="J101" s="17">
        <f t="shared" si="24"/>
        <v>0</v>
      </c>
      <c r="K101" s="17">
        <f t="shared" si="24"/>
        <v>0</v>
      </c>
      <c r="L101" s="17">
        <f t="shared" si="24"/>
        <v>0</v>
      </c>
      <c r="M101" s="17">
        <f t="shared" si="24"/>
        <v>0</v>
      </c>
      <c r="N101" s="17">
        <f t="shared" si="24"/>
        <v>0</v>
      </c>
      <c r="O101" s="17">
        <f t="shared" si="24"/>
        <v>0</v>
      </c>
      <c r="P101" s="17">
        <f t="shared" si="24"/>
        <v>0</v>
      </c>
      <c r="Q101" s="17">
        <f t="shared" si="24"/>
        <v>0</v>
      </c>
    </row>
    <row r="102" spans="1:17" s="3" customFormat="1" ht="21.75" customHeight="1">
      <c r="A102" s="27" t="s">
        <v>451</v>
      </c>
      <c r="B102" s="2"/>
      <c r="C102" s="2">
        <v>1111</v>
      </c>
      <c r="D102" s="2">
        <f>F102+G102+H102+I102+J102+K102+L102+M102+N102+O102+P102+Q102</f>
        <v>0</v>
      </c>
      <c r="E102" s="2">
        <v>5</v>
      </c>
      <c r="F102" s="2"/>
      <c r="G102" s="2"/>
      <c r="H102" s="2"/>
      <c r="I102" s="2"/>
      <c r="J102" s="2"/>
      <c r="K102" s="2"/>
      <c r="L102" s="2"/>
      <c r="M102" s="2"/>
      <c r="N102" s="2"/>
      <c r="O102" s="2"/>
      <c r="P102" s="2"/>
      <c r="Q102" s="2"/>
    </row>
    <row r="103" spans="1:17" s="3" customFormat="1" ht="18.75" customHeight="1">
      <c r="A103" s="1" t="s">
        <v>344</v>
      </c>
      <c r="B103" s="2"/>
      <c r="C103" s="2">
        <v>1120</v>
      </c>
      <c r="D103" s="2">
        <f>F103+G103+H103+I103+J103+K103+L103+M103+N103+O103+P103+Q103</f>
        <v>0</v>
      </c>
      <c r="E103" s="2"/>
      <c r="F103" s="2"/>
      <c r="G103" s="2"/>
      <c r="H103" s="2"/>
      <c r="I103" s="2"/>
      <c r="J103" s="2"/>
      <c r="K103" s="2"/>
      <c r="L103" s="2"/>
      <c r="M103" s="2"/>
      <c r="N103" s="2"/>
      <c r="O103" s="2"/>
      <c r="P103" s="2"/>
      <c r="Q103" s="2"/>
    </row>
    <row r="104" spans="1:17" s="3" customFormat="1" ht="65.25" customHeight="1">
      <c r="A104" s="27" t="s">
        <v>30</v>
      </c>
      <c r="B104" s="2"/>
      <c r="C104" s="2">
        <v>1131</v>
      </c>
      <c r="D104" s="2">
        <f>F104+G104+H104+I104+J104+K104+L104+M104+N104+O104+P104+Q104</f>
        <v>0</v>
      </c>
      <c r="E104" s="2"/>
      <c r="F104" s="2"/>
      <c r="G104" s="2"/>
      <c r="H104" s="2"/>
      <c r="I104" s="2"/>
      <c r="J104" s="2"/>
      <c r="K104" s="2"/>
      <c r="L104" s="2"/>
      <c r="M104" s="2"/>
      <c r="N104" s="2"/>
      <c r="O104" s="2"/>
      <c r="P104" s="2"/>
      <c r="Q104" s="2"/>
    </row>
    <row r="105" spans="1:17" s="3" customFormat="1" ht="28.5" customHeight="1">
      <c r="A105" s="1" t="s">
        <v>9</v>
      </c>
      <c r="B105" s="2"/>
      <c r="C105" s="2">
        <v>1134</v>
      </c>
      <c r="D105" s="2">
        <f>F105+G105+H105+I105+J105+K105+L105+M105+N105+O105+P105+Q105</f>
        <v>0</v>
      </c>
      <c r="E105" s="2"/>
      <c r="F105" s="2"/>
      <c r="G105" s="2"/>
      <c r="H105" s="2"/>
      <c r="I105" s="2"/>
      <c r="J105" s="2"/>
      <c r="K105" s="2"/>
      <c r="L105" s="2"/>
      <c r="M105" s="2"/>
      <c r="N105" s="2"/>
      <c r="O105" s="2"/>
      <c r="P105" s="2"/>
      <c r="Q105" s="2"/>
    </row>
    <row r="106" spans="1:17" s="26" customFormat="1" ht="15" customHeight="1">
      <c r="A106" s="23" t="s">
        <v>16</v>
      </c>
      <c r="B106" s="24">
        <v>110202</v>
      </c>
      <c r="C106" s="24"/>
      <c r="D106" s="24">
        <f>D107</f>
        <v>0</v>
      </c>
      <c r="E106" s="24"/>
      <c r="F106" s="24">
        <f aca="true" t="shared" si="25" ref="F106:Q106">F107</f>
        <v>0</v>
      </c>
      <c r="G106" s="24">
        <f t="shared" si="25"/>
        <v>0</v>
      </c>
      <c r="H106" s="24">
        <f t="shared" si="25"/>
        <v>0</v>
      </c>
      <c r="I106" s="24">
        <f t="shared" si="25"/>
        <v>0</v>
      </c>
      <c r="J106" s="24">
        <f t="shared" si="25"/>
        <v>0</v>
      </c>
      <c r="K106" s="24">
        <f t="shared" si="25"/>
        <v>0</v>
      </c>
      <c r="L106" s="24">
        <f t="shared" si="25"/>
        <v>0</v>
      </c>
      <c r="M106" s="24">
        <f t="shared" si="25"/>
        <v>0</v>
      </c>
      <c r="N106" s="24">
        <f t="shared" si="25"/>
        <v>0</v>
      </c>
      <c r="O106" s="24">
        <f t="shared" si="25"/>
        <v>0</v>
      </c>
      <c r="P106" s="24">
        <f t="shared" si="25"/>
        <v>0</v>
      </c>
      <c r="Q106" s="24">
        <f t="shared" si="25"/>
        <v>0</v>
      </c>
    </row>
    <row r="107" spans="1:17" s="3" customFormat="1" ht="28.5" customHeight="1">
      <c r="A107" s="1" t="s">
        <v>11</v>
      </c>
      <c r="B107" s="2"/>
      <c r="C107" s="2">
        <v>1134</v>
      </c>
      <c r="D107" s="2">
        <f>F107+G107+H107+I107+J107+K107+L107+M107+N107+O107+P107+Q107</f>
        <v>0</v>
      </c>
      <c r="E107" s="2"/>
      <c r="F107" s="2"/>
      <c r="G107" s="2"/>
      <c r="H107" s="2"/>
      <c r="I107" s="2"/>
      <c r="J107" s="2"/>
      <c r="K107" s="2"/>
      <c r="L107" s="2"/>
      <c r="M107" s="2"/>
      <c r="N107" s="2"/>
      <c r="O107" s="2"/>
      <c r="P107" s="2"/>
      <c r="Q107" s="2"/>
    </row>
    <row r="108" spans="1:17" s="26" customFormat="1" ht="20.25" customHeight="1">
      <c r="A108" s="23" t="s">
        <v>416</v>
      </c>
      <c r="B108" s="24">
        <v>110103</v>
      </c>
      <c r="C108" s="24"/>
      <c r="D108" s="24">
        <f>D109+D112+D110+D111</f>
        <v>0</v>
      </c>
      <c r="E108" s="24"/>
      <c r="F108" s="24">
        <f aca="true" t="shared" si="26" ref="F108:Q108">F109+F112+F110+F111</f>
        <v>0</v>
      </c>
      <c r="G108" s="24">
        <f t="shared" si="26"/>
        <v>0</v>
      </c>
      <c r="H108" s="24">
        <f t="shared" si="26"/>
        <v>0</v>
      </c>
      <c r="I108" s="24">
        <f t="shared" si="26"/>
        <v>0</v>
      </c>
      <c r="J108" s="24">
        <f t="shared" si="26"/>
        <v>0</v>
      </c>
      <c r="K108" s="24">
        <f t="shared" si="26"/>
        <v>0</v>
      </c>
      <c r="L108" s="24">
        <f t="shared" si="26"/>
        <v>0</v>
      </c>
      <c r="M108" s="24">
        <f t="shared" si="26"/>
        <v>0</v>
      </c>
      <c r="N108" s="24">
        <f t="shared" si="26"/>
        <v>0</v>
      </c>
      <c r="O108" s="24">
        <f t="shared" si="26"/>
        <v>0</v>
      </c>
      <c r="P108" s="24">
        <f t="shared" si="26"/>
        <v>0</v>
      </c>
      <c r="Q108" s="24">
        <f t="shared" si="26"/>
        <v>0</v>
      </c>
    </row>
    <row r="109" spans="1:17" s="3" customFormat="1" ht="33" customHeight="1">
      <c r="A109" s="1" t="s">
        <v>459</v>
      </c>
      <c r="B109" s="2"/>
      <c r="C109" s="2">
        <v>1343</v>
      </c>
      <c r="D109" s="2">
        <f>F109+G109+H109+I109+J109+K109+L109+M109+N109+O109+P109+Q109</f>
        <v>0</v>
      </c>
      <c r="E109" s="2"/>
      <c r="F109" s="2"/>
      <c r="G109" s="2"/>
      <c r="H109" s="2"/>
      <c r="I109" s="2"/>
      <c r="J109" s="2"/>
      <c r="K109" s="2"/>
      <c r="L109" s="2"/>
      <c r="M109" s="2"/>
      <c r="N109" s="2"/>
      <c r="O109" s="2"/>
      <c r="P109" s="2"/>
      <c r="Q109" s="2"/>
    </row>
    <row r="110" spans="1:17" s="3" customFormat="1" ht="31.5" customHeight="1">
      <c r="A110" s="1" t="s">
        <v>14</v>
      </c>
      <c r="B110" s="2"/>
      <c r="C110" s="2">
        <v>1131</v>
      </c>
      <c r="D110" s="2">
        <f>F110+G110+H110+I110+J110+K110+L110+M110+N110+O110+P110+Q110</f>
        <v>0</v>
      </c>
      <c r="E110" s="2"/>
      <c r="F110" s="2"/>
      <c r="G110" s="2"/>
      <c r="H110" s="2"/>
      <c r="I110" s="2"/>
      <c r="J110" s="2"/>
      <c r="K110" s="2"/>
      <c r="L110" s="2"/>
      <c r="M110" s="2"/>
      <c r="N110" s="2"/>
      <c r="O110" s="2"/>
      <c r="P110" s="2"/>
      <c r="Q110" s="2"/>
    </row>
    <row r="111" spans="1:17" s="3" customFormat="1" ht="31.5">
      <c r="A111" s="1" t="s">
        <v>75</v>
      </c>
      <c r="B111" s="2"/>
      <c r="C111" s="2">
        <v>1134</v>
      </c>
      <c r="D111" s="2">
        <f>F111+G111+H111+I111+J111+K111+L111+M111+N111+O111+P111+Q111</f>
        <v>0</v>
      </c>
      <c r="E111" s="2"/>
      <c r="F111" s="2"/>
      <c r="G111" s="2"/>
      <c r="H111" s="2"/>
      <c r="I111" s="2"/>
      <c r="J111" s="2"/>
      <c r="K111" s="2"/>
      <c r="L111" s="2"/>
      <c r="M111" s="2"/>
      <c r="N111" s="2"/>
      <c r="O111" s="2"/>
      <c r="P111" s="2"/>
      <c r="Q111" s="2"/>
    </row>
    <row r="112" spans="1:17" s="3" customFormat="1" ht="49.5" customHeight="1">
      <c r="A112" s="1" t="s">
        <v>445</v>
      </c>
      <c r="B112" s="2"/>
      <c r="C112" s="2">
        <v>1135</v>
      </c>
      <c r="D112" s="2">
        <f>F112+G112+H112+I112+J112+K112+L112+M112+N112+O112+P112+Q112</f>
        <v>0</v>
      </c>
      <c r="E112" s="2"/>
      <c r="F112" s="2"/>
      <c r="G112" s="2"/>
      <c r="H112" s="2"/>
      <c r="I112" s="2"/>
      <c r="J112" s="2"/>
      <c r="K112" s="2"/>
      <c r="L112" s="2"/>
      <c r="M112" s="2"/>
      <c r="N112" s="2"/>
      <c r="O112" s="2"/>
      <c r="P112" s="2"/>
      <c r="Q112" s="2"/>
    </row>
    <row r="113" spans="1:17" s="26" customFormat="1" ht="18" customHeight="1">
      <c r="A113" s="23" t="s">
        <v>395</v>
      </c>
      <c r="B113" s="24">
        <v>110201</v>
      </c>
      <c r="C113" s="24"/>
      <c r="D113" s="24">
        <f>D114+D118+D117+D115+D116</f>
        <v>0</v>
      </c>
      <c r="E113" s="24"/>
      <c r="F113" s="24">
        <f aca="true" t="shared" si="27" ref="F113:Q113">F114+F118+F117+F115+F116</f>
        <v>0</v>
      </c>
      <c r="G113" s="24">
        <f t="shared" si="27"/>
        <v>0</v>
      </c>
      <c r="H113" s="24">
        <f t="shared" si="27"/>
        <v>0</v>
      </c>
      <c r="I113" s="24">
        <f t="shared" si="27"/>
        <v>0</v>
      </c>
      <c r="J113" s="24">
        <f t="shared" si="27"/>
        <v>0</v>
      </c>
      <c r="K113" s="24">
        <f t="shared" si="27"/>
        <v>0</v>
      </c>
      <c r="L113" s="24">
        <f t="shared" si="27"/>
        <v>0</v>
      </c>
      <c r="M113" s="24">
        <f t="shared" si="27"/>
        <v>0</v>
      </c>
      <c r="N113" s="24">
        <f t="shared" si="27"/>
        <v>0</v>
      </c>
      <c r="O113" s="24">
        <f t="shared" si="27"/>
        <v>0</v>
      </c>
      <c r="P113" s="24">
        <f t="shared" si="27"/>
        <v>0</v>
      </c>
      <c r="Q113" s="24">
        <f t="shared" si="27"/>
        <v>0</v>
      </c>
    </row>
    <row r="114" spans="1:17" s="3" customFormat="1" ht="62.25" customHeight="1">
      <c r="A114" s="1" t="s">
        <v>30</v>
      </c>
      <c r="B114" s="2"/>
      <c r="C114" s="2">
        <v>1131</v>
      </c>
      <c r="D114" s="2">
        <f>F114+G114+H114+I114+J114+K114+L114+M114+N114+O114+P114+Q114</f>
        <v>0</v>
      </c>
      <c r="E114" s="2"/>
      <c r="F114" s="2"/>
      <c r="G114" s="2"/>
      <c r="H114" s="2"/>
      <c r="I114" s="2"/>
      <c r="J114" s="2"/>
      <c r="K114" s="2"/>
      <c r="L114" s="2"/>
      <c r="M114" s="2"/>
      <c r="N114" s="2"/>
      <c r="O114" s="2"/>
      <c r="P114" s="2"/>
      <c r="Q114" s="2"/>
    </row>
    <row r="115" spans="1:17" s="3" customFormat="1" ht="17.25" customHeight="1">
      <c r="A115" s="1" t="s">
        <v>454</v>
      </c>
      <c r="B115" s="2"/>
      <c r="C115" s="2">
        <v>1161</v>
      </c>
      <c r="D115" s="2">
        <f>F115+G115+H115+I115+J115+K115+L115+M115+N115+O115+P115+Q115</f>
        <v>0</v>
      </c>
      <c r="E115" s="2"/>
      <c r="F115" s="2"/>
      <c r="G115" s="2"/>
      <c r="H115" s="2"/>
      <c r="I115" s="2"/>
      <c r="J115" s="2"/>
      <c r="K115" s="2"/>
      <c r="L115" s="2"/>
      <c r="M115" s="2"/>
      <c r="N115" s="2"/>
      <c r="O115" s="2"/>
      <c r="P115" s="2"/>
      <c r="Q115" s="2"/>
    </row>
    <row r="116" spans="1:17" s="3" customFormat="1" ht="18" customHeight="1">
      <c r="A116" s="1" t="s">
        <v>344</v>
      </c>
      <c r="B116" s="2"/>
      <c r="C116" s="2">
        <v>1120</v>
      </c>
      <c r="D116" s="2">
        <f>F116+G116+H116+I116+J116+K116+L116+M116+N116+O116+P116+Q116</f>
        <v>0</v>
      </c>
      <c r="E116" s="2"/>
      <c r="F116" s="2"/>
      <c r="G116" s="2"/>
      <c r="H116" s="2"/>
      <c r="I116" s="2"/>
      <c r="J116" s="2"/>
      <c r="K116" s="2"/>
      <c r="L116" s="2"/>
      <c r="M116" s="2"/>
      <c r="N116" s="2"/>
      <c r="O116" s="2"/>
      <c r="P116" s="2"/>
      <c r="Q116" s="2"/>
    </row>
    <row r="117" spans="1:17" s="3" customFormat="1" ht="17.25" customHeight="1">
      <c r="A117" s="1" t="s">
        <v>457</v>
      </c>
      <c r="B117" s="2"/>
      <c r="C117" s="2">
        <v>1163</v>
      </c>
      <c r="D117" s="2">
        <f>F117+G117+H117+I117+J117+K117+L117+M117+N117+O117+P117+Q117</f>
        <v>0</v>
      </c>
      <c r="E117" s="2"/>
      <c r="F117" s="2"/>
      <c r="G117" s="2"/>
      <c r="H117" s="2"/>
      <c r="I117" s="2"/>
      <c r="J117" s="2"/>
      <c r="K117" s="2"/>
      <c r="L117" s="2"/>
      <c r="M117" s="2"/>
      <c r="N117" s="2"/>
      <c r="O117" s="2"/>
      <c r="P117" s="2"/>
      <c r="Q117" s="2"/>
    </row>
    <row r="118" spans="1:17" s="3" customFormat="1" ht="18" customHeight="1">
      <c r="A118" s="1" t="s">
        <v>351</v>
      </c>
      <c r="B118" s="2"/>
      <c r="C118" s="2">
        <v>1138</v>
      </c>
      <c r="D118" s="2">
        <f>F118+G118+H118+I118+J118+K118+L118+M118+N118+O118+P118+Q118</f>
        <v>0</v>
      </c>
      <c r="E118" s="2"/>
      <c r="F118" s="2"/>
      <c r="G118" s="2"/>
      <c r="H118" s="2"/>
      <c r="I118" s="2"/>
      <c r="J118" s="2"/>
      <c r="K118" s="2"/>
      <c r="L118" s="2"/>
      <c r="M118" s="2"/>
      <c r="N118" s="2"/>
      <c r="O118" s="2"/>
      <c r="P118" s="2"/>
      <c r="Q118" s="2"/>
    </row>
    <row r="119" spans="1:17" s="26" customFormat="1" ht="18" customHeight="1">
      <c r="A119" s="23" t="s">
        <v>396</v>
      </c>
      <c r="B119" s="24">
        <v>110202</v>
      </c>
      <c r="C119" s="24"/>
      <c r="D119" s="24">
        <f>D120+D121</f>
        <v>0</v>
      </c>
      <c r="E119" s="24"/>
      <c r="F119" s="24">
        <f aca="true" t="shared" si="28" ref="F119:Q119">F120+F121</f>
        <v>0</v>
      </c>
      <c r="G119" s="24">
        <f t="shared" si="28"/>
        <v>0</v>
      </c>
      <c r="H119" s="24">
        <f t="shared" si="28"/>
        <v>0</v>
      </c>
      <c r="I119" s="24">
        <f t="shared" si="28"/>
        <v>0</v>
      </c>
      <c r="J119" s="24">
        <f t="shared" si="28"/>
        <v>0</v>
      </c>
      <c r="K119" s="24">
        <f t="shared" si="28"/>
        <v>0</v>
      </c>
      <c r="L119" s="24">
        <f t="shared" si="28"/>
        <v>0</v>
      </c>
      <c r="M119" s="24">
        <f t="shared" si="28"/>
        <v>0</v>
      </c>
      <c r="N119" s="24">
        <f t="shared" si="28"/>
        <v>0</v>
      </c>
      <c r="O119" s="24">
        <f t="shared" si="28"/>
        <v>0</v>
      </c>
      <c r="P119" s="24">
        <f t="shared" si="28"/>
        <v>0</v>
      </c>
      <c r="Q119" s="24">
        <f t="shared" si="28"/>
        <v>0</v>
      </c>
    </row>
    <row r="120" spans="1:17" s="3" customFormat="1" ht="26.25" customHeight="1">
      <c r="A120" s="1" t="s">
        <v>12</v>
      </c>
      <c r="B120" s="2"/>
      <c r="C120" s="2">
        <v>1162</v>
      </c>
      <c r="D120" s="2">
        <f>F120+G120+H120+I120+J120+K120+L120+M120+N120+O120+P120+Q120</f>
        <v>0</v>
      </c>
      <c r="E120" s="2"/>
      <c r="F120" s="2"/>
      <c r="G120" s="2"/>
      <c r="H120" s="2"/>
      <c r="I120" s="2"/>
      <c r="J120" s="2"/>
      <c r="K120" s="2"/>
      <c r="L120" s="2"/>
      <c r="M120" s="2"/>
      <c r="N120" s="2"/>
      <c r="O120" s="2"/>
      <c r="P120" s="2"/>
      <c r="Q120" s="2"/>
    </row>
    <row r="121" spans="1:17" s="3" customFormat="1" ht="32.25" customHeight="1">
      <c r="A121" s="1" t="s">
        <v>9</v>
      </c>
      <c r="B121" s="2"/>
      <c r="C121" s="2">
        <v>1134</v>
      </c>
      <c r="D121" s="2">
        <f>F121+G121+H121+I121+J121+K121+L121+M121+N121+O121+P121+Q121</f>
        <v>0</v>
      </c>
      <c r="E121" s="2"/>
      <c r="F121" s="2"/>
      <c r="G121" s="2"/>
      <c r="H121" s="2"/>
      <c r="I121" s="2"/>
      <c r="J121" s="2"/>
      <c r="K121" s="2"/>
      <c r="L121" s="2"/>
      <c r="M121" s="2"/>
      <c r="N121" s="2"/>
      <c r="O121" s="2"/>
      <c r="P121" s="2"/>
      <c r="Q121" s="2"/>
    </row>
    <row r="122" spans="1:17" s="26" customFormat="1" ht="45.75" customHeight="1">
      <c r="A122" s="23" t="s">
        <v>458</v>
      </c>
      <c r="B122" s="24">
        <v>110204</v>
      </c>
      <c r="C122" s="24"/>
      <c r="D122" s="24">
        <f>D123+D124+D125+D126</f>
        <v>0</v>
      </c>
      <c r="E122" s="24"/>
      <c r="F122" s="24">
        <f aca="true" t="shared" si="29" ref="F122:Q122">F123+F124+F125+F126</f>
        <v>0</v>
      </c>
      <c r="G122" s="24">
        <f t="shared" si="29"/>
        <v>0</v>
      </c>
      <c r="H122" s="24">
        <f t="shared" si="29"/>
        <v>0</v>
      </c>
      <c r="I122" s="24">
        <f t="shared" si="29"/>
        <v>0</v>
      </c>
      <c r="J122" s="24">
        <f t="shared" si="29"/>
        <v>0</v>
      </c>
      <c r="K122" s="24">
        <f t="shared" si="29"/>
        <v>0</v>
      </c>
      <c r="L122" s="24">
        <f t="shared" si="29"/>
        <v>0</v>
      </c>
      <c r="M122" s="24">
        <f t="shared" si="29"/>
        <v>0</v>
      </c>
      <c r="N122" s="24">
        <f t="shared" si="29"/>
        <v>0</v>
      </c>
      <c r="O122" s="24">
        <f t="shared" si="29"/>
        <v>0</v>
      </c>
      <c r="P122" s="24">
        <f t="shared" si="29"/>
        <v>0</v>
      </c>
      <c r="Q122" s="24">
        <f t="shared" si="29"/>
        <v>0</v>
      </c>
    </row>
    <row r="123" spans="1:17" s="3" customFormat="1" ht="30" customHeight="1">
      <c r="A123" s="27" t="s">
        <v>9</v>
      </c>
      <c r="B123" s="2"/>
      <c r="C123" s="2">
        <v>1134</v>
      </c>
      <c r="D123" s="2">
        <f>F123+G123+H123+I123+J123+K123+L123+M123+N123+O123+P123+Q123</f>
        <v>0</v>
      </c>
      <c r="E123" s="2"/>
      <c r="F123" s="2"/>
      <c r="G123" s="2"/>
      <c r="H123" s="2"/>
      <c r="I123" s="2"/>
      <c r="J123" s="2"/>
      <c r="K123" s="2"/>
      <c r="L123" s="2"/>
      <c r="M123" s="2"/>
      <c r="N123" s="2"/>
      <c r="O123" s="2"/>
      <c r="P123" s="2"/>
      <c r="Q123" s="2"/>
    </row>
    <row r="124" spans="1:17" s="3" customFormat="1" ht="21" customHeight="1">
      <c r="A124" s="1" t="s">
        <v>344</v>
      </c>
      <c r="B124" s="2"/>
      <c r="C124" s="2">
        <v>1120</v>
      </c>
      <c r="D124" s="2">
        <f>F124+G124+H124+I124+J124+K124+L124+M124+N124+O124+P124+Q124</f>
        <v>0</v>
      </c>
      <c r="E124" s="2"/>
      <c r="F124" s="2"/>
      <c r="G124" s="2"/>
      <c r="H124" s="2"/>
      <c r="I124" s="2"/>
      <c r="J124" s="2"/>
      <c r="K124" s="2"/>
      <c r="L124" s="2"/>
      <c r="M124" s="2"/>
      <c r="N124" s="2"/>
      <c r="O124" s="2"/>
      <c r="P124" s="2"/>
      <c r="Q124" s="2"/>
    </row>
    <row r="125" spans="1:17" s="3" customFormat="1" ht="20.25" customHeight="1">
      <c r="A125" s="1" t="s">
        <v>457</v>
      </c>
      <c r="B125" s="2"/>
      <c r="C125" s="2">
        <v>1163</v>
      </c>
      <c r="D125" s="2">
        <f>F125+G125+H125+I125+J125+K125+L125+M125+N125+O125+P125+Q125</f>
        <v>0</v>
      </c>
      <c r="E125" s="2"/>
      <c r="F125" s="2"/>
      <c r="G125" s="2"/>
      <c r="H125" s="2"/>
      <c r="I125" s="2"/>
      <c r="J125" s="2"/>
      <c r="K125" s="2"/>
      <c r="L125" s="2"/>
      <c r="M125" s="2"/>
      <c r="N125" s="2"/>
      <c r="O125" s="2"/>
      <c r="P125" s="2"/>
      <c r="Q125" s="2"/>
    </row>
    <row r="126" spans="1:17" s="3" customFormat="1" ht="20.25" customHeight="1">
      <c r="A126" s="1" t="s">
        <v>454</v>
      </c>
      <c r="B126" s="2"/>
      <c r="C126" s="2">
        <v>1161</v>
      </c>
      <c r="D126" s="2">
        <f>F126+G126+H126+I126+J126+K126+L126+M126+N126+O126+P126+Q126</f>
        <v>0</v>
      </c>
      <c r="E126" s="2"/>
      <c r="F126" s="2"/>
      <c r="G126" s="2"/>
      <c r="H126" s="2"/>
      <c r="I126" s="2"/>
      <c r="J126" s="2"/>
      <c r="K126" s="2"/>
      <c r="L126" s="2"/>
      <c r="M126" s="2"/>
      <c r="N126" s="2"/>
      <c r="O126" s="2"/>
      <c r="P126" s="2"/>
      <c r="Q126" s="2"/>
    </row>
    <row r="127" spans="1:17" s="26" customFormat="1" ht="32.25" customHeight="1">
      <c r="A127" s="23" t="s">
        <v>349</v>
      </c>
      <c r="B127" s="24">
        <v>110205</v>
      </c>
      <c r="C127" s="24"/>
      <c r="D127" s="24">
        <f>D128+D130+D131+D129</f>
        <v>0</v>
      </c>
      <c r="E127" s="24"/>
      <c r="F127" s="24">
        <f aca="true" t="shared" si="30" ref="F127:Q127">F128+F130+F131+F129</f>
        <v>0</v>
      </c>
      <c r="G127" s="24">
        <f t="shared" si="30"/>
        <v>0</v>
      </c>
      <c r="H127" s="24">
        <f t="shared" si="30"/>
        <v>0</v>
      </c>
      <c r="I127" s="24">
        <f t="shared" si="30"/>
        <v>0</v>
      </c>
      <c r="J127" s="24">
        <f t="shared" si="30"/>
        <v>0</v>
      </c>
      <c r="K127" s="24">
        <f t="shared" si="30"/>
        <v>0</v>
      </c>
      <c r="L127" s="24">
        <f t="shared" si="30"/>
        <v>0</v>
      </c>
      <c r="M127" s="24">
        <f t="shared" si="30"/>
        <v>0</v>
      </c>
      <c r="N127" s="24">
        <f t="shared" si="30"/>
        <v>0</v>
      </c>
      <c r="O127" s="24">
        <f t="shared" si="30"/>
        <v>0</v>
      </c>
      <c r="P127" s="24">
        <f t="shared" si="30"/>
        <v>0</v>
      </c>
      <c r="Q127" s="24">
        <f t="shared" si="30"/>
        <v>0</v>
      </c>
    </row>
    <row r="128" spans="1:17" s="29" customFormat="1" ht="21.75" customHeight="1">
      <c r="A128" s="27" t="s">
        <v>344</v>
      </c>
      <c r="B128" s="28"/>
      <c r="C128" s="28">
        <v>1120</v>
      </c>
      <c r="D128" s="2">
        <f>F128+G128+H128+I128+J128+K128+L128+M128+N128+O128+P128+Q128</f>
        <v>0</v>
      </c>
      <c r="E128" s="28">
        <v>1.4</v>
      </c>
      <c r="F128" s="28"/>
      <c r="G128" s="28"/>
      <c r="H128" s="28"/>
      <c r="I128" s="28"/>
      <c r="J128" s="28"/>
      <c r="K128" s="28"/>
      <c r="L128" s="28"/>
      <c r="M128" s="28"/>
      <c r="N128" s="28"/>
      <c r="O128" s="28"/>
      <c r="P128" s="28"/>
      <c r="Q128" s="28"/>
    </row>
    <row r="129" spans="1:17" s="29" customFormat="1" ht="21" customHeight="1">
      <c r="A129" s="27" t="s">
        <v>454</v>
      </c>
      <c r="B129" s="28"/>
      <c r="C129" s="28">
        <v>1161</v>
      </c>
      <c r="D129" s="2">
        <f>F129+G129+H129+I129+J129+K129+L129+M129+N129+O129+P129+Q129</f>
        <v>0</v>
      </c>
      <c r="E129" s="28"/>
      <c r="F129" s="28"/>
      <c r="G129" s="28"/>
      <c r="H129" s="28"/>
      <c r="I129" s="28"/>
      <c r="J129" s="28"/>
      <c r="K129" s="28"/>
      <c r="L129" s="28"/>
      <c r="M129" s="28"/>
      <c r="N129" s="28"/>
      <c r="O129" s="28"/>
      <c r="P129" s="28"/>
      <c r="Q129" s="28"/>
    </row>
    <row r="130" spans="1:17" s="29" customFormat="1" ht="61.5" customHeight="1">
      <c r="A130" s="27" t="s">
        <v>45</v>
      </c>
      <c r="B130" s="28"/>
      <c r="C130" s="28">
        <v>1131</v>
      </c>
      <c r="D130" s="2">
        <f>F130+G130+H130+I130+J130+K130+L130+M130+N130+O130+P130+Q130</f>
        <v>0</v>
      </c>
      <c r="E130" s="28"/>
      <c r="F130" s="28"/>
      <c r="G130" s="28"/>
      <c r="H130" s="28"/>
      <c r="I130" s="28"/>
      <c r="J130" s="28"/>
      <c r="K130" s="28"/>
      <c r="L130" s="28"/>
      <c r="M130" s="28"/>
      <c r="N130" s="28"/>
      <c r="O130" s="28"/>
      <c r="P130" s="28"/>
      <c r="Q130" s="28"/>
    </row>
    <row r="131" spans="1:17" s="29" customFormat="1" ht="19.5" customHeight="1">
      <c r="A131" s="27" t="s">
        <v>451</v>
      </c>
      <c r="B131" s="28"/>
      <c r="C131" s="28">
        <v>1111</v>
      </c>
      <c r="D131" s="2">
        <f>F131+G131+H131+I131+J131+K131+L131+M131+N131+O131+P131+Q131</f>
        <v>0</v>
      </c>
      <c r="E131" s="28"/>
      <c r="F131" s="28"/>
      <c r="G131" s="28"/>
      <c r="H131" s="28"/>
      <c r="I131" s="28"/>
      <c r="J131" s="28"/>
      <c r="K131" s="28"/>
      <c r="L131" s="28"/>
      <c r="M131" s="28"/>
      <c r="N131" s="28"/>
      <c r="O131" s="28"/>
      <c r="P131" s="28"/>
      <c r="Q131" s="28"/>
    </row>
    <row r="132" spans="1:17" s="19" customFormat="1" ht="31.5">
      <c r="A132" s="18" t="s">
        <v>406</v>
      </c>
      <c r="B132" s="17">
        <v>110502</v>
      </c>
      <c r="C132" s="17"/>
      <c r="D132" s="17">
        <f>D133+D134+D135+D136+D137</f>
        <v>0</v>
      </c>
      <c r="E132" s="17"/>
      <c r="F132" s="17">
        <f aca="true" t="shared" si="31" ref="F132:Q132">F133+F134+F135+F136+F137</f>
        <v>0</v>
      </c>
      <c r="G132" s="17">
        <f t="shared" si="31"/>
        <v>0</v>
      </c>
      <c r="H132" s="17">
        <f t="shared" si="31"/>
        <v>0</v>
      </c>
      <c r="I132" s="17">
        <f t="shared" si="31"/>
        <v>0</v>
      </c>
      <c r="J132" s="17">
        <f t="shared" si="31"/>
        <v>0</v>
      </c>
      <c r="K132" s="17">
        <f t="shared" si="31"/>
        <v>0</v>
      </c>
      <c r="L132" s="17">
        <f t="shared" si="31"/>
        <v>0</v>
      </c>
      <c r="M132" s="17">
        <f t="shared" si="31"/>
        <v>0</v>
      </c>
      <c r="N132" s="17">
        <f t="shared" si="31"/>
        <v>0</v>
      </c>
      <c r="O132" s="17">
        <f t="shared" si="31"/>
        <v>0</v>
      </c>
      <c r="P132" s="17">
        <f t="shared" si="31"/>
        <v>0</v>
      </c>
      <c r="Q132" s="17">
        <f t="shared" si="31"/>
        <v>0</v>
      </c>
    </row>
    <row r="133" spans="1:17" s="3" customFormat="1" ht="21" customHeight="1">
      <c r="A133" s="1" t="s">
        <v>344</v>
      </c>
      <c r="B133" s="2"/>
      <c r="C133" s="2">
        <v>1120</v>
      </c>
      <c r="D133" s="2">
        <f>F133+G133+H133+I133+J133+K133+L133+M133+N133+O133+P133+Q133</f>
        <v>0</v>
      </c>
      <c r="E133" s="2"/>
      <c r="F133" s="2"/>
      <c r="G133" s="2"/>
      <c r="H133" s="2"/>
      <c r="I133" s="2"/>
      <c r="J133" s="2"/>
      <c r="K133" s="2"/>
      <c r="L133" s="2"/>
      <c r="M133" s="2"/>
      <c r="N133" s="2"/>
      <c r="O133" s="2"/>
      <c r="P133" s="2"/>
      <c r="Q133" s="2"/>
    </row>
    <row r="134" spans="1:17" s="3" customFormat="1" ht="61.5" customHeight="1">
      <c r="A134" s="1" t="s">
        <v>30</v>
      </c>
      <c r="B134" s="2"/>
      <c r="C134" s="2">
        <v>1131</v>
      </c>
      <c r="D134" s="2">
        <f>F134+G134+H134+I134+J134+K134+L134+M134+N134+O134+P134+Q134</f>
        <v>0</v>
      </c>
      <c r="E134" s="2"/>
      <c r="F134" s="2"/>
      <c r="G134" s="2"/>
      <c r="H134" s="2"/>
      <c r="I134" s="2"/>
      <c r="J134" s="2"/>
      <c r="K134" s="2"/>
      <c r="L134" s="2"/>
      <c r="M134" s="2"/>
      <c r="N134" s="2"/>
      <c r="O134" s="2"/>
      <c r="P134" s="2"/>
      <c r="Q134" s="2"/>
    </row>
    <row r="135" spans="1:17" s="3" customFormat="1" ht="18" customHeight="1">
      <c r="A135" s="27" t="s">
        <v>451</v>
      </c>
      <c r="B135" s="2"/>
      <c r="C135" s="2">
        <v>1111</v>
      </c>
      <c r="D135" s="2">
        <f>F135+G135+H135+I135+J135+K135+L135+M135+N135+O135+P135+Q135</f>
        <v>0</v>
      </c>
      <c r="E135" s="2"/>
      <c r="F135" s="2"/>
      <c r="G135" s="2"/>
      <c r="H135" s="2"/>
      <c r="I135" s="2"/>
      <c r="J135" s="2"/>
      <c r="K135" s="2"/>
      <c r="L135" s="2"/>
      <c r="M135" s="2"/>
      <c r="N135" s="2"/>
      <c r="O135" s="2"/>
      <c r="P135" s="2"/>
      <c r="Q135" s="2"/>
    </row>
    <row r="136" spans="1:17" s="3" customFormat="1" ht="49.5" customHeight="1">
      <c r="A136" s="1" t="s">
        <v>444</v>
      </c>
      <c r="B136" s="2"/>
      <c r="C136" s="2">
        <v>2110</v>
      </c>
      <c r="D136" s="2">
        <f>F136+G136+H136+I136+J136+K136+L136+M136+N136+O136+P136+Q136</f>
        <v>0</v>
      </c>
      <c r="E136" s="2"/>
      <c r="F136" s="2"/>
      <c r="G136" s="2"/>
      <c r="H136" s="2"/>
      <c r="I136" s="2"/>
      <c r="J136" s="2"/>
      <c r="K136" s="2"/>
      <c r="L136" s="2"/>
      <c r="M136" s="2"/>
      <c r="N136" s="2"/>
      <c r="O136" s="2"/>
      <c r="P136" s="2"/>
      <c r="Q136" s="2"/>
    </row>
    <row r="137" spans="1:17" s="3" customFormat="1" ht="31.5">
      <c r="A137" s="1" t="s">
        <v>449</v>
      </c>
      <c r="B137" s="2"/>
      <c r="C137" s="2">
        <v>1162</v>
      </c>
      <c r="D137" s="2">
        <f>F137+G137+H137+I137+J137+K137+L137+M137+N137+O137+P137+Q137</f>
        <v>0</v>
      </c>
      <c r="E137" s="2"/>
      <c r="F137" s="2"/>
      <c r="G137" s="2"/>
      <c r="H137" s="2"/>
      <c r="I137" s="2"/>
      <c r="J137" s="2"/>
      <c r="K137" s="2"/>
      <c r="L137" s="2"/>
      <c r="M137" s="2"/>
      <c r="N137" s="2"/>
      <c r="O137" s="2"/>
      <c r="P137" s="2"/>
      <c r="Q137" s="2"/>
    </row>
    <row r="138" spans="1:17" s="32" customFormat="1" ht="15.75">
      <c r="A138" s="30" t="s">
        <v>440</v>
      </c>
      <c r="B138" s="31"/>
      <c r="C138" s="31"/>
      <c r="D138" s="31">
        <f>D139+D145+D151</f>
        <v>0</v>
      </c>
      <c r="E138" s="31"/>
      <c r="F138" s="31">
        <f aca="true" t="shared" si="32" ref="F138:Q138">F139+F145+F151</f>
        <v>0</v>
      </c>
      <c r="G138" s="31">
        <f t="shared" si="32"/>
        <v>0</v>
      </c>
      <c r="H138" s="31">
        <f t="shared" si="32"/>
        <v>0</v>
      </c>
      <c r="I138" s="31">
        <f t="shared" si="32"/>
        <v>0</v>
      </c>
      <c r="J138" s="31">
        <f t="shared" si="32"/>
        <v>0</v>
      </c>
      <c r="K138" s="31">
        <f t="shared" si="32"/>
        <v>0</v>
      </c>
      <c r="L138" s="31">
        <f t="shared" si="32"/>
        <v>0</v>
      </c>
      <c r="M138" s="31">
        <f t="shared" si="32"/>
        <v>0</v>
      </c>
      <c r="N138" s="31">
        <f t="shared" si="32"/>
        <v>0</v>
      </c>
      <c r="O138" s="31">
        <f t="shared" si="32"/>
        <v>0</v>
      </c>
      <c r="P138" s="31">
        <f t="shared" si="32"/>
        <v>0</v>
      </c>
      <c r="Q138" s="31">
        <f t="shared" si="32"/>
        <v>0</v>
      </c>
    </row>
    <row r="139" spans="1:17" s="26" customFormat="1" ht="31.5">
      <c r="A139" s="23" t="s">
        <v>409</v>
      </c>
      <c r="B139" s="24">
        <v>10116</v>
      </c>
      <c r="C139" s="24"/>
      <c r="D139" s="24">
        <f>D140+D141+D142+D143+D144</f>
        <v>0</v>
      </c>
      <c r="E139" s="24"/>
      <c r="F139" s="24">
        <f aca="true" t="shared" si="33" ref="F139:Q139">F140+F141+F142+F143+F144</f>
        <v>0</v>
      </c>
      <c r="G139" s="24">
        <f t="shared" si="33"/>
        <v>0</v>
      </c>
      <c r="H139" s="24">
        <f t="shared" si="33"/>
        <v>0</v>
      </c>
      <c r="I139" s="24">
        <f t="shared" si="33"/>
        <v>0</v>
      </c>
      <c r="J139" s="24">
        <f t="shared" si="33"/>
        <v>0</v>
      </c>
      <c r="K139" s="24">
        <f t="shared" si="33"/>
        <v>0</v>
      </c>
      <c r="L139" s="24">
        <f t="shared" si="33"/>
        <v>0</v>
      </c>
      <c r="M139" s="24">
        <f t="shared" si="33"/>
        <v>0</v>
      </c>
      <c r="N139" s="24">
        <f t="shared" si="33"/>
        <v>0</v>
      </c>
      <c r="O139" s="24">
        <f t="shared" si="33"/>
        <v>0</v>
      </c>
      <c r="P139" s="24">
        <f t="shared" si="33"/>
        <v>0</v>
      </c>
      <c r="Q139" s="24">
        <f t="shared" si="33"/>
        <v>0</v>
      </c>
    </row>
    <row r="140" spans="1:17" s="29" customFormat="1" ht="19.5" customHeight="1">
      <c r="A140" s="27" t="s">
        <v>451</v>
      </c>
      <c r="B140" s="28"/>
      <c r="C140" s="28">
        <v>1111</v>
      </c>
      <c r="D140" s="2">
        <f>F140+G140+H140+I140+J140+K140+L140+M140+N140+O140+P140+Q140</f>
        <v>0</v>
      </c>
      <c r="E140" s="28">
        <v>0.6</v>
      </c>
      <c r="F140" s="28"/>
      <c r="G140" s="28"/>
      <c r="H140" s="28"/>
      <c r="I140" s="28"/>
      <c r="J140" s="28"/>
      <c r="K140" s="28"/>
      <c r="L140" s="28"/>
      <c r="M140" s="28"/>
      <c r="N140" s="28"/>
      <c r="O140" s="28"/>
      <c r="P140" s="28"/>
      <c r="Q140" s="28"/>
    </row>
    <row r="141" spans="1:17" s="29" customFormat="1" ht="17.25" customHeight="1">
      <c r="A141" s="27" t="s">
        <v>344</v>
      </c>
      <c r="B141" s="28"/>
      <c r="C141" s="28">
        <v>1120</v>
      </c>
      <c r="D141" s="2">
        <f>F141+G141+H141+I141+J141+K141+L141+M141+N141+O141+P141+Q141</f>
        <v>0</v>
      </c>
      <c r="E141" s="28"/>
      <c r="F141" s="28"/>
      <c r="G141" s="28"/>
      <c r="H141" s="28"/>
      <c r="I141" s="28"/>
      <c r="J141" s="28"/>
      <c r="K141" s="28"/>
      <c r="L141" s="28"/>
      <c r="M141" s="28"/>
      <c r="N141" s="28"/>
      <c r="O141" s="28"/>
      <c r="P141" s="28"/>
      <c r="Q141" s="28"/>
    </row>
    <row r="142" spans="1:17" s="29" customFormat="1" ht="15.75" customHeight="1">
      <c r="A142" s="27" t="s">
        <v>454</v>
      </c>
      <c r="B142" s="28"/>
      <c r="C142" s="28">
        <v>1161</v>
      </c>
      <c r="D142" s="2">
        <f>F142+G142+H142+I142+J142+K142+L142+M142+N142+O142+P142+Q142</f>
        <v>0</v>
      </c>
      <c r="E142" s="28"/>
      <c r="F142" s="28"/>
      <c r="G142" s="28"/>
      <c r="H142" s="28"/>
      <c r="I142" s="28"/>
      <c r="J142" s="28"/>
      <c r="K142" s="28"/>
      <c r="L142" s="28"/>
      <c r="M142" s="28"/>
      <c r="N142" s="28"/>
      <c r="O142" s="28"/>
      <c r="P142" s="28"/>
      <c r="Q142" s="28"/>
    </row>
    <row r="143" spans="1:17" s="29" customFormat="1" ht="15.75" customHeight="1">
      <c r="A143" s="27" t="s">
        <v>449</v>
      </c>
      <c r="B143" s="28"/>
      <c r="C143" s="28">
        <v>1162</v>
      </c>
      <c r="D143" s="2">
        <f>F143+G143+H143+I143+J143+K143+L143+M143+N143+O143+P143+Q143</f>
        <v>0</v>
      </c>
      <c r="E143" s="28"/>
      <c r="F143" s="28"/>
      <c r="G143" s="28"/>
      <c r="H143" s="28"/>
      <c r="I143" s="28"/>
      <c r="J143" s="28"/>
      <c r="K143" s="28"/>
      <c r="L143" s="28"/>
      <c r="M143" s="28"/>
      <c r="N143" s="28"/>
      <c r="O143" s="28"/>
      <c r="P143" s="28"/>
      <c r="Q143" s="28"/>
    </row>
    <row r="144" spans="1:17" s="29" customFormat="1" ht="28.5" customHeight="1">
      <c r="A144" s="27" t="s">
        <v>11</v>
      </c>
      <c r="B144" s="28"/>
      <c r="C144" s="28">
        <v>1134</v>
      </c>
      <c r="D144" s="2">
        <f>F144+G144+H144+I144+J144+K144+L144+M144+N144+O144+P144+Q144</f>
        <v>0</v>
      </c>
      <c r="E144" s="28"/>
      <c r="F144" s="28"/>
      <c r="G144" s="28"/>
      <c r="H144" s="28"/>
      <c r="I144" s="28"/>
      <c r="J144" s="28"/>
      <c r="K144" s="28"/>
      <c r="L144" s="28"/>
      <c r="M144" s="28"/>
      <c r="N144" s="28"/>
      <c r="O144" s="28"/>
      <c r="P144" s="28"/>
      <c r="Q144" s="28"/>
    </row>
    <row r="145" spans="1:17" s="26" customFormat="1" ht="30" customHeight="1">
      <c r="A145" s="18" t="s">
        <v>393</v>
      </c>
      <c r="B145" s="24">
        <v>90802</v>
      </c>
      <c r="C145" s="24"/>
      <c r="D145" s="24">
        <f>D146+D147+D148+D149+D150</f>
        <v>0</v>
      </c>
      <c r="E145" s="24"/>
      <c r="F145" s="24">
        <f aca="true" t="shared" si="34" ref="F145:Q145">F146+F147+F148+F149+F150</f>
        <v>0</v>
      </c>
      <c r="G145" s="24">
        <f t="shared" si="34"/>
        <v>0</v>
      </c>
      <c r="H145" s="24">
        <f t="shared" si="34"/>
        <v>0</v>
      </c>
      <c r="I145" s="24">
        <f t="shared" si="34"/>
        <v>0</v>
      </c>
      <c r="J145" s="24">
        <f t="shared" si="34"/>
        <v>0</v>
      </c>
      <c r="K145" s="24">
        <f t="shared" si="34"/>
        <v>0</v>
      </c>
      <c r="L145" s="24">
        <f t="shared" si="34"/>
        <v>0</v>
      </c>
      <c r="M145" s="24">
        <f t="shared" si="34"/>
        <v>0</v>
      </c>
      <c r="N145" s="24">
        <f t="shared" si="34"/>
        <v>0</v>
      </c>
      <c r="O145" s="24">
        <f t="shared" si="34"/>
        <v>0</v>
      </c>
      <c r="P145" s="24">
        <f t="shared" si="34"/>
        <v>0</v>
      </c>
      <c r="Q145" s="24">
        <f t="shared" si="34"/>
        <v>0</v>
      </c>
    </row>
    <row r="146" spans="1:17" s="3" customFormat="1" ht="15.75">
      <c r="A146" s="1" t="s">
        <v>404</v>
      </c>
      <c r="B146" s="2"/>
      <c r="C146" s="2">
        <v>1140</v>
      </c>
      <c r="D146" s="2">
        <f>F146+G146+H146+I146+J146+K146+L146+M146+N146+O146+P146+Q146</f>
        <v>0</v>
      </c>
      <c r="E146" s="2"/>
      <c r="F146" s="2"/>
      <c r="G146" s="2"/>
      <c r="H146" s="2"/>
      <c r="I146" s="2"/>
      <c r="J146" s="2"/>
      <c r="K146" s="2"/>
      <c r="L146" s="2"/>
      <c r="M146" s="2"/>
      <c r="N146" s="2"/>
      <c r="O146" s="2"/>
      <c r="P146" s="2"/>
      <c r="Q146" s="2"/>
    </row>
    <row r="147" spans="1:17" s="3" customFormat="1" ht="20.25" customHeight="1">
      <c r="A147" s="1" t="s">
        <v>344</v>
      </c>
      <c r="B147" s="2"/>
      <c r="C147" s="2">
        <v>1120</v>
      </c>
      <c r="D147" s="2">
        <f>F147+G147+H147+I147+J147+K147+L147+M147+N147+O147+P147+Q147</f>
        <v>0</v>
      </c>
      <c r="E147" s="2"/>
      <c r="F147" s="2"/>
      <c r="G147" s="2"/>
      <c r="H147" s="2"/>
      <c r="I147" s="2"/>
      <c r="J147" s="2"/>
      <c r="K147" s="2"/>
      <c r="L147" s="2"/>
      <c r="M147" s="2"/>
      <c r="N147" s="2"/>
      <c r="O147" s="2"/>
      <c r="P147" s="2"/>
      <c r="Q147" s="2"/>
    </row>
    <row r="148" spans="1:17" s="3" customFormat="1" ht="24" customHeight="1">
      <c r="A148" s="1" t="s">
        <v>344</v>
      </c>
      <c r="B148" s="2"/>
      <c r="C148" s="2">
        <v>1120</v>
      </c>
      <c r="D148" s="2">
        <f>F148+G148+H148+I148+J148+K148+L148+M148+N148+O148+P148+Q148</f>
        <v>0</v>
      </c>
      <c r="E148" s="2"/>
      <c r="F148" s="2"/>
      <c r="G148" s="2"/>
      <c r="H148" s="2"/>
      <c r="I148" s="2"/>
      <c r="J148" s="2"/>
      <c r="K148" s="2"/>
      <c r="L148" s="2"/>
      <c r="M148" s="2"/>
      <c r="N148" s="2"/>
      <c r="O148" s="2"/>
      <c r="P148" s="2"/>
      <c r="Q148" s="2"/>
    </row>
    <row r="149" spans="1:17" s="3" customFormat="1" ht="31.5">
      <c r="A149" s="1" t="s">
        <v>356</v>
      </c>
      <c r="B149" s="2"/>
      <c r="C149" s="2">
        <v>1131</v>
      </c>
      <c r="D149" s="2">
        <f>F149+G149+H149+I149+J149+K149+L149+M149+N149+O149+P149+Q149</f>
        <v>0</v>
      </c>
      <c r="E149" s="2">
        <v>4</v>
      </c>
      <c r="F149" s="2"/>
      <c r="G149" s="2"/>
      <c r="H149" s="2"/>
      <c r="I149" s="2"/>
      <c r="J149" s="2"/>
      <c r="K149" s="2"/>
      <c r="L149" s="2"/>
      <c r="M149" s="2"/>
      <c r="N149" s="2"/>
      <c r="O149" s="2"/>
      <c r="P149" s="2"/>
      <c r="Q149" s="2"/>
    </row>
    <row r="150" spans="1:17" s="3" customFormat="1" ht="15.75">
      <c r="A150" s="1" t="s">
        <v>355</v>
      </c>
      <c r="B150" s="2"/>
      <c r="C150" s="2">
        <v>1137</v>
      </c>
      <c r="D150" s="2">
        <f>F150+G150+H150+I150+J150+K150+L150+M150+N150+O150+P150+Q150</f>
        <v>0</v>
      </c>
      <c r="E150" s="2"/>
      <c r="F150" s="2"/>
      <c r="G150" s="2"/>
      <c r="H150" s="2"/>
      <c r="I150" s="2"/>
      <c r="J150" s="2"/>
      <c r="K150" s="2"/>
      <c r="L150" s="2"/>
      <c r="M150" s="2"/>
      <c r="N150" s="2"/>
      <c r="O150" s="2"/>
      <c r="P150" s="2"/>
      <c r="Q150" s="2"/>
    </row>
    <row r="151" spans="1:17" s="19" customFormat="1" ht="15.75">
      <c r="A151" s="18" t="s">
        <v>421</v>
      </c>
      <c r="B151" s="17">
        <v>91106</v>
      </c>
      <c r="C151" s="17"/>
      <c r="D151" s="17">
        <f>D152</f>
        <v>0</v>
      </c>
      <c r="E151" s="17"/>
      <c r="F151" s="17">
        <f aca="true" t="shared" si="35" ref="F151:Q151">F152</f>
        <v>0</v>
      </c>
      <c r="G151" s="17">
        <f t="shared" si="35"/>
        <v>0</v>
      </c>
      <c r="H151" s="17">
        <f t="shared" si="35"/>
        <v>0</v>
      </c>
      <c r="I151" s="17">
        <f t="shared" si="35"/>
        <v>0</v>
      </c>
      <c r="J151" s="17">
        <f t="shared" si="35"/>
        <v>0</v>
      </c>
      <c r="K151" s="17">
        <f t="shared" si="35"/>
        <v>0</v>
      </c>
      <c r="L151" s="17">
        <f t="shared" si="35"/>
        <v>0</v>
      </c>
      <c r="M151" s="17">
        <f t="shared" si="35"/>
        <v>0</v>
      </c>
      <c r="N151" s="17">
        <f t="shared" si="35"/>
        <v>0</v>
      </c>
      <c r="O151" s="17">
        <f t="shared" si="35"/>
        <v>0</v>
      </c>
      <c r="P151" s="17">
        <f t="shared" si="35"/>
        <v>0</v>
      </c>
      <c r="Q151" s="17">
        <f t="shared" si="35"/>
        <v>0</v>
      </c>
    </row>
    <row r="152" spans="1:17" s="3" customFormat="1" ht="15.75">
      <c r="A152" s="1" t="s">
        <v>457</v>
      </c>
      <c r="B152" s="2"/>
      <c r="C152" s="2">
        <v>1163</v>
      </c>
      <c r="D152" s="2">
        <f>F152+G152+H152+I152+J152+K152+L152+M152+N152+O152+P152+Q152</f>
        <v>0</v>
      </c>
      <c r="E152" s="2"/>
      <c r="F152" s="2"/>
      <c r="G152" s="2"/>
      <c r="H152" s="2"/>
      <c r="I152" s="2"/>
      <c r="J152" s="2"/>
      <c r="K152" s="2"/>
      <c r="L152" s="2"/>
      <c r="M152" s="2"/>
      <c r="N152" s="2"/>
      <c r="O152" s="2"/>
      <c r="P152" s="2"/>
      <c r="Q152" s="2"/>
    </row>
    <row r="153" spans="1:17" s="3" customFormat="1" ht="31.5">
      <c r="A153" s="1" t="s">
        <v>356</v>
      </c>
      <c r="B153" s="2"/>
      <c r="C153" s="2">
        <v>1131</v>
      </c>
      <c r="D153" s="2">
        <f>F153+G153+H153+I153+J153+K153+L153+M153+N153+O153+P153+Q153</f>
        <v>0</v>
      </c>
      <c r="E153" s="2"/>
      <c r="F153" s="2"/>
      <c r="G153" s="2"/>
      <c r="H153" s="2"/>
      <c r="I153" s="2"/>
      <c r="J153" s="2"/>
      <c r="K153" s="2"/>
      <c r="L153" s="2"/>
      <c r="M153" s="2"/>
      <c r="N153" s="2"/>
      <c r="O153" s="2"/>
      <c r="P153" s="2"/>
      <c r="Q153" s="2"/>
    </row>
    <row r="154" spans="1:17" s="3" customFormat="1" ht="15.75">
      <c r="A154" s="1" t="s">
        <v>355</v>
      </c>
      <c r="B154" s="2"/>
      <c r="C154" s="2">
        <v>1137</v>
      </c>
      <c r="D154" s="2">
        <f>F154+G154+H154+I154+J154+K154+L154+M154+N154+O154+P154+Q154</f>
        <v>0</v>
      </c>
      <c r="E154" s="2"/>
      <c r="F154" s="2"/>
      <c r="G154" s="2"/>
      <c r="H154" s="2"/>
      <c r="I154" s="2"/>
      <c r="J154" s="2"/>
      <c r="K154" s="2"/>
      <c r="L154" s="2"/>
      <c r="M154" s="2"/>
      <c r="N154" s="2"/>
      <c r="O154" s="2"/>
      <c r="P154" s="2"/>
      <c r="Q154" s="2"/>
    </row>
    <row r="155" spans="1:17" s="3" customFormat="1" ht="15.75">
      <c r="A155" s="1" t="s">
        <v>354</v>
      </c>
      <c r="B155" s="2"/>
      <c r="C155" s="2">
        <v>2110</v>
      </c>
      <c r="D155" s="2">
        <f>F155+G155+H155+I155+J155+K155+L155+M155+N155+O155+P155+Q155</f>
        <v>0</v>
      </c>
      <c r="E155" s="2"/>
      <c r="F155" s="2"/>
      <c r="G155" s="2"/>
      <c r="H155" s="2"/>
      <c r="I155" s="2"/>
      <c r="J155" s="2"/>
      <c r="K155" s="2"/>
      <c r="L155" s="2"/>
      <c r="M155" s="2"/>
      <c r="N155" s="2"/>
      <c r="O155" s="2"/>
      <c r="P155" s="2"/>
      <c r="Q155" s="2"/>
    </row>
    <row r="156" spans="1:17" s="19" customFormat="1" ht="15.75">
      <c r="A156" s="18" t="s">
        <v>358</v>
      </c>
      <c r="B156" s="17">
        <v>110502</v>
      </c>
      <c r="C156" s="17"/>
      <c r="D156" s="17"/>
      <c r="E156" s="17"/>
      <c r="F156" s="17"/>
      <c r="G156" s="17"/>
      <c r="H156" s="17"/>
      <c r="I156" s="17"/>
      <c r="J156" s="17"/>
      <c r="K156" s="17"/>
      <c r="L156" s="17"/>
      <c r="M156" s="17"/>
      <c r="N156" s="17"/>
      <c r="O156" s="17"/>
      <c r="P156" s="17"/>
      <c r="Q156" s="17"/>
    </row>
    <row r="157" spans="1:17" s="3" customFormat="1" ht="15.75">
      <c r="A157" s="1" t="s">
        <v>343</v>
      </c>
      <c r="B157" s="2"/>
      <c r="C157" s="2">
        <v>1111</v>
      </c>
      <c r="D157" s="2">
        <f>F157+G157+H157+I157+J157+K157+L157+M157+N157+O157+P157+Q157</f>
        <v>0</v>
      </c>
      <c r="E157" s="2"/>
      <c r="F157" s="2"/>
      <c r="G157" s="2"/>
      <c r="H157" s="2"/>
      <c r="I157" s="2"/>
      <c r="J157" s="2"/>
      <c r="K157" s="2"/>
      <c r="L157" s="2"/>
      <c r="M157" s="2"/>
      <c r="N157" s="2"/>
      <c r="O157" s="2"/>
      <c r="P157" s="2"/>
      <c r="Q157" s="2"/>
    </row>
    <row r="158" spans="1:17" s="3" customFormat="1" ht="15.75">
      <c r="A158" s="1" t="s">
        <v>344</v>
      </c>
      <c r="B158" s="2"/>
      <c r="C158" s="2">
        <v>1120</v>
      </c>
      <c r="D158" s="2">
        <f>F158+G158+H158+I158+J158+K158+L158+M158+N158+O158+P158+Q158</f>
        <v>0</v>
      </c>
      <c r="E158" s="2"/>
      <c r="F158" s="2"/>
      <c r="G158" s="2"/>
      <c r="H158" s="2"/>
      <c r="I158" s="2"/>
      <c r="J158" s="2"/>
      <c r="K158" s="2"/>
      <c r="L158" s="2"/>
      <c r="M158" s="2"/>
      <c r="N158" s="2"/>
      <c r="O158" s="2"/>
      <c r="P158" s="2"/>
      <c r="Q158" s="2"/>
    </row>
    <row r="159" spans="1:17" s="3" customFormat="1" ht="15.75">
      <c r="A159" s="1" t="s">
        <v>354</v>
      </c>
      <c r="B159" s="2"/>
      <c r="C159" s="2">
        <v>2110</v>
      </c>
      <c r="D159" s="2">
        <f>F159+G159+H159+I159+J159+K159+L159+M159+N159+O159+P159+Q159</f>
        <v>0</v>
      </c>
      <c r="E159" s="2"/>
      <c r="F159" s="2"/>
      <c r="G159" s="2"/>
      <c r="H159" s="2"/>
      <c r="I159" s="2"/>
      <c r="J159" s="2"/>
      <c r="K159" s="2"/>
      <c r="L159" s="2"/>
      <c r="M159" s="2"/>
      <c r="N159" s="2"/>
      <c r="O159" s="2"/>
      <c r="P159" s="2"/>
      <c r="Q159" s="2"/>
    </row>
    <row r="160" spans="1:17" s="10" customFormat="1" ht="47.25">
      <c r="A160" s="11" t="s">
        <v>504</v>
      </c>
      <c r="B160" s="12"/>
      <c r="C160" s="12"/>
      <c r="D160" s="36">
        <f>D161+D168+D177+D182+D187+D189+D191+D193+D185</f>
        <v>5</v>
      </c>
      <c r="E160" s="12">
        <v>2.1</v>
      </c>
      <c r="F160" s="36">
        <f aca="true" t="shared" si="36" ref="F160:Q160">F161+F168+F177+F182+F187+F189+F191+F193+F185</f>
        <v>0</v>
      </c>
      <c r="G160" s="36">
        <f t="shared" si="36"/>
        <v>5</v>
      </c>
      <c r="H160" s="36">
        <f t="shared" si="36"/>
        <v>0</v>
      </c>
      <c r="I160" s="36">
        <f t="shared" si="36"/>
        <v>0</v>
      </c>
      <c r="J160" s="36">
        <f t="shared" si="36"/>
        <v>0</v>
      </c>
      <c r="K160" s="36">
        <f t="shared" si="36"/>
        <v>0</v>
      </c>
      <c r="L160" s="36">
        <f t="shared" si="36"/>
        <v>0</v>
      </c>
      <c r="M160" s="36">
        <f t="shared" si="36"/>
        <v>0</v>
      </c>
      <c r="N160" s="36">
        <f t="shared" si="36"/>
        <v>0</v>
      </c>
      <c r="O160" s="36">
        <f t="shared" si="36"/>
        <v>0</v>
      </c>
      <c r="P160" s="36">
        <f t="shared" si="36"/>
        <v>0</v>
      </c>
      <c r="Q160" s="36">
        <f t="shared" si="36"/>
        <v>0</v>
      </c>
    </row>
    <row r="161" spans="1:17" s="19" customFormat="1" ht="31.5">
      <c r="A161" s="18" t="s">
        <v>350</v>
      </c>
      <c r="B161" s="17">
        <v>10116</v>
      </c>
      <c r="C161" s="17"/>
      <c r="D161" s="17">
        <f>D163+D164+D165+D166+D167+D162</f>
        <v>0</v>
      </c>
      <c r="E161" s="17"/>
      <c r="F161" s="17">
        <f aca="true" t="shared" si="37" ref="F161:Q161">F163+F164+F165+F166+F167+F162</f>
        <v>0</v>
      </c>
      <c r="G161" s="17">
        <f t="shared" si="37"/>
        <v>0</v>
      </c>
      <c r="H161" s="17">
        <f t="shared" si="37"/>
        <v>0</v>
      </c>
      <c r="I161" s="17">
        <f t="shared" si="37"/>
        <v>0</v>
      </c>
      <c r="J161" s="17">
        <f t="shared" si="37"/>
        <v>0</v>
      </c>
      <c r="K161" s="17">
        <f t="shared" si="37"/>
        <v>0</v>
      </c>
      <c r="L161" s="17">
        <f t="shared" si="37"/>
        <v>0</v>
      </c>
      <c r="M161" s="17">
        <f t="shared" si="37"/>
        <v>0</v>
      </c>
      <c r="N161" s="17">
        <f t="shared" si="37"/>
        <v>0</v>
      </c>
      <c r="O161" s="17">
        <f t="shared" si="37"/>
        <v>0</v>
      </c>
      <c r="P161" s="17">
        <f t="shared" si="37"/>
        <v>0</v>
      </c>
      <c r="Q161" s="17">
        <f t="shared" si="37"/>
        <v>0</v>
      </c>
    </row>
    <row r="162" spans="1:17" s="29" customFormat="1" ht="49.5" customHeight="1">
      <c r="A162" s="1" t="s">
        <v>444</v>
      </c>
      <c r="B162" s="28"/>
      <c r="C162" s="28">
        <v>2110</v>
      </c>
      <c r="D162" s="28">
        <f aca="true" t="shared" si="38" ref="D162:D167">F162+G162+H162+I162+J162+K162+L162+M162+N162+O162+P162+Q162</f>
        <v>0</v>
      </c>
      <c r="E162" s="28"/>
      <c r="F162" s="28"/>
      <c r="G162" s="28"/>
      <c r="H162" s="28"/>
      <c r="I162" s="28"/>
      <c r="J162" s="28"/>
      <c r="K162" s="28"/>
      <c r="L162" s="28"/>
      <c r="M162" s="28"/>
      <c r="N162" s="28"/>
      <c r="O162" s="28"/>
      <c r="P162" s="28"/>
      <c r="Q162" s="28"/>
    </row>
    <row r="163" spans="1:17" s="3" customFormat="1" ht="19.5" customHeight="1">
      <c r="A163" s="1" t="s">
        <v>454</v>
      </c>
      <c r="B163" s="2"/>
      <c r="C163" s="2">
        <v>1161</v>
      </c>
      <c r="D163" s="2">
        <f t="shared" si="38"/>
        <v>0</v>
      </c>
      <c r="E163" s="2"/>
      <c r="F163" s="2"/>
      <c r="G163" s="2"/>
      <c r="H163" s="2"/>
      <c r="I163" s="2"/>
      <c r="J163" s="2"/>
      <c r="K163" s="2"/>
      <c r="L163" s="2"/>
      <c r="M163" s="2"/>
      <c r="N163" s="2"/>
      <c r="O163" s="2"/>
      <c r="P163" s="2"/>
      <c r="Q163" s="2"/>
    </row>
    <row r="164" spans="1:17" s="3" customFormat="1" ht="31.5">
      <c r="A164" s="1" t="s">
        <v>9</v>
      </c>
      <c r="B164" s="2"/>
      <c r="C164" s="2">
        <v>1137</v>
      </c>
      <c r="D164" s="2">
        <f t="shared" si="38"/>
        <v>0</v>
      </c>
      <c r="E164" s="2"/>
      <c r="F164" s="2"/>
      <c r="G164" s="2"/>
      <c r="H164" s="2"/>
      <c r="I164" s="2"/>
      <c r="J164" s="2"/>
      <c r="K164" s="2"/>
      <c r="L164" s="2"/>
      <c r="M164" s="2"/>
      <c r="N164" s="2"/>
      <c r="O164" s="2"/>
      <c r="P164" s="2"/>
      <c r="Q164" s="2"/>
    </row>
    <row r="165" spans="1:17" s="3" customFormat="1" ht="31.5">
      <c r="A165" s="1" t="s">
        <v>448</v>
      </c>
      <c r="B165" s="2"/>
      <c r="C165" s="2">
        <v>1134</v>
      </c>
      <c r="D165" s="2">
        <f t="shared" si="38"/>
        <v>0</v>
      </c>
      <c r="E165" s="2"/>
      <c r="F165" s="2"/>
      <c r="G165" s="2"/>
      <c r="H165" s="2"/>
      <c r="I165" s="2"/>
      <c r="J165" s="2"/>
      <c r="K165" s="2"/>
      <c r="L165" s="2"/>
      <c r="M165" s="2"/>
      <c r="N165" s="2"/>
      <c r="O165" s="2"/>
      <c r="P165" s="2"/>
      <c r="Q165" s="2"/>
    </row>
    <row r="166" spans="1:17" s="3" customFormat="1" ht="15.75">
      <c r="A166" s="1" t="s">
        <v>10</v>
      </c>
      <c r="B166" s="2"/>
      <c r="C166" s="2">
        <v>1135</v>
      </c>
      <c r="D166" s="2">
        <f t="shared" si="38"/>
        <v>0</v>
      </c>
      <c r="E166" s="2"/>
      <c r="F166" s="2"/>
      <c r="G166" s="2"/>
      <c r="H166" s="2"/>
      <c r="I166" s="2"/>
      <c r="J166" s="2"/>
      <c r="K166" s="2"/>
      <c r="L166" s="2"/>
      <c r="M166" s="2"/>
      <c r="N166" s="2"/>
      <c r="O166" s="2"/>
      <c r="P166" s="2"/>
      <c r="Q166" s="2"/>
    </row>
    <row r="167" spans="1:17" s="3" customFormat="1" ht="68.25" customHeight="1">
      <c r="A167" s="1" t="s">
        <v>30</v>
      </c>
      <c r="B167" s="2"/>
      <c r="C167" s="2">
        <v>1131</v>
      </c>
      <c r="D167" s="2">
        <f t="shared" si="38"/>
        <v>0</v>
      </c>
      <c r="E167" s="2"/>
      <c r="F167" s="2"/>
      <c r="G167" s="2"/>
      <c r="H167" s="2"/>
      <c r="I167" s="2"/>
      <c r="J167" s="2"/>
      <c r="K167" s="2"/>
      <c r="L167" s="2"/>
      <c r="M167" s="2"/>
      <c r="N167" s="2"/>
      <c r="O167" s="2"/>
      <c r="P167" s="2"/>
      <c r="Q167" s="2"/>
    </row>
    <row r="168" spans="1:17" s="19" customFormat="1" ht="47.25">
      <c r="A168" s="18" t="s">
        <v>477</v>
      </c>
      <c r="B168" s="17">
        <v>91204</v>
      </c>
      <c r="C168" s="17"/>
      <c r="D168" s="17">
        <f>D169+D170+D171+D172+D173+D174+D175+D176</f>
        <v>0</v>
      </c>
      <c r="E168" s="17"/>
      <c r="F168" s="17">
        <f aca="true" t="shared" si="39" ref="F168:Q168">F169+F170+F171+F172+F173+F174+F175+F176</f>
        <v>0</v>
      </c>
      <c r="G168" s="17">
        <f t="shared" si="39"/>
        <v>0</v>
      </c>
      <c r="H168" s="17">
        <f t="shared" si="39"/>
        <v>0</v>
      </c>
      <c r="I168" s="17">
        <f t="shared" si="39"/>
        <v>0</v>
      </c>
      <c r="J168" s="17">
        <f t="shared" si="39"/>
        <v>0</v>
      </c>
      <c r="K168" s="17">
        <f t="shared" si="39"/>
        <v>0</v>
      </c>
      <c r="L168" s="17">
        <f t="shared" si="39"/>
        <v>0</v>
      </c>
      <c r="M168" s="17">
        <f t="shared" si="39"/>
        <v>0</v>
      </c>
      <c r="N168" s="17">
        <f t="shared" si="39"/>
        <v>0</v>
      </c>
      <c r="O168" s="17">
        <f t="shared" si="39"/>
        <v>0</v>
      </c>
      <c r="P168" s="17">
        <f t="shared" si="39"/>
        <v>0</v>
      </c>
      <c r="Q168" s="17">
        <f t="shared" si="39"/>
        <v>0</v>
      </c>
    </row>
    <row r="169" spans="1:17" s="3" customFormat="1" ht="19.5" customHeight="1">
      <c r="A169" s="1" t="s">
        <v>451</v>
      </c>
      <c r="B169" s="2"/>
      <c r="C169" s="2">
        <v>1111</v>
      </c>
      <c r="D169" s="2">
        <f aca="true" t="shared" si="40" ref="D169:D176">F169+G169+H169+I169+J169+K169+L169+M169+N169+O169+P169+Q169</f>
        <v>0</v>
      </c>
      <c r="E169" s="2"/>
      <c r="F169" s="2"/>
      <c r="G169" s="2"/>
      <c r="H169" s="2"/>
      <c r="I169" s="2"/>
      <c r="J169" s="2"/>
      <c r="K169" s="2"/>
      <c r="L169" s="2"/>
      <c r="M169" s="2"/>
      <c r="N169" s="2"/>
      <c r="O169" s="2"/>
      <c r="P169" s="2"/>
      <c r="Q169" s="2"/>
    </row>
    <row r="170" spans="1:17" s="3" customFormat="1" ht="30.75" customHeight="1">
      <c r="A170" s="1" t="s">
        <v>9</v>
      </c>
      <c r="B170" s="2"/>
      <c r="C170" s="2">
        <v>1134</v>
      </c>
      <c r="D170" s="2">
        <f t="shared" si="40"/>
        <v>0</v>
      </c>
      <c r="E170" s="2"/>
      <c r="F170" s="2"/>
      <c r="G170" s="2"/>
      <c r="H170" s="2"/>
      <c r="I170" s="2"/>
      <c r="J170" s="2"/>
      <c r="K170" s="2"/>
      <c r="L170" s="2"/>
      <c r="M170" s="2"/>
      <c r="N170" s="2"/>
      <c r="O170" s="2"/>
      <c r="P170" s="2"/>
      <c r="Q170" s="2"/>
    </row>
    <row r="171" spans="1:17" s="3" customFormat="1" ht="66" customHeight="1">
      <c r="A171" s="1" t="s">
        <v>30</v>
      </c>
      <c r="B171" s="2"/>
      <c r="C171" s="2">
        <v>1131</v>
      </c>
      <c r="D171" s="2">
        <f t="shared" si="40"/>
        <v>0</v>
      </c>
      <c r="E171" s="2"/>
      <c r="F171" s="2"/>
      <c r="G171" s="2"/>
      <c r="H171" s="2"/>
      <c r="I171" s="2"/>
      <c r="J171" s="2"/>
      <c r="K171" s="2"/>
      <c r="L171" s="2"/>
      <c r="M171" s="2"/>
      <c r="N171" s="2"/>
      <c r="O171" s="2"/>
      <c r="P171" s="2"/>
      <c r="Q171" s="2"/>
    </row>
    <row r="172" spans="1:17" s="3" customFormat="1" ht="21.75" customHeight="1">
      <c r="A172" s="27" t="s">
        <v>344</v>
      </c>
      <c r="B172" s="2"/>
      <c r="C172" s="2">
        <v>1120</v>
      </c>
      <c r="D172" s="2">
        <f t="shared" si="40"/>
        <v>0</v>
      </c>
      <c r="E172" s="2"/>
      <c r="F172" s="2"/>
      <c r="G172" s="2"/>
      <c r="H172" s="2"/>
      <c r="I172" s="2"/>
      <c r="J172" s="2"/>
      <c r="K172" s="2"/>
      <c r="L172" s="2"/>
      <c r="M172" s="2"/>
      <c r="N172" s="2"/>
      <c r="O172" s="2"/>
      <c r="P172" s="2"/>
      <c r="Q172" s="2"/>
    </row>
    <row r="173" spans="1:17" s="3" customFormat="1" ht="81" customHeight="1">
      <c r="A173" s="27" t="s">
        <v>503</v>
      </c>
      <c r="B173" s="2"/>
      <c r="C173" s="2">
        <v>1172</v>
      </c>
      <c r="D173" s="2">
        <f t="shared" si="40"/>
        <v>0</v>
      </c>
      <c r="E173" s="2"/>
      <c r="F173" s="2"/>
      <c r="G173" s="2"/>
      <c r="H173" s="2"/>
      <c r="I173" s="2"/>
      <c r="J173" s="2"/>
      <c r="K173" s="2"/>
      <c r="L173" s="2"/>
      <c r="M173" s="2"/>
      <c r="N173" s="2"/>
      <c r="O173" s="2"/>
      <c r="P173" s="2"/>
      <c r="Q173" s="2"/>
    </row>
    <row r="174" spans="1:17" s="3" customFormat="1" ht="27.75" customHeight="1">
      <c r="A174" s="27" t="s">
        <v>437</v>
      </c>
      <c r="B174" s="2"/>
      <c r="C174" s="2">
        <v>2133</v>
      </c>
      <c r="D174" s="2">
        <f t="shared" si="40"/>
        <v>0</v>
      </c>
      <c r="E174" s="2"/>
      <c r="F174" s="2"/>
      <c r="G174" s="2"/>
      <c r="H174" s="2"/>
      <c r="I174" s="2"/>
      <c r="J174" s="2"/>
      <c r="K174" s="2"/>
      <c r="L174" s="2"/>
      <c r="M174" s="2"/>
      <c r="N174" s="2"/>
      <c r="O174" s="2"/>
      <c r="P174" s="2"/>
      <c r="Q174" s="2"/>
    </row>
    <row r="175" spans="1:17" s="3" customFormat="1" ht="48" customHeight="1">
      <c r="A175" s="1" t="s">
        <v>444</v>
      </c>
      <c r="B175" s="2"/>
      <c r="C175" s="2">
        <v>2110</v>
      </c>
      <c r="D175" s="2">
        <f t="shared" si="40"/>
        <v>0</v>
      </c>
      <c r="E175" s="2"/>
      <c r="F175" s="2"/>
      <c r="G175" s="2"/>
      <c r="H175" s="2"/>
      <c r="I175" s="2"/>
      <c r="J175" s="2"/>
      <c r="K175" s="2"/>
      <c r="L175" s="2"/>
      <c r="M175" s="2"/>
      <c r="N175" s="2"/>
      <c r="O175" s="2"/>
      <c r="P175" s="2"/>
      <c r="Q175" s="2"/>
    </row>
    <row r="176" spans="1:17" s="3" customFormat="1" ht="21" customHeight="1">
      <c r="A176" s="27" t="s">
        <v>454</v>
      </c>
      <c r="B176" s="2"/>
      <c r="C176" s="2">
        <v>1161</v>
      </c>
      <c r="D176" s="2">
        <f t="shared" si="40"/>
        <v>0</v>
      </c>
      <c r="E176" s="2"/>
      <c r="F176" s="2"/>
      <c r="G176" s="2"/>
      <c r="H176" s="2"/>
      <c r="I176" s="2"/>
      <c r="J176" s="2"/>
      <c r="K176" s="2"/>
      <c r="L176" s="2"/>
      <c r="M176" s="2"/>
      <c r="N176" s="2"/>
      <c r="O176" s="2"/>
      <c r="P176" s="2"/>
      <c r="Q176" s="2"/>
    </row>
    <row r="177" spans="1:17" s="26" customFormat="1" ht="15.75">
      <c r="A177" s="18" t="s">
        <v>29</v>
      </c>
      <c r="B177" s="24">
        <v>91214</v>
      </c>
      <c r="C177" s="24"/>
      <c r="D177" s="24">
        <f>D178+D181+D179+D180</f>
        <v>0</v>
      </c>
      <c r="E177" s="24"/>
      <c r="F177" s="24">
        <f aca="true" t="shared" si="41" ref="F177:Q177">F178+F181+F179+F180</f>
        <v>0</v>
      </c>
      <c r="G177" s="24">
        <f t="shared" si="41"/>
        <v>0</v>
      </c>
      <c r="H177" s="24">
        <f t="shared" si="41"/>
        <v>0</v>
      </c>
      <c r="I177" s="24">
        <f t="shared" si="41"/>
        <v>0</v>
      </c>
      <c r="J177" s="24">
        <f t="shared" si="41"/>
        <v>0</v>
      </c>
      <c r="K177" s="24">
        <f t="shared" si="41"/>
        <v>0</v>
      </c>
      <c r="L177" s="24">
        <f t="shared" si="41"/>
        <v>0</v>
      </c>
      <c r="M177" s="24">
        <f t="shared" si="41"/>
        <v>0</v>
      </c>
      <c r="N177" s="24">
        <f t="shared" si="41"/>
        <v>0</v>
      </c>
      <c r="O177" s="24">
        <f t="shared" si="41"/>
        <v>0</v>
      </c>
      <c r="P177" s="24">
        <f t="shared" si="41"/>
        <v>0</v>
      </c>
      <c r="Q177" s="24">
        <f t="shared" si="41"/>
        <v>0</v>
      </c>
    </row>
    <row r="178" spans="1:17" s="3" customFormat="1" ht="21.75" customHeight="1">
      <c r="A178" s="1" t="s">
        <v>451</v>
      </c>
      <c r="B178" s="2"/>
      <c r="C178" s="2">
        <v>1111</v>
      </c>
      <c r="D178" s="2">
        <f>F178+G178+H178+I178+J178+K178+L178+M178+N178+O178+P178+Q178</f>
        <v>0</v>
      </c>
      <c r="E178" s="2"/>
      <c r="F178" s="2"/>
      <c r="G178" s="2"/>
      <c r="H178" s="2"/>
      <c r="I178" s="2"/>
      <c r="J178" s="2"/>
      <c r="K178" s="2"/>
      <c r="L178" s="2"/>
      <c r="M178" s="2"/>
      <c r="N178" s="2"/>
      <c r="O178" s="2"/>
      <c r="P178" s="2"/>
      <c r="Q178" s="2"/>
    </row>
    <row r="179" spans="1:17" s="3" customFormat="1" ht="46.5" customHeight="1">
      <c r="A179" s="1" t="s">
        <v>444</v>
      </c>
      <c r="B179" s="2"/>
      <c r="C179" s="2">
        <v>2110</v>
      </c>
      <c r="D179" s="2">
        <f>F179+G179+H179+I179+J179+K179+L179+M179+N179+O179+P179+Q179</f>
        <v>0</v>
      </c>
      <c r="E179" s="2"/>
      <c r="F179" s="2"/>
      <c r="G179" s="2"/>
      <c r="H179" s="2"/>
      <c r="I179" s="2"/>
      <c r="J179" s="2"/>
      <c r="K179" s="2"/>
      <c r="L179" s="2"/>
      <c r="M179" s="2"/>
      <c r="N179" s="2"/>
      <c r="O179" s="2"/>
      <c r="P179" s="2"/>
      <c r="Q179" s="2"/>
    </row>
    <row r="180" spans="1:17" s="3" customFormat="1" ht="30" customHeight="1">
      <c r="A180" s="1" t="s">
        <v>50</v>
      </c>
      <c r="B180" s="2"/>
      <c r="C180" s="2">
        <v>1134</v>
      </c>
      <c r="D180" s="2">
        <f>F180+G180+H180+I180+J180+K180+L180+M180+N180+O180+P180+Q180</f>
        <v>0</v>
      </c>
      <c r="E180" s="2"/>
      <c r="F180" s="2"/>
      <c r="G180" s="2"/>
      <c r="H180" s="2"/>
      <c r="I180" s="2"/>
      <c r="J180" s="2"/>
      <c r="K180" s="2"/>
      <c r="L180" s="2"/>
      <c r="M180" s="2"/>
      <c r="N180" s="2"/>
      <c r="O180" s="2"/>
      <c r="P180" s="2"/>
      <c r="Q180" s="2"/>
    </row>
    <row r="181" spans="1:17" s="3" customFormat="1" ht="16.5" customHeight="1">
      <c r="A181" s="1" t="s">
        <v>344</v>
      </c>
      <c r="B181" s="2"/>
      <c r="C181" s="2">
        <v>1120</v>
      </c>
      <c r="D181" s="2">
        <f>F181+G181+H181+I181+J181+K181+L181+M181+N181+O181+P181+Q181</f>
        <v>0</v>
      </c>
      <c r="E181" s="2"/>
      <c r="F181" s="2"/>
      <c r="G181" s="2"/>
      <c r="H181" s="2"/>
      <c r="I181" s="2"/>
      <c r="J181" s="2"/>
      <c r="K181" s="2"/>
      <c r="L181" s="2"/>
      <c r="M181" s="2"/>
      <c r="N181" s="2"/>
      <c r="O181" s="2"/>
      <c r="P181" s="2"/>
      <c r="Q181" s="2"/>
    </row>
    <row r="182" spans="1:17" s="26" customFormat="1" ht="31.5">
      <c r="A182" s="23" t="s">
        <v>492</v>
      </c>
      <c r="B182" s="24">
        <v>90412</v>
      </c>
      <c r="C182" s="24"/>
      <c r="D182" s="24">
        <f>D184+D183</f>
        <v>0</v>
      </c>
      <c r="E182" s="24"/>
      <c r="F182" s="24">
        <f aca="true" t="shared" si="42" ref="F182:Q182">F184+F183</f>
        <v>0</v>
      </c>
      <c r="G182" s="24">
        <f t="shared" si="42"/>
        <v>0</v>
      </c>
      <c r="H182" s="24">
        <f t="shared" si="42"/>
        <v>0</v>
      </c>
      <c r="I182" s="24">
        <f t="shared" si="42"/>
        <v>0</v>
      </c>
      <c r="J182" s="24">
        <f t="shared" si="42"/>
        <v>0</v>
      </c>
      <c r="K182" s="24">
        <f t="shared" si="42"/>
        <v>0</v>
      </c>
      <c r="L182" s="24">
        <f t="shared" si="42"/>
        <v>0</v>
      </c>
      <c r="M182" s="24">
        <f t="shared" si="42"/>
        <v>0</v>
      </c>
      <c r="N182" s="24">
        <f t="shared" si="42"/>
        <v>0</v>
      </c>
      <c r="O182" s="24">
        <f t="shared" si="42"/>
        <v>0</v>
      </c>
      <c r="P182" s="24">
        <f t="shared" si="42"/>
        <v>0</v>
      </c>
      <c r="Q182" s="24">
        <f t="shared" si="42"/>
        <v>0</v>
      </c>
    </row>
    <row r="183" spans="1:17" s="29" customFormat="1" ht="31.5">
      <c r="A183" s="27" t="s">
        <v>50</v>
      </c>
      <c r="B183" s="28"/>
      <c r="C183" s="28">
        <v>1134</v>
      </c>
      <c r="D183" s="2">
        <f>F183+G183+H183+I183+J183+K183+L183+M183+N183+O183+P183+Q183</f>
        <v>0</v>
      </c>
      <c r="E183" s="28"/>
      <c r="F183" s="28"/>
      <c r="G183" s="28"/>
      <c r="H183" s="28"/>
      <c r="I183" s="28"/>
      <c r="J183" s="28"/>
      <c r="K183" s="28"/>
      <c r="L183" s="28"/>
      <c r="M183" s="28"/>
      <c r="N183" s="28"/>
      <c r="O183" s="28"/>
      <c r="P183" s="28"/>
      <c r="Q183" s="28"/>
    </row>
    <row r="184" spans="1:17" s="26" customFormat="1" ht="27.75" customHeight="1">
      <c r="A184" s="1" t="s">
        <v>459</v>
      </c>
      <c r="B184" s="24"/>
      <c r="C184" s="28">
        <v>1343</v>
      </c>
      <c r="D184" s="2">
        <f>F184+G184+H184+I184+J184+K184+L184+M184+N184+O184+P184+Q184</f>
        <v>0</v>
      </c>
      <c r="E184" s="24"/>
      <c r="F184" s="28"/>
      <c r="G184" s="28"/>
      <c r="H184" s="28"/>
      <c r="I184" s="28"/>
      <c r="J184" s="28"/>
      <c r="K184" s="28"/>
      <c r="L184" s="28"/>
      <c r="M184" s="28"/>
      <c r="N184" s="28"/>
      <c r="O184" s="28"/>
      <c r="P184" s="28"/>
      <c r="Q184" s="28"/>
    </row>
    <row r="185" spans="1:17" s="26" customFormat="1" ht="131.25" customHeight="1">
      <c r="A185" s="23" t="s">
        <v>80</v>
      </c>
      <c r="B185" s="24">
        <v>90209</v>
      </c>
      <c r="C185" s="24"/>
      <c r="D185" s="24">
        <f>D186</f>
        <v>5</v>
      </c>
      <c r="E185" s="24"/>
      <c r="F185" s="24">
        <f aca="true" t="shared" si="43" ref="F185:Q185">F186</f>
        <v>0</v>
      </c>
      <c r="G185" s="24">
        <f t="shared" si="43"/>
        <v>5</v>
      </c>
      <c r="H185" s="24">
        <f t="shared" si="43"/>
        <v>0</v>
      </c>
      <c r="I185" s="24">
        <f t="shared" si="43"/>
        <v>0</v>
      </c>
      <c r="J185" s="24">
        <f t="shared" si="43"/>
        <v>0</v>
      </c>
      <c r="K185" s="24">
        <f t="shared" si="43"/>
        <v>0</v>
      </c>
      <c r="L185" s="24">
        <f t="shared" si="43"/>
        <v>0</v>
      </c>
      <c r="M185" s="24">
        <f t="shared" si="43"/>
        <v>0</v>
      </c>
      <c r="N185" s="24">
        <f t="shared" si="43"/>
        <v>0</v>
      </c>
      <c r="O185" s="24">
        <f t="shared" si="43"/>
        <v>0</v>
      </c>
      <c r="P185" s="24">
        <f t="shared" si="43"/>
        <v>0</v>
      </c>
      <c r="Q185" s="24">
        <f t="shared" si="43"/>
        <v>0</v>
      </c>
    </row>
    <row r="186" spans="1:17" s="26" customFormat="1" ht="27.75" customHeight="1">
      <c r="A186" s="1" t="s">
        <v>50</v>
      </c>
      <c r="B186" s="24"/>
      <c r="C186" s="28">
        <v>1134</v>
      </c>
      <c r="D186" s="2">
        <f>F186+G186+H186+I186+J186+K186+L186+M186+N186+O186+P186+Q186</f>
        <v>5</v>
      </c>
      <c r="E186" s="24"/>
      <c r="F186" s="28"/>
      <c r="G186" s="28">
        <v>5</v>
      </c>
      <c r="H186" s="28"/>
      <c r="I186" s="28"/>
      <c r="J186" s="28"/>
      <c r="K186" s="28"/>
      <c r="L186" s="28"/>
      <c r="M186" s="28"/>
      <c r="N186" s="28"/>
      <c r="O186" s="28"/>
      <c r="P186" s="28"/>
      <c r="Q186" s="28"/>
    </row>
    <row r="187" spans="1:17" s="26" customFormat="1" ht="62.25" customHeight="1">
      <c r="A187" s="23" t="s">
        <v>49</v>
      </c>
      <c r="B187" s="24">
        <v>90216</v>
      </c>
      <c r="C187" s="24"/>
      <c r="D187" s="24">
        <f>D188</f>
        <v>0</v>
      </c>
      <c r="E187" s="24"/>
      <c r="F187" s="24">
        <f aca="true" t="shared" si="44" ref="F187:Q187">F188</f>
        <v>0</v>
      </c>
      <c r="G187" s="24">
        <f t="shared" si="44"/>
        <v>0</v>
      </c>
      <c r="H187" s="24">
        <f t="shared" si="44"/>
        <v>0</v>
      </c>
      <c r="I187" s="24">
        <f t="shared" si="44"/>
        <v>0</v>
      </c>
      <c r="J187" s="24">
        <f t="shared" si="44"/>
        <v>0</v>
      </c>
      <c r="K187" s="24">
        <f t="shared" si="44"/>
        <v>0</v>
      </c>
      <c r="L187" s="24">
        <f t="shared" si="44"/>
        <v>0</v>
      </c>
      <c r="M187" s="24">
        <f t="shared" si="44"/>
        <v>0</v>
      </c>
      <c r="N187" s="24">
        <f t="shared" si="44"/>
        <v>0</v>
      </c>
      <c r="O187" s="24">
        <f t="shared" si="44"/>
        <v>0</v>
      </c>
      <c r="P187" s="24">
        <f t="shared" si="44"/>
        <v>0</v>
      </c>
      <c r="Q187" s="24">
        <f t="shared" si="44"/>
        <v>0</v>
      </c>
    </row>
    <row r="188" spans="1:17" s="26" customFormat="1" ht="27.75" customHeight="1">
      <c r="A188" s="1" t="s">
        <v>459</v>
      </c>
      <c r="B188" s="24"/>
      <c r="C188" s="24">
        <v>1343</v>
      </c>
      <c r="D188" s="2">
        <f>F188+G188+H188+I188+J188+K188+L188+M188+N188+O188+P188+Q188</f>
        <v>0</v>
      </c>
      <c r="E188" s="24"/>
      <c r="F188" s="28"/>
      <c r="G188" s="28"/>
      <c r="H188" s="28"/>
      <c r="I188" s="28"/>
      <c r="J188" s="28"/>
      <c r="K188" s="28"/>
      <c r="L188" s="28"/>
      <c r="M188" s="28"/>
      <c r="N188" s="28"/>
      <c r="O188" s="28"/>
      <c r="P188" s="28"/>
      <c r="Q188" s="28"/>
    </row>
    <row r="189" spans="1:17" s="26" customFormat="1" ht="62.25" customHeight="1">
      <c r="A189" s="23" t="s">
        <v>479</v>
      </c>
      <c r="B189" s="24">
        <v>170102</v>
      </c>
      <c r="C189" s="24"/>
      <c r="D189" s="24">
        <f>D190</f>
        <v>0</v>
      </c>
      <c r="E189" s="24"/>
      <c r="F189" s="24">
        <f aca="true" t="shared" si="45" ref="F189:Q189">F190</f>
        <v>0</v>
      </c>
      <c r="G189" s="24">
        <f t="shared" si="45"/>
        <v>0</v>
      </c>
      <c r="H189" s="24">
        <f t="shared" si="45"/>
        <v>0</v>
      </c>
      <c r="I189" s="24">
        <f t="shared" si="45"/>
        <v>0</v>
      </c>
      <c r="J189" s="24">
        <f t="shared" si="45"/>
        <v>0</v>
      </c>
      <c r="K189" s="24">
        <f t="shared" si="45"/>
        <v>0</v>
      </c>
      <c r="L189" s="24">
        <f t="shared" si="45"/>
        <v>0</v>
      </c>
      <c r="M189" s="24">
        <f t="shared" si="45"/>
        <v>0</v>
      </c>
      <c r="N189" s="24">
        <f t="shared" si="45"/>
        <v>0</v>
      </c>
      <c r="O189" s="24">
        <f t="shared" si="45"/>
        <v>0</v>
      </c>
      <c r="P189" s="24">
        <f t="shared" si="45"/>
        <v>0</v>
      </c>
      <c r="Q189" s="24">
        <f t="shared" si="45"/>
        <v>0</v>
      </c>
    </row>
    <row r="190" spans="1:17" s="26" customFormat="1" ht="45.75" customHeight="1">
      <c r="A190" s="1" t="s">
        <v>453</v>
      </c>
      <c r="B190" s="24"/>
      <c r="C190" s="28">
        <v>1310</v>
      </c>
      <c r="D190" s="2">
        <f>F190+G190+H190+I190+J190+K190+L190+M190+N190+O190+P190+Q190</f>
        <v>0</v>
      </c>
      <c r="E190" s="24"/>
      <c r="F190" s="28"/>
      <c r="G190" s="28"/>
      <c r="H190" s="28"/>
      <c r="I190" s="28"/>
      <c r="J190" s="28"/>
      <c r="K190" s="28"/>
      <c r="L190" s="28"/>
      <c r="M190" s="28"/>
      <c r="N190" s="28"/>
      <c r="O190" s="28"/>
      <c r="P190" s="28"/>
      <c r="Q190" s="28"/>
    </row>
    <row r="191" spans="1:17" s="26" customFormat="1" ht="64.5" customHeight="1">
      <c r="A191" s="23" t="s">
        <v>480</v>
      </c>
      <c r="B191" s="24">
        <v>170602</v>
      </c>
      <c r="C191" s="24"/>
      <c r="D191" s="24">
        <f>D192</f>
        <v>0</v>
      </c>
      <c r="E191" s="24"/>
      <c r="F191" s="24">
        <f aca="true" t="shared" si="46" ref="F191:Q191">F192</f>
        <v>0</v>
      </c>
      <c r="G191" s="24">
        <f t="shared" si="46"/>
        <v>0</v>
      </c>
      <c r="H191" s="24">
        <f t="shared" si="46"/>
        <v>0</v>
      </c>
      <c r="I191" s="24">
        <f t="shared" si="46"/>
        <v>0</v>
      </c>
      <c r="J191" s="24">
        <f t="shared" si="46"/>
        <v>0</v>
      </c>
      <c r="K191" s="24">
        <f t="shared" si="46"/>
        <v>0</v>
      </c>
      <c r="L191" s="24">
        <f t="shared" si="46"/>
        <v>0</v>
      </c>
      <c r="M191" s="24">
        <f t="shared" si="46"/>
        <v>0</v>
      </c>
      <c r="N191" s="24">
        <f t="shared" si="46"/>
        <v>0</v>
      </c>
      <c r="O191" s="24">
        <f t="shared" si="46"/>
        <v>0</v>
      </c>
      <c r="P191" s="24">
        <f t="shared" si="46"/>
        <v>0</v>
      </c>
      <c r="Q191" s="24">
        <f t="shared" si="46"/>
        <v>0</v>
      </c>
    </row>
    <row r="192" spans="1:17" s="26" customFormat="1" ht="42.75" customHeight="1">
      <c r="A192" s="1" t="s">
        <v>453</v>
      </c>
      <c r="B192" s="24"/>
      <c r="C192" s="28">
        <v>1310</v>
      </c>
      <c r="D192" s="2">
        <f>F192+G192+H192+I192+J192+K192+L192+M192+N192+O192+P192+Q192</f>
        <v>0</v>
      </c>
      <c r="E192" s="24"/>
      <c r="F192" s="28"/>
      <c r="G192" s="28"/>
      <c r="H192" s="28"/>
      <c r="I192" s="28"/>
      <c r="J192" s="28"/>
      <c r="K192" s="28"/>
      <c r="L192" s="28"/>
      <c r="M192" s="28"/>
      <c r="N192" s="28"/>
      <c r="O192" s="28"/>
      <c r="P192" s="28"/>
      <c r="Q192" s="28"/>
    </row>
    <row r="193" spans="1:17" s="26" customFormat="1" ht="45.75" customHeight="1">
      <c r="A193" s="23" t="s">
        <v>483</v>
      </c>
      <c r="B193" s="24">
        <v>70303</v>
      </c>
      <c r="C193" s="24"/>
      <c r="D193" s="24">
        <f>D194</f>
        <v>0</v>
      </c>
      <c r="E193" s="24"/>
      <c r="F193" s="24">
        <f aca="true" t="shared" si="47" ref="F193:Q193">F194</f>
        <v>0</v>
      </c>
      <c r="G193" s="24">
        <f t="shared" si="47"/>
        <v>0</v>
      </c>
      <c r="H193" s="24">
        <f t="shared" si="47"/>
        <v>0</v>
      </c>
      <c r="I193" s="24">
        <f t="shared" si="47"/>
        <v>0</v>
      </c>
      <c r="J193" s="24">
        <f t="shared" si="47"/>
        <v>0</v>
      </c>
      <c r="K193" s="24">
        <f t="shared" si="47"/>
        <v>0</v>
      </c>
      <c r="L193" s="24">
        <f t="shared" si="47"/>
        <v>0</v>
      </c>
      <c r="M193" s="24">
        <f t="shared" si="47"/>
        <v>0</v>
      </c>
      <c r="N193" s="24">
        <f t="shared" si="47"/>
        <v>0</v>
      </c>
      <c r="O193" s="24">
        <f t="shared" si="47"/>
        <v>0</v>
      </c>
      <c r="P193" s="24">
        <f t="shared" si="47"/>
        <v>0</v>
      </c>
      <c r="Q193" s="24">
        <f t="shared" si="47"/>
        <v>0</v>
      </c>
    </row>
    <row r="194" spans="1:17" s="26" customFormat="1" ht="29.25" customHeight="1">
      <c r="A194" s="1" t="s">
        <v>459</v>
      </c>
      <c r="B194" s="24"/>
      <c r="C194" s="28">
        <v>1343</v>
      </c>
      <c r="D194" s="2">
        <f>F194+G194+H194+I194+J194+K194+L194+M194+N194+O194+P194+Q194</f>
        <v>0</v>
      </c>
      <c r="E194" s="24"/>
      <c r="F194" s="28"/>
      <c r="G194" s="28"/>
      <c r="H194" s="28"/>
      <c r="I194" s="28"/>
      <c r="J194" s="28"/>
      <c r="K194" s="28"/>
      <c r="L194" s="28"/>
      <c r="M194" s="28"/>
      <c r="N194" s="28"/>
      <c r="O194" s="28"/>
      <c r="P194" s="28"/>
      <c r="Q194" s="28"/>
    </row>
    <row r="195" spans="1:17" s="10" customFormat="1" ht="31.5">
      <c r="A195" s="11" t="s">
        <v>359</v>
      </c>
      <c r="B195" s="12"/>
      <c r="C195" s="12"/>
      <c r="D195" s="12">
        <f>D196+D203+D206</f>
        <v>101440</v>
      </c>
      <c r="E195" s="12"/>
      <c r="F195" s="12">
        <f aca="true" t="shared" si="48" ref="F195:Q195">F196+F203+F206</f>
        <v>50720</v>
      </c>
      <c r="G195" s="12">
        <f t="shared" si="48"/>
        <v>0</v>
      </c>
      <c r="H195" s="12">
        <f t="shared" si="48"/>
        <v>50720</v>
      </c>
      <c r="I195" s="12">
        <f t="shared" si="48"/>
        <v>0</v>
      </c>
      <c r="J195" s="12">
        <f t="shared" si="48"/>
        <v>0</v>
      </c>
      <c r="K195" s="12">
        <f t="shared" si="48"/>
        <v>0</v>
      </c>
      <c r="L195" s="12">
        <f t="shared" si="48"/>
        <v>0</v>
      </c>
      <c r="M195" s="12">
        <f t="shared" si="48"/>
        <v>0</v>
      </c>
      <c r="N195" s="12">
        <f t="shared" si="48"/>
        <v>0</v>
      </c>
      <c r="O195" s="12">
        <f t="shared" si="48"/>
        <v>0</v>
      </c>
      <c r="P195" s="12">
        <f t="shared" si="48"/>
        <v>0</v>
      </c>
      <c r="Q195" s="12">
        <f t="shared" si="48"/>
        <v>0</v>
      </c>
    </row>
    <row r="196" spans="1:17" s="19" customFormat="1" ht="15.75">
      <c r="A196" s="18" t="s">
        <v>360</v>
      </c>
      <c r="B196" s="17">
        <v>80101</v>
      </c>
      <c r="C196" s="17"/>
      <c r="D196" s="17">
        <f>D197+D198+D199+D200+D201+D202</f>
        <v>101440</v>
      </c>
      <c r="E196" s="17">
        <v>96</v>
      </c>
      <c r="F196" s="17">
        <f aca="true" t="shared" si="49" ref="F196:Q196">F197+F198+F199+F200+F201+F202</f>
        <v>50720</v>
      </c>
      <c r="G196" s="17">
        <f t="shared" si="49"/>
        <v>0</v>
      </c>
      <c r="H196" s="17">
        <f t="shared" si="49"/>
        <v>50720</v>
      </c>
      <c r="I196" s="17">
        <f t="shared" si="49"/>
        <v>0</v>
      </c>
      <c r="J196" s="17">
        <f t="shared" si="49"/>
        <v>0</v>
      </c>
      <c r="K196" s="17">
        <f t="shared" si="49"/>
        <v>0</v>
      </c>
      <c r="L196" s="17">
        <f t="shared" si="49"/>
        <v>0</v>
      </c>
      <c r="M196" s="17">
        <f t="shared" si="49"/>
        <v>0</v>
      </c>
      <c r="N196" s="17">
        <f t="shared" si="49"/>
        <v>0</v>
      </c>
      <c r="O196" s="17">
        <f t="shared" si="49"/>
        <v>0</v>
      </c>
      <c r="P196" s="17">
        <f t="shared" si="49"/>
        <v>0</v>
      </c>
      <c r="Q196" s="17">
        <f t="shared" si="49"/>
        <v>0</v>
      </c>
    </row>
    <row r="197" spans="1:17" s="3" customFormat="1" ht="16.5" customHeight="1">
      <c r="A197" s="1" t="s">
        <v>389</v>
      </c>
      <c r="B197" s="2"/>
      <c r="C197" s="2">
        <v>1165</v>
      </c>
      <c r="D197" s="2">
        <f aca="true" t="shared" si="50" ref="D197:D202">F197+G197+H197+I197+J197+K197+L197+M197+N197+O197+P197+Q197</f>
        <v>50720</v>
      </c>
      <c r="E197" s="2">
        <v>43</v>
      </c>
      <c r="F197" s="2"/>
      <c r="G197" s="2"/>
      <c r="H197" s="2">
        <v>50720</v>
      </c>
      <c r="I197" s="2"/>
      <c r="J197" s="2"/>
      <c r="K197" s="2"/>
      <c r="L197" s="2"/>
      <c r="M197" s="2"/>
      <c r="N197" s="2"/>
      <c r="O197" s="2"/>
      <c r="P197" s="2"/>
      <c r="Q197" s="2"/>
    </row>
    <row r="198" spans="1:17" s="3" customFormat="1" ht="19.5" customHeight="1">
      <c r="A198" s="1" t="s">
        <v>372</v>
      </c>
      <c r="B198" s="2"/>
      <c r="C198" s="2">
        <v>2133</v>
      </c>
      <c r="D198" s="2">
        <f t="shared" si="50"/>
        <v>0</v>
      </c>
      <c r="E198" s="2"/>
      <c r="F198" s="2"/>
      <c r="G198" s="2"/>
      <c r="H198" s="2"/>
      <c r="I198" s="2"/>
      <c r="J198" s="2"/>
      <c r="K198" s="2"/>
      <c r="L198" s="2"/>
      <c r="M198" s="2"/>
      <c r="N198" s="2"/>
      <c r="O198" s="2"/>
      <c r="P198" s="2"/>
      <c r="Q198" s="2"/>
    </row>
    <row r="199" spans="1:17" s="3" customFormat="1" ht="15.75">
      <c r="A199" s="1" t="s">
        <v>354</v>
      </c>
      <c r="B199" s="2"/>
      <c r="C199" s="2">
        <v>2110</v>
      </c>
      <c r="D199" s="2">
        <f t="shared" si="50"/>
        <v>0</v>
      </c>
      <c r="E199" s="2"/>
      <c r="F199" s="2"/>
      <c r="G199" s="2"/>
      <c r="H199" s="2"/>
      <c r="I199" s="2"/>
      <c r="J199" s="2"/>
      <c r="K199" s="2"/>
      <c r="L199" s="2"/>
      <c r="M199" s="2"/>
      <c r="N199" s="2"/>
      <c r="O199" s="2"/>
      <c r="P199" s="2"/>
      <c r="Q199" s="2"/>
    </row>
    <row r="200" spans="1:17" s="3" customFormat="1" ht="15.75">
      <c r="A200" s="1" t="s">
        <v>386</v>
      </c>
      <c r="B200" s="2"/>
      <c r="C200" s="2">
        <v>1111</v>
      </c>
      <c r="D200" s="2">
        <f t="shared" si="50"/>
        <v>0</v>
      </c>
      <c r="E200" s="2"/>
      <c r="F200" s="2"/>
      <c r="G200" s="2"/>
      <c r="H200" s="2"/>
      <c r="I200" s="2"/>
      <c r="J200" s="2"/>
      <c r="K200" s="2"/>
      <c r="L200" s="2"/>
      <c r="M200" s="2"/>
      <c r="N200" s="2"/>
      <c r="O200" s="2"/>
      <c r="P200" s="2"/>
      <c r="Q200" s="2"/>
    </row>
    <row r="201" spans="1:17" s="3" customFormat="1" ht="18.75" customHeight="1">
      <c r="A201" s="1" t="s">
        <v>344</v>
      </c>
      <c r="B201" s="2"/>
      <c r="C201" s="2">
        <v>1120</v>
      </c>
      <c r="D201" s="2">
        <f t="shared" si="50"/>
        <v>0</v>
      </c>
      <c r="E201" s="2">
        <v>48.9</v>
      </c>
      <c r="F201" s="2"/>
      <c r="G201" s="2"/>
      <c r="H201" s="2"/>
      <c r="I201" s="2"/>
      <c r="J201" s="2"/>
      <c r="K201" s="2"/>
      <c r="L201" s="2"/>
      <c r="M201" s="2"/>
      <c r="N201" s="2"/>
      <c r="O201" s="2"/>
      <c r="P201" s="2"/>
      <c r="Q201" s="2"/>
    </row>
    <row r="202" spans="1:17" s="3" customFormat="1" ht="17.25" customHeight="1">
      <c r="A202" s="1" t="s">
        <v>454</v>
      </c>
      <c r="B202" s="2"/>
      <c r="C202" s="2">
        <v>1161</v>
      </c>
      <c r="D202" s="2">
        <f t="shared" si="50"/>
        <v>50720</v>
      </c>
      <c r="E202" s="2"/>
      <c r="F202" s="2">
        <v>50720</v>
      </c>
      <c r="G202" s="2"/>
      <c r="H202" s="2"/>
      <c r="I202" s="2"/>
      <c r="J202" s="2"/>
      <c r="K202" s="2"/>
      <c r="L202" s="2"/>
      <c r="M202" s="2"/>
      <c r="N202" s="2"/>
      <c r="O202" s="2"/>
      <c r="P202" s="2"/>
      <c r="Q202" s="2"/>
    </row>
    <row r="203" spans="1:17" s="19" customFormat="1" ht="31.5">
      <c r="A203" s="18" t="s">
        <v>402</v>
      </c>
      <c r="B203" s="17">
        <v>81002</v>
      </c>
      <c r="C203" s="17"/>
      <c r="D203" s="17">
        <f>D204+D205</f>
        <v>0</v>
      </c>
      <c r="E203" s="17">
        <v>4.1</v>
      </c>
      <c r="F203" s="17">
        <f aca="true" t="shared" si="51" ref="F203:Q203">F204+F205</f>
        <v>0</v>
      </c>
      <c r="G203" s="17">
        <f t="shared" si="51"/>
        <v>0</v>
      </c>
      <c r="H203" s="17">
        <f t="shared" si="51"/>
        <v>0</v>
      </c>
      <c r="I203" s="17">
        <f t="shared" si="51"/>
        <v>0</v>
      </c>
      <c r="J203" s="17">
        <f t="shared" si="51"/>
        <v>0</v>
      </c>
      <c r="K203" s="17">
        <f t="shared" si="51"/>
        <v>0</v>
      </c>
      <c r="L203" s="17">
        <f t="shared" si="51"/>
        <v>0</v>
      </c>
      <c r="M203" s="17">
        <f t="shared" si="51"/>
        <v>0</v>
      </c>
      <c r="N203" s="17">
        <f t="shared" si="51"/>
        <v>0</v>
      </c>
      <c r="O203" s="17">
        <f t="shared" si="51"/>
        <v>0</v>
      </c>
      <c r="P203" s="17">
        <f t="shared" si="51"/>
        <v>0</v>
      </c>
      <c r="Q203" s="17">
        <f t="shared" si="51"/>
        <v>0</v>
      </c>
    </row>
    <row r="204" spans="1:17" s="3" customFormat="1" ht="31.5">
      <c r="A204" s="1" t="s">
        <v>459</v>
      </c>
      <c r="B204" s="2"/>
      <c r="C204" s="2">
        <v>1343</v>
      </c>
      <c r="D204" s="2">
        <f>F204+G204+H204+I204+J204+K204+L204+M204+N204+O204+P204+Q204</f>
        <v>0</v>
      </c>
      <c r="E204" s="2"/>
      <c r="F204" s="2"/>
      <c r="G204" s="2"/>
      <c r="H204" s="2"/>
      <c r="I204" s="2"/>
      <c r="J204" s="2"/>
      <c r="K204" s="2"/>
      <c r="L204" s="2"/>
      <c r="M204" s="2"/>
      <c r="N204" s="2"/>
      <c r="O204" s="2"/>
      <c r="P204" s="2"/>
      <c r="Q204" s="2"/>
    </row>
    <row r="205" spans="1:17" s="3" customFormat="1" ht="18.75" customHeight="1">
      <c r="A205" s="1" t="s">
        <v>344</v>
      </c>
      <c r="B205" s="2"/>
      <c r="C205" s="2">
        <v>1120</v>
      </c>
      <c r="D205" s="2">
        <f>F205+G205+H205+I205+J205+K205+L205+M205+N205+O205+P205+Q205</f>
        <v>0</v>
      </c>
      <c r="E205" s="2"/>
      <c r="F205" s="2"/>
      <c r="G205" s="2"/>
      <c r="H205" s="2"/>
      <c r="I205" s="2"/>
      <c r="J205" s="2"/>
      <c r="K205" s="2"/>
      <c r="L205" s="2"/>
      <c r="M205" s="2"/>
      <c r="N205" s="2"/>
      <c r="O205" s="2"/>
      <c r="P205" s="2"/>
      <c r="Q205" s="2"/>
    </row>
    <row r="206" spans="1:17" s="26" customFormat="1" ht="31.5">
      <c r="A206" s="23" t="s">
        <v>409</v>
      </c>
      <c r="B206" s="24">
        <v>10116</v>
      </c>
      <c r="C206" s="24"/>
      <c r="D206" s="24">
        <f>D207+D208</f>
        <v>0</v>
      </c>
      <c r="E206" s="24"/>
      <c r="F206" s="24">
        <f aca="true" t="shared" si="52" ref="F206:Q206">F207+F208</f>
        <v>0</v>
      </c>
      <c r="G206" s="24">
        <f t="shared" si="52"/>
        <v>0</v>
      </c>
      <c r="H206" s="24">
        <f t="shared" si="52"/>
        <v>0</v>
      </c>
      <c r="I206" s="24">
        <f t="shared" si="52"/>
        <v>0</v>
      </c>
      <c r="J206" s="24">
        <f t="shared" si="52"/>
        <v>0</v>
      </c>
      <c r="K206" s="24">
        <f t="shared" si="52"/>
        <v>0</v>
      </c>
      <c r="L206" s="24">
        <f t="shared" si="52"/>
        <v>0</v>
      </c>
      <c r="M206" s="24">
        <f t="shared" si="52"/>
        <v>0</v>
      </c>
      <c r="N206" s="24">
        <f t="shared" si="52"/>
        <v>0</v>
      </c>
      <c r="O206" s="24">
        <f t="shared" si="52"/>
        <v>0</v>
      </c>
      <c r="P206" s="24">
        <f t="shared" si="52"/>
        <v>0</v>
      </c>
      <c r="Q206" s="24">
        <f t="shared" si="52"/>
        <v>0</v>
      </c>
    </row>
    <row r="207" spans="1:17" s="3" customFormat="1" ht="15.75">
      <c r="A207" s="1" t="s">
        <v>386</v>
      </c>
      <c r="B207" s="2"/>
      <c r="C207" s="2">
        <v>1111</v>
      </c>
      <c r="D207" s="2">
        <f>F207+G207+H207+I207+J207+K207+L207+M207+N207+O207+P207+Q207</f>
        <v>0</v>
      </c>
      <c r="E207" s="2"/>
      <c r="F207" s="2"/>
      <c r="G207" s="2"/>
      <c r="H207" s="2"/>
      <c r="I207" s="2"/>
      <c r="J207" s="2"/>
      <c r="K207" s="2"/>
      <c r="L207" s="2"/>
      <c r="M207" s="2"/>
      <c r="N207" s="2"/>
      <c r="O207" s="2"/>
      <c r="P207" s="2"/>
      <c r="Q207" s="2"/>
    </row>
    <row r="208" spans="1:17" s="3" customFormat="1" ht="19.5" customHeight="1">
      <c r="A208" s="1" t="s">
        <v>344</v>
      </c>
      <c r="B208" s="2"/>
      <c r="C208" s="2">
        <v>1120</v>
      </c>
      <c r="D208" s="2">
        <f>F208+G208+H208+I208+J208+K208+L208+M208+N208+O208+P208+Q208</f>
        <v>0</v>
      </c>
      <c r="E208" s="2"/>
      <c r="F208" s="2"/>
      <c r="G208" s="2"/>
      <c r="H208" s="2"/>
      <c r="I208" s="2"/>
      <c r="J208" s="2"/>
      <c r="K208" s="2"/>
      <c r="L208" s="2"/>
      <c r="M208" s="2"/>
      <c r="N208" s="2"/>
      <c r="O208" s="2"/>
      <c r="P208" s="2"/>
      <c r="Q208" s="2"/>
    </row>
    <row r="209" spans="1:17" s="3" customFormat="1" ht="15.75">
      <c r="A209" s="11" t="s">
        <v>352</v>
      </c>
      <c r="B209" s="12"/>
      <c r="C209" s="12"/>
      <c r="D209" s="12">
        <f>D210+D220+D230+D236+D242+D248+D256+D269+D262+D273</f>
        <v>0</v>
      </c>
      <c r="E209" s="12">
        <v>61.7</v>
      </c>
      <c r="F209" s="12">
        <f aca="true" t="shared" si="53" ref="F209:Q209">F210+F220+F230+F236+F242+F248+F256+F269+F262+F273</f>
        <v>0</v>
      </c>
      <c r="G209" s="12">
        <f t="shared" si="53"/>
        <v>0</v>
      </c>
      <c r="H209" s="12">
        <f t="shared" si="53"/>
        <v>0</v>
      </c>
      <c r="I209" s="12">
        <f t="shared" si="53"/>
        <v>0</v>
      </c>
      <c r="J209" s="12">
        <f t="shared" si="53"/>
        <v>0</v>
      </c>
      <c r="K209" s="12">
        <f t="shared" si="53"/>
        <v>0</v>
      </c>
      <c r="L209" s="12">
        <f t="shared" si="53"/>
        <v>0</v>
      </c>
      <c r="M209" s="12">
        <f t="shared" si="53"/>
        <v>0</v>
      </c>
      <c r="N209" s="12">
        <f t="shared" si="53"/>
        <v>0</v>
      </c>
      <c r="O209" s="12">
        <f t="shared" si="53"/>
        <v>0</v>
      </c>
      <c r="P209" s="12">
        <f t="shared" si="53"/>
        <v>0</v>
      </c>
      <c r="Q209" s="12">
        <f t="shared" si="53"/>
        <v>0</v>
      </c>
    </row>
    <row r="210" spans="1:17" s="19" customFormat="1" ht="21.75" customHeight="1">
      <c r="A210" s="18" t="s">
        <v>387</v>
      </c>
      <c r="B210" s="17">
        <v>70101</v>
      </c>
      <c r="C210" s="17"/>
      <c r="D210" s="17">
        <f>D211+D212+D213+D214+D215+D216+D217+D218+D219</f>
        <v>0</v>
      </c>
      <c r="E210" s="17"/>
      <c r="F210" s="17">
        <f aca="true" t="shared" si="54" ref="F210:Q210">F211+F212+F213+F214+F215+F216+F217+F218+F219</f>
        <v>0</v>
      </c>
      <c r="G210" s="17">
        <f t="shared" si="54"/>
        <v>0</v>
      </c>
      <c r="H210" s="17">
        <f t="shared" si="54"/>
        <v>0</v>
      </c>
      <c r="I210" s="17">
        <f t="shared" si="54"/>
        <v>0</v>
      </c>
      <c r="J210" s="17">
        <f t="shared" si="54"/>
        <v>0</v>
      </c>
      <c r="K210" s="17">
        <f t="shared" si="54"/>
        <v>0</v>
      </c>
      <c r="L210" s="17">
        <f t="shared" si="54"/>
        <v>0</v>
      </c>
      <c r="M210" s="17">
        <f t="shared" si="54"/>
        <v>0</v>
      </c>
      <c r="N210" s="17">
        <f t="shared" si="54"/>
        <v>0</v>
      </c>
      <c r="O210" s="17">
        <f t="shared" si="54"/>
        <v>0</v>
      </c>
      <c r="P210" s="17">
        <f t="shared" si="54"/>
        <v>0</v>
      </c>
      <c r="Q210" s="17">
        <f t="shared" si="54"/>
        <v>0</v>
      </c>
    </row>
    <row r="211" spans="1:17" s="3" customFormat="1" ht="17.25" customHeight="1">
      <c r="A211" s="1" t="s">
        <v>478</v>
      </c>
      <c r="B211" s="2"/>
      <c r="C211" s="2">
        <v>1133</v>
      </c>
      <c r="D211" s="2">
        <f aca="true" t="shared" si="55" ref="D211:D219">F211+G211+H211+I211+J211+K211+L211+M211+N211+O211+P211+Q211</f>
        <v>0</v>
      </c>
      <c r="E211" s="2"/>
      <c r="F211" s="2"/>
      <c r="G211" s="2"/>
      <c r="H211" s="2"/>
      <c r="I211" s="2"/>
      <c r="J211" s="2"/>
      <c r="K211" s="2"/>
      <c r="L211" s="2"/>
      <c r="M211" s="2"/>
      <c r="N211" s="2"/>
      <c r="O211" s="2"/>
      <c r="P211" s="2"/>
      <c r="Q211" s="2"/>
    </row>
    <row r="212" spans="1:17" s="3" customFormat="1" ht="44.25" customHeight="1">
      <c r="A212" s="1" t="s">
        <v>444</v>
      </c>
      <c r="B212" s="2"/>
      <c r="C212" s="2">
        <v>2110</v>
      </c>
      <c r="D212" s="2">
        <f t="shared" si="55"/>
        <v>0</v>
      </c>
      <c r="E212" s="2"/>
      <c r="F212" s="2"/>
      <c r="G212" s="2"/>
      <c r="H212" s="2"/>
      <c r="I212" s="2"/>
      <c r="J212" s="2"/>
      <c r="K212" s="2"/>
      <c r="L212" s="2"/>
      <c r="M212" s="2"/>
      <c r="N212" s="2"/>
      <c r="O212" s="2"/>
      <c r="P212" s="2"/>
      <c r="Q212" s="2"/>
    </row>
    <row r="213" spans="1:17" s="3" customFormat="1" ht="15.75">
      <c r="A213" s="1" t="s">
        <v>451</v>
      </c>
      <c r="B213" s="2"/>
      <c r="C213" s="2">
        <v>1111</v>
      </c>
      <c r="D213" s="2">
        <f t="shared" si="55"/>
        <v>0</v>
      </c>
      <c r="E213" s="2"/>
      <c r="F213" s="2"/>
      <c r="G213" s="2"/>
      <c r="H213" s="2"/>
      <c r="I213" s="2"/>
      <c r="J213" s="2"/>
      <c r="K213" s="2"/>
      <c r="L213" s="2"/>
      <c r="M213" s="2"/>
      <c r="N213" s="2"/>
      <c r="O213" s="2"/>
      <c r="P213" s="2"/>
      <c r="Q213" s="2"/>
    </row>
    <row r="214" spans="1:17" s="3" customFormat="1" ht="16.5" customHeight="1">
      <c r="A214" s="1" t="s">
        <v>344</v>
      </c>
      <c r="B214" s="2"/>
      <c r="C214" s="2">
        <v>1120</v>
      </c>
      <c r="D214" s="2">
        <f t="shared" si="55"/>
        <v>0</v>
      </c>
      <c r="E214" s="2"/>
      <c r="F214" s="2"/>
      <c r="G214" s="2"/>
      <c r="H214" s="2"/>
      <c r="I214" s="2"/>
      <c r="J214" s="2"/>
      <c r="K214" s="2"/>
      <c r="L214" s="2"/>
      <c r="M214" s="2"/>
      <c r="N214" s="2"/>
      <c r="O214" s="2"/>
      <c r="P214" s="2"/>
      <c r="Q214" s="2"/>
    </row>
    <row r="215" spans="1:17" s="3" customFormat="1" ht="15.75">
      <c r="A215" s="1" t="s">
        <v>10</v>
      </c>
      <c r="B215" s="2"/>
      <c r="C215" s="2">
        <v>1135</v>
      </c>
      <c r="D215" s="2">
        <f t="shared" si="55"/>
        <v>0</v>
      </c>
      <c r="E215" s="2"/>
      <c r="F215" s="2"/>
      <c r="G215" s="2"/>
      <c r="H215" s="2"/>
      <c r="I215" s="2"/>
      <c r="J215" s="2"/>
      <c r="K215" s="2"/>
      <c r="L215" s="2"/>
      <c r="M215" s="2"/>
      <c r="N215" s="2"/>
      <c r="O215" s="2"/>
      <c r="P215" s="2"/>
      <c r="Q215" s="2"/>
    </row>
    <row r="216" spans="1:17" s="3" customFormat="1" ht="21" customHeight="1">
      <c r="A216" s="27" t="s">
        <v>447</v>
      </c>
      <c r="B216" s="2"/>
      <c r="C216" s="2">
        <v>1140</v>
      </c>
      <c r="D216" s="2">
        <f t="shared" si="55"/>
        <v>0</v>
      </c>
      <c r="E216" s="2"/>
      <c r="F216" s="2"/>
      <c r="G216" s="2"/>
      <c r="H216" s="2"/>
      <c r="I216" s="2"/>
      <c r="J216" s="2"/>
      <c r="K216" s="2"/>
      <c r="L216" s="2"/>
      <c r="M216" s="2"/>
      <c r="N216" s="2"/>
      <c r="O216" s="2"/>
      <c r="P216" s="2"/>
      <c r="Q216" s="2"/>
    </row>
    <row r="217" spans="1:17" s="3" customFormat="1" ht="19.5" customHeight="1">
      <c r="A217" s="27" t="s">
        <v>344</v>
      </c>
      <c r="B217" s="2"/>
      <c r="C217" s="2">
        <v>1120</v>
      </c>
      <c r="D217" s="2">
        <f t="shared" si="55"/>
        <v>0</v>
      </c>
      <c r="E217" s="2"/>
      <c r="F217" s="2"/>
      <c r="G217" s="2"/>
      <c r="H217" s="2"/>
      <c r="I217" s="2"/>
      <c r="J217" s="2"/>
      <c r="K217" s="2"/>
      <c r="L217" s="2"/>
      <c r="M217" s="2"/>
      <c r="N217" s="2"/>
      <c r="O217" s="2"/>
      <c r="P217" s="2"/>
      <c r="Q217" s="2"/>
    </row>
    <row r="218" spans="1:17" s="3" customFormat="1" ht="29.25" customHeight="1">
      <c r="A218" s="1" t="s">
        <v>12</v>
      </c>
      <c r="B218" s="2"/>
      <c r="C218" s="2">
        <v>1162</v>
      </c>
      <c r="D218" s="2">
        <f t="shared" si="55"/>
        <v>0</v>
      </c>
      <c r="E218" s="2"/>
      <c r="F218" s="2"/>
      <c r="G218" s="2"/>
      <c r="H218" s="2"/>
      <c r="I218" s="2"/>
      <c r="J218" s="2"/>
      <c r="K218" s="2"/>
      <c r="L218" s="2"/>
      <c r="M218" s="2"/>
      <c r="N218" s="2"/>
      <c r="O218" s="2"/>
      <c r="P218" s="2"/>
      <c r="Q218" s="2"/>
    </row>
    <row r="219" spans="1:17" s="3" customFormat="1" ht="17.25" customHeight="1">
      <c r="A219" s="1" t="s">
        <v>452</v>
      </c>
      <c r="B219" s="2"/>
      <c r="C219" s="2">
        <v>1164</v>
      </c>
      <c r="D219" s="2">
        <f t="shared" si="55"/>
        <v>0</v>
      </c>
      <c r="E219" s="2"/>
      <c r="F219" s="2"/>
      <c r="G219" s="2"/>
      <c r="H219" s="2"/>
      <c r="I219" s="2"/>
      <c r="J219" s="2"/>
      <c r="K219" s="2"/>
      <c r="L219" s="2"/>
      <c r="M219" s="2"/>
      <c r="N219" s="2"/>
      <c r="O219" s="2"/>
      <c r="P219" s="2"/>
      <c r="Q219" s="2"/>
    </row>
    <row r="220" spans="1:17" s="19" customFormat="1" ht="15.75">
      <c r="A220" s="18" t="s">
        <v>455</v>
      </c>
      <c r="B220" s="17">
        <v>70201</v>
      </c>
      <c r="C220" s="17"/>
      <c r="D220" s="17">
        <f>D221+D222+D223+D224+D225+D226+D227+D228+D229</f>
        <v>0</v>
      </c>
      <c r="E220" s="17">
        <v>1.4</v>
      </c>
      <c r="F220" s="17">
        <f aca="true" t="shared" si="56" ref="F220:Q220">F221+F222+F223+F224+F225+F226+F227+F228+F229</f>
        <v>0</v>
      </c>
      <c r="G220" s="17">
        <f t="shared" si="56"/>
        <v>0</v>
      </c>
      <c r="H220" s="17">
        <f t="shared" si="56"/>
        <v>0</v>
      </c>
      <c r="I220" s="17">
        <f t="shared" si="56"/>
        <v>0</v>
      </c>
      <c r="J220" s="17">
        <f t="shared" si="56"/>
        <v>0</v>
      </c>
      <c r="K220" s="17">
        <f t="shared" si="56"/>
        <v>0</v>
      </c>
      <c r="L220" s="17">
        <f t="shared" si="56"/>
        <v>0</v>
      </c>
      <c r="M220" s="17">
        <f t="shared" si="56"/>
        <v>0</v>
      </c>
      <c r="N220" s="17">
        <f t="shared" si="56"/>
        <v>0</v>
      </c>
      <c r="O220" s="17">
        <f t="shared" si="56"/>
        <v>0</v>
      </c>
      <c r="P220" s="17">
        <f t="shared" si="56"/>
        <v>0</v>
      </c>
      <c r="Q220" s="17">
        <f t="shared" si="56"/>
        <v>0</v>
      </c>
    </row>
    <row r="221" spans="1:17" s="3" customFormat="1" ht="19.5" customHeight="1">
      <c r="A221" s="1" t="s">
        <v>457</v>
      </c>
      <c r="B221" s="2"/>
      <c r="C221" s="2">
        <v>1163</v>
      </c>
      <c r="D221" s="2">
        <f aca="true" t="shared" si="57" ref="D221:D229">F221+G221+H221+I221+J221+K221+L221+M221+N221+O221+P221+Q221</f>
        <v>0</v>
      </c>
      <c r="E221" s="2">
        <v>0.8</v>
      </c>
      <c r="F221" s="2"/>
      <c r="G221" s="2"/>
      <c r="H221" s="2"/>
      <c r="I221" s="2"/>
      <c r="J221" s="2"/>
      <c r="K221" s="2"/>
      <c r="L221" s="2"/>
      <c r="M221" s="2"/>
      <c r="N221" s="2"/>
      <c r="O221" s="2"/>
      <c r="P221" s="2"/>
      <c r="Q221" s="2"/>
    </row>
    <row r="222" spans="1:17" s="3" customFormat="1" ht="36" customHeight="1">
      <c r="A222" s="1" t="s">
        <v>12</v>
      </c>
      <c r="B222" s="2"/>
      <c r="C222" s="2">
        <v>1162</v>
      </c>
      <c r="D222" s="2">
        <f t="shared" si="57"/>
        <v>0</v>
      </c>
      <c r="E222" s="2"/>
      <c r="F222" s="2"/>
      <c r="G222" s="2"/>
      <c r="H222" s="2"/>
      <c r="I222" s="2"/>
      <c r="J222" s="2"/>
      <c r="K222" s="2"/>
      <c r="L222" s="2"/>
      <c r="M222" s="2"/>
      <c r="N222" s="2"/>
      <c r="O222" s="2"/>
      <c r="P222" s="2"/>
      <c r="Q222" s="2"/>
    </row>
    <row r="223" spans="1:17" s="3" customFormat="1" ht="15.75">
      <c r="A223" s="1" t="s">
        <v>451</v>
      </c>
      <c r="B223" s="2"/>
      <c r="C223" s="2">
        <v>1111</v>
      </c>
      <c r="D223" s="2">
        <f t="shared" si="57"/>
        <v>0</v>
      </c>
      <c r="E223" s="2"/>
      <c r="F223" s="2"/>
      <c r="G223" s="2"/>
      <c r="H223" s="2"/>
      <c r="I223" s="2"/>
      <c r="J223" s="2"/>
      <c r="K223" s="2"/>
      <c r="L223" s="2"/>
      <c r="M223" s="2"/>
      <c r="N223" s="2"/>
      <c r="O223" s="2"/>
      <c r="P223" s="2"/>
      <c r="Q223" s="2"/>
    </row>
    <row r="224" spans="1:17" s="3" customFormat="1" ht="17.25" customHeight="1">
      <c r="A224" s="1" t="s">
        <v>344</v>
      </c>
      <c r="B224" s="2"/>
      <c r="C224" s="2">
        <v>1120</v>
      </c>
      <c r="D224" s="2">
        <f t="shared" si="57"/>
        <v>0</v>
      </c>
      <c r="E224" s="2"/>
      <c r="F224" s="2"/>
      <c r="G224" s="2"/>
      <c r="H224" s="2"/>
      <c r="I224" s="2"/>
      <c r="J224" s="2"/>
      <c r="K224" s="2"/>
      <c r="L224" s="2"/>
      <c r="M224" s="2"/>
      <c r="N224" s="2"/>
      <c r="O224" s="2"/>
      <c r="P224" s="2"/>
      <c r="Q224" s="2"/>
    </row>
    <row r="225" spans="1:17" s="3" customFormat="1" ht="17.25" customHeight="1">
      <c r="A225" s="1" t="s">
        <v>10</v>
      </c>
      <c r="B225" s="2"/>
      <c r="C225" s="2">
        <v>1135</v>
      </c>
      <c r="D225" s="2">
        <f t="shared" si="57"/>
        <v>0</v>
      </c>
      <c r="E225" s="2"/>
      <c r="F225" s="2"/>
      <c r="G225" s="2"/>
      <c r="H225" s="2"/>
      <c r="I225" s="2"/>
      <c r="J225" s="2"/>
      <c r="K225" s="2"/>
      <c r="L225" s="2"/>
      <c r="M225" s="2"/>
      <c r="N225" s="2"/>
      <c r="O225" s="2"/>
      <c r="P225" s="2"/>
      <c r="Q225" s="2"/>
    </row>
    <row r="226" spans="1:17" s="3" customFormat="1" ht="19.5" customHeight="1">
      <c r="A226" s="27" t="s">
        <v>478</v>
      </c>
      <c r="B226" s="2"/>
      <c r="C226" s="2">
        <v>1133</v>
      </c>
      <c r="D226" s="2">
        <f t="shared" si="57"/>
        <v>0</v>
      </c>
      <c r="E226" s="2"/>
      <c r="F226" s="2"/>
      <c r="G226" s="2"/>
      <c r="H226" s="2"/>
      <c r="I226" s="2"/>
      <c r="J226" s="2"/>
      <c r="K226" s="2"/>
      <c r="L226" s="2"/>
      <c r="M226" s="2"/>
      <c r="N226" s="2"/>
      <c r="O226" s="2"/>
      <c r="P226" s="2"/>
      <c r="Q226" s="2"/>
    </row>
    <row r="227" spans="1:17" s="3" customFormat="1" ht="69" customHeight="1">
      <c r="A227" s="20" t="s">
        <v>48</v>
      </c>
      <c r="B227" s="2"/>
      <c r="C227" s="2">
        <v>1131</v>
      </c>
      <c r="D227" s="2">
        <f t="shared" si="57"/>
        <v>0</v>
      </c>
      <c r="E227" s="2"/>
      <c r="F227" s="2"/>
      <c r="G227" s="2"/>
      <c r="H227" s="2"/>
      <c r="I227" s="2"/>
      <c r="J227" s="2"/>
      <c r="K227" s="2"/>
      <c r="L227" s="2"/>
      <c r="M227" s="2"/>
      <c r="N227" s="2"/>
      <c r="O227" s="2"/>
      <c r="P227" s="2"/>
      <c r="Q227" s="2"/>
    </row>
    <row r="228" spans="1:17" s="3" customFormat="1" ht="21" customHeight="1">
      <c r="A228" s="1" t="s">
        <v>454</v>
      </c>
      <c r="B228" s="2"/>
      <c r="C228" s="2">
        <v>1161</v>
      </c>
      <c r="D228" s="2">
        <f t="shared" si="57"/>
        <v>0</v>
      </c>
      <c r="E228" s="2"/>
      <c r="F228" s="2"/>
      <c r="G228" s="2"/>
      <c r="H228" s="2"/>
      <c r="I228" s="2"/>
      <c r="J228" s="2"/>
      <c r="K228" s="2"/>
      <c r="L228" s="2"/>
      <c r="M228" s="2"/>
      <c r="N228" s="2"/>
      <c r="O228" s="2"/>
      <c r="P228" s="2"/>
      <c r="Q228" s="2"/>
    </row>
    <row r="229" spans="1:17" s="3" customFormat="1" ht="31.5">
      <c r="A229" s="1" t="s">
        <v>496</v>
      </c>
      <c r="B229" s="2"/>
      <c r="C229" s="2">
        <v>2143</v>
      </c>
      <c r="D229" s="2">
        <f t="shared" si="57"/>
        <v>0</v>
      </c>
      <c r="E229" s="2"/>
      <c r="F229" s="2"/>
      <c r="G229" s="2"/>
      <c r="H229" s="2"/>
      <c r="I229" s="2"/>
      <c r="J229" s="2"/>
      <c r="K229" s="2"/>
      <c r="L229" s="2"/>
      <c r="M229" s="2"/>
      <c r="N229" s="2"/>
      <c r="O229" s="2"/>
      <c r="P229" s="2"/>
      <c r="Q229" s="2"/>
    </row>
    <row r="230" spans="1:17" s="19" customFormat="1" ht="47.25">
      <c r="A230" s="18" t="s">
        <v>456</v>
      </c>
      <c r="B230" s="17">
        <v>70401</v>
      </c>
      <c r="C230" s="17"/>
      <c r="D230" s="17">
        <f>D231+D232+D234+D235+D233</f>
        <v>0</v>
      </c>
      <c r="E230" s="17">
        <v>0.6</v>
      </c>
      <c r="F230" s="17">
        <f aca="true" t="shared" si="58" ref="F230:Q230">F231+F232+F234+F235+F233</f>
        <v>0</v>
      </c>
      <c r="G230" s="17">
        <f t="shared" si="58"/>
        <v>0</v>
      </c>
      <c r="H230" s="17">
        <f t="shared" si="58"/>
        <v>0</v>
      </c>
      <c r="I230" s="17">
        <f t="shared" si="58"/>
        <v>0</v>
      </c>
      <c r="J230" s="17">
        <f t="shared" si="58"/>
        <v>0</v>
      </c>
      <c r="K230" s="17">
        <f t="shared" si="58"/>
        <v>0</v>
      </c>
      <c r="L230" s="17">
        <f t="shared" si="58"/>
        <v>0</v>
      </c>
      <c r="M230" s="17">
        <f t="shared" si="58"/>
        <v>0</v>
      </c>
      <c r="N230" s="17">
        <f t="shared" si="58"/>
        <v>0</v>
      </c>
      <c r="O230" s="17">
        <f t="shared" si="58"/>
        <v>0</v>
      </c>
      <c r="P230" s="17">
        <f t="shared" si="58"/>
        <v>0</v>
      </c>
      <c r="Q230" s="17">
        <f t="shared" si="58"/>
        <v>0</v>
      </c>
    </row>
    <row r="231" spans="1:17" s="3" customFormat="1" ht="29.25" customHeight="1">
      <c r="A231" s="1" t="s">
        <v>494</v>
      </c>
      <c r="B231" s="2"/>
      <c r="C231" s="2">
        <v>1131</v>
      </c>
      <c r="D231" s="2">
        <f>F231+G231+H231+I231+J231+K231+L231+M231+N231+O231+P231+Q231</f>
        <v>0</v>
      </c>
      <c r="E231" s="2">
        <v>14.8</v>
      </c>
      <c r="F231" s="2"/>
      <c r="G231" s="2"/>
      <c r="H231" s="2"/>
      <c r="I231" s="2"/>
      <c r="J231" s="2"/>
      <c r="K231" s="2"/>
      <c r="L231" s="2"/>
      <c r="M231" s="2"/>
      <c r="N231" s="2"/>
      <c r="O231" s="2"/>
      <c r="P231" s="2"/>
      <c r="Q231" s="2"/>
    </row>
    <row r="232" spans="1:17" s="3" customFormat="1" ht="15.75">
      <c r="A232" s="1" t="s">
        <v>451</v>
      </c>
      <c r="B232" s="2"/>
      <c r="C232" s="2">
        <v>1111</v>
      </c>
      <c r="D232" s="2">
        <f>F232+G232+H232+I232+J232+K232+L232+M232+N232+O232+P232+Q232</f>
        <v>0</v>
      </c>
      <c r="E232" s="2"/>
      <c r="F232" s="2"/>
      <c r="G232" s="2"/>
      <c r="H232" s="2"/>
      <c r="I232" s="2"/>
      <c r="J232" s="2"/>
      <c r="K232" s="2"/>
      <c r="L232" s="2"/>
      <c r="M232" s="2"/>
      <c r="N232" s="2"/>
      <c r="O232" s="2"/>
      <c r="P232" s="2"/>
      <c r="Q232" s="2"/>
    </row>
    <row r="233" spans="1:17" s="3" customFormat="1" ht="19.5" customHeight="1">
      <c r="A233" s="1" t="s">
        <v>457</v>
      </c>
      <c r="B233" s="2"/>
      <c r="C233" s="2">
        <v>1163</v>
      </c>
      <c r="D233" s="2">
        <f>F233+G233+H233+I233+J233+K233+L233+M233+N233+O233+P233+Q233</f>
        <v>0</v>
      </c>
      <c r="E233" s="2"/>
      <c r="F233" s="2"/>
      <c r="G233" s="2"/>
      <c r="H233" s="2"/>
      <c r="I233" s="2"/>
      <c r="J233" s="2"/>
      <c r="K233" s="2"/>
      <c r="L233" s="2"/>
      <c r="M233" s="2"/>
      <c r="N233" s="2"/>
      <c r="O233" s="2"/>
      <c r="P233" s="2"/>
      <c r="Q233" s="2"/>
    </row>
    <row r="234" spans="1:17" s="3" customFormat="1" ht="15.75">
      <c r="A234" s="1" t="s">
        <v>10</v>
      </c>
      <c r="B234" s="2"/>
      <c r="C234" s="2">
        <v>1135</v>
      </c>
      <c r="D234" s="2">
        <f>F234+G234+H234+I234+J234+K234+L234+M234+N234+O234+P234+Q234</f>
        <v>0</v>
      </c>
      <c r="E234" s="2"/>
      <c r="F234" s="2"/>
      <c r="G234" s="2"/>
      <c r="H234" s="2"/>
      <c r="I234" s="2"/>
      <c r="J234" s="2"/>
      <c r="K234" s="2"/>
      <c r="L234" s="2"/>
      <c r="M234" s="2"/>
      <c r="N234" s="2"/>
      <c r="O234" s="2"/>
      <c r="P234" s="2"/>
      <c r="Q234" s="2"/>
    </row>
    <row r="235" spans="1:17" s="3" customFormat="1" ht="18" customHeight="1">
      <c r="A235" s="1" t="s">
        <v>344</v>
      </c>
      <c r="B235" s="2"/>
      <c r="C235" s="2">
        <v>1120</v>
      </c>
      <c r="D235" s="2">
        <f>F235+G235+H235+I235+J235+K235+L235+M235+N235+O235+P235+Q235</f>
        <v>0</v>
      </c>
      <c r="E235" s="2"/>
      <c r="F235" s="2"/>
      <c r="G235" s="2"/>
      <c r="H235" s="2"/>
      <c r="I235" s="2"/>
      <c r="J235" s="2"/>
      <c r="K235" s="2"/>
      <c r="L235" s="2"/>
      <c r="M235" s="2"/>
      <c r="N235" s="2"/>
      <c r="O235" s="2"/>
      <c r="P235" s="2"/>
      <c r="Q235" s="2"/>
    </row>
    <row r="236" spans="1:17" s="19" customFormat="1" ht="31.5">
      <c r="A236" s="18" t="s">
        <v>438</v>
      </c>
      <c r="B236" s="17">
        <v>70804</v>
      </c>
      <c r="C236" s="17"/>
      <c r="D236" s="17">
        <f>D237+D238+D239+D241+D240</f>
        <v>0</v>
      </c>
      <c r="E236" s="17"/>
      <c r="F236" s="17">
        <f aca="true" t="shared" si="59" ref="F236:Q236">F237+F238+F239+F241+F240</f>
        <v>0</v>
      </c>
      <c r="G236" s="17">
        <f t="shared" si="59"/>
        <v>0</v>
      </c>
      <c r="H236" s="17">
        <f t="shared" si="59"/>
        <v>0</v>
      </c>
      <c r="I236" s="17">
        <f t="shared" si="59"/>
        <v>0</v>
      </c>
      <c r="J236" s="17">
        <f t="shared" si="59"/>
        <v>0</v>
      </c>
      <c r="K236" s="17">
        <f t="shared" si="59"/>
        <v>0</v>
      </c>
      <c r="L236" s="17">
        <f t="shared" si="59"/>
        <v>0</v>
      </c>
      <c r="M236" s="17">
        <f t="shared" si="59"/>
        <v>0</v>
      </c>
      <c r="N236" s="17">
        <f t="shared" si="59"/>
        <v>0</v>
      </c>
      <c r="O236" s="17">
        <f t="shared" si="59"/>
        <v>0</v>
      </c>
      <c r="P236" s="17">
        <f t="shared" si="59"/>
        <v>0</v>
      </c>
      <c r="Q236" s="17">
        <f t="shared" si="59"/>
        <v>0</v>
      </c>
    </row>
    <row r="237" spans="1:17" s="3" customFormat="1" ht="19.5" customHeight="1">
      <c r="A237" s="1" t="s">
        <v>454</v>
      </c>
      <c r="B237" s="2"/>
      <c r="C237" s="2">
        <v>1161</v>
      </c>
      <c r="D237" s="2">
        <f>F237+G237+H237+I237+J237+K237+L237+M237+N237+O237+P237+Q237</f>
        <v>0</v>
      </c>
      <c r="E237" s="2"/>
      <c r="F237" s="2"/>
      <c r="G237" s="2"/>
      <c r="H237" s="2"/>
      <c r="I237" s="2"/>
      <c r="J237" s="2"/>
      <c r="K237" s="2"/>
      <c r="L237" s="2"/>
      <c r="M237" s="2"/>
      <c r="N237" s="2"/>
      <c r="O237" s="2"/>
      <c r="P237" s="2"/>
      <c r="Q237" s="2"/>
    </row>
    <row r="238" spans="1:17" s="3" customFormat="1" ht="63.75" customHeight="1">
      <c r="A238" s="20" t="s">
        <v>48</v>
      </c>
      <c r="B238" s="2"/>
      <c r="C238" s="2">
        <v>1131</v>
      </c>
      <c r="D238" s="2">
        <f>F238+G238+H238+I238+J238+K238+L238+M238+N238+O238+P238+Q238</f>
        <v>0</v>
      </c>
      <c r="E238" s="2"/>
      <c r="F238" s="2"/>
      <c r="G238" s="2"/>
      <c r="H238" s="2"/>
      <c r="I238" s="2"/>
      <c r="J238" s="2"/>
      <c r="K238" s="2"/>
      <c r="L238" s="2"/>
      <c r="M238" s="2"/>
      <c r="N238" s="2"/>
      <c r="O238" s="2"/>
      <c r="P238" s="2"/>
      <c r="Q238" s="2"/>
    </row>
    <row r="239" spans="1:17" s="3" customFormat="1" ht="31.5">
      <c r="A239" s="1" t="s">
        <v>9</v>
      </c>
      <c r="B239" s="2"/>
      <c r="C239" s="2">
        <v>1134</v>
      </c>
      <c r="D239" s="2">
        <f>F239+G239+H239+I239+J239+K239+L239+M239+N239+O239+P239+Q239</f>
        <v>0</v>
      </c>
      <c r="E239" s="2"/>
      <c r="F239" s="2"/>
      <c r="G239" s="2"/>
      <c r="H239" s="2"/>
      <c r="I239" s="2"/>
      <c r="J239" s="2"/>
      <c r="K239" s="2"/>
      <c r="L239" s="2"/>
      <c r="M239" s="2"/>
      <c r="N239" s="2"/>
      <c r="O239" s="2"/>
      <c r="P239" s="2"/>
      <c r="Q239" s="2"/>
    </row>
    <row r="240" spans="1:17" s="3" customFormat="1" ht="15.75">
      <c r="A240" s="1" t="s">
        <v>451</v>
      </c>
      <c r="B240" s="2"/>
      <c r="C240" s="2">
        <v>1111</v>
      </c>
      <c r="D240" s="2">
        <f>F240+G240+H240+I240+J240+K240+L240+M240+N240+O240+P240+Q240</f>
        <v>0</v>
      </c>
      <c r="E240" s="2"/>
      <c r="F240" s="2"/>
      <c r="G240" s="2"/>
      <c r="H240" s="2"/>
      <c r="I240" s="2"/>
      <c r="J240" s="2"/>
      <c r="K240" s="2"/>
      <c r="L240" s="2"/>
      <c r="M240" s="2"/>
      <c r="N240" s="2"/>
      <c r="O240" s="2"/>
      <c r="P240" s="2"/>
      <c r="Q240" s="2"/>
    </row>
    <row r="241" spans="1:17" s="3" customFormat="1" ht="27.75" customHeight="1">
      <c r="A241" s="27" t="s">
        <v>12</v>
      </c>
      <c r="B241" s="2"/>
      <c r="C241" s="2">
        <v>1162</v>
      </c>
      <c r="D241" s="2">
        <f>F241+G241+H241+I241+J241+K241+L241+M241+N241+O241+P241+Q241</f>
        <v>0</v>
      </c>
      <c r="E241" s="2"/>
      <c r="F241" s="2"/>
      <c r="G241" s="2"/>
      <c r="H241" s="2"/>
      <c r="I241" s="2"/>
      <c r="J241" s="2"/>
      <c r="K241" s="2"/>
      <c r="L241" s="2"/>
      <c r="M241" s="2"/>
      <c r="N241" s="2"/>
      <c r="O241" s="2"/>
      <c r="P241" s="2"/>
      <c r="Q241" s="2"/>
    </row>
    <row r="242" spans="1:17" s="19" customFormat="1" ht="15.75">
      <c r="A242" s="18" t="s">
        <v>72</v>
      </c>
      <c r="B242" s="17">
        <v>250404</v>
      </c>
      <c r="C242" s="17"/>
      <c r="D242" s="17">
        <f>D243+D244+D245+D246+D247</f>
        <v>0</v>
      </c>
      <c r="E242" s="17"/>
      <c r="F242" s="17">
        <f aca="true" t="shared" si="60" ref="F242:Q242">F243+F244+F245+F246+F247</f>
        <v>0</v>
      </c>
      <c r="G242" s="17">
        <f t="shared" si="60"/>
        <v>0</v>
      </c>
      <c r="H242" s="17">
        <f t="shared" si="60"/>
        <v>0</v>
      </c>
      <c r="I242" s="17">
        <f t="shared" si="60"/>
        <v>0</v>
      </c>
      <c r="J242" s="17">
        <f t="shared" si="60"/>
        <v>0</v>
      </c>
      <c r="K242" s="17">
        <f t="shared" si="60"/>
        <v>0</v>
      </c>
      <c r="L242" s="17">
        <f t="shared" si="60"/>
        <v>0</v>
      </c>
      <c r="M242" s="17">
        <f t="shared" si="60"/>
        <v>0</v>
      </c>
      <c r="N242" s="17">
        <f t="shared" si="60"/>
        <v>0</v>
      </c>
      <c r="O242" s="17">
        <f t="shared" si="60"/>
        <v>0</v>
      </c>
      <c r="P242" s="17">
        <f t="shared" si="60"/>
        <v>0</v>
      </c>
      <c r="Q242" s="17">
        <f t="shared" si="60"/>
        <v>0</v>
      </c>
    </row>
    <row r="243" spans="1:17" s="3" customFormat="1" ht="51" customHeight="1">
      <c r="A243" s="1" t="s">
        <v>453</v>
      </c>
      <c r="B243" s="2"/>
      <c r="C243" s="2">
        <v>1310</v>
      </c>
      <c r="D243" s="2">
        <f>F243+G243+H243+I243+J243+K243+L243+M243+N243+O243+P243+Q243</f>
        <v>0</v>
      </c>
      <c r="E243" s="2"/>
      <c r="F243" s="2"/>
      <c r="G243" s="2"/>
      <c r="H243" s="2"/>
      <c r="I243" s="2"/>
      <c r="J243" s="2"/>
      <c r="K243" s="2"/>
      <c r="L243" s="2"/>
      <c r="M243" s="2"/>
      <c r="N243" s="2"/>
      <c r="O243" s="2"/>
      <c r="P243" s="2"/>
      <c r="Q243" s="2"/>
    </row>
    <row r="244" spans="1:17" s="3" customFormat="1" ht="30" customHeight="1">
      <c r="A244" s="27" t="s">
        <v>12</v>
      </c>
      <c r="B244" s="2"/>
      <c r="C244" s="2">
        <v>1162</v>
      </c>
      <c r="D244" s="2">
        <f>F244+G244+H244+I244+J244+K244+L244+M244+N244+O244+P244+Q244</f>
        <v>0</v>
      </c>
      <c r="E244" s="2"/>
      <c r="F244" s="2"/>
      <c r="G244" s="2"/>
      <c r="H244" s="2"/>
      <c r="I244" s="2"/>
      <c r="J244" s="2"/>
      <c r="K244" s="2"/>
      <c r="L244" s="2"/>
      <c r="M244" s="2"/>
      <c r="N244" s="2"/>
      <c r="O244" s="2"/>
      <c r="P244" s="2"/>
      <c r="Q244" s="2"/>
    </row>
    <row r="245" spans="1:17" s="3" customFormat="1" ht="17.25" customHeight="1">
      <c r="A245" s="1" t="s">
        <v>457</v>
      </c>
      <c r="B245" s="2"/>
      <c r="C245" s="2">
        <v>1163</v>
      </c>
      <c r="D245" s="2">
        <f>F245+G245+H245+I245+J245+K245+L245+M245+N245+O245+P245+Q245</f>
        <v>0</v>
      </c>
      <c r="E245" s="2"/>
      <c r="F245" s="2"/>
      <c r="G245" s="2"/>
      <c r="H245" s="2"/>
      <c r="I245" s="2"/>
      <c r="J245" s="2"/>
      <c r="K245" s="2"/>
      <c r="L245" s="2"/>
      <c r="M245" s="2"/>
      <c r="N245" s="2"/>
      <c r="O245" s="2"/>
      <c r="P245" s="2"/>
      <c r="Q245" s="2"/>
    </row>
    <row r="246" spans="1:17" s="3" customFormat="1" ht="19.5" customHeight="1">
      <c r="A246" s="1" t="s">
        <v>451</v>
      </c>
      <c r="B246" s="2"/>
      <c r="C246" s="2">
        <v>1111</v>
      </c>
      <c r="D246" s="2">
        <f>F246+G246+H246+I246+J246+K246+L246+M246+N246+O246+P246+Q246</f>
        <v>0</v>
      </c>
      <c r="E246" s="2"/>
      <c r="F246" s="2"/>
      <c r="G246" s="2"/>
      <c r="H246" s="2"/>
      <c r="I246" s="2"/>
      <c r="J246" s="2"/>
      <c r="K246" s="2"/>
      <c r="L246" s="2"/>
      <c r="M246" s="2"/>
      <c r="N246" s="2"/>
      <c r="O246" s="2"/>
      <c r="P246" s="2"/>
      <c r="Q246" s="2"/>
    </row>
    <row r="247" spans="1:17" s="3" customFormat="1" ht="19.5" customHeight="1">
      <c r="A247" s="1" t="s">
        <v>344</v>
      </c>
      <c r="B247" s="2"/>
      <c r="C247" s="2">
        <v>1120</v>
      </c>
      <c r="D247" s="2">
        <f>F247+G247+H247+I247+J247+K247+L247+M247+N247+O247+P247+Q247</f>
        <v>0</v>
      </c>
      <c r="E247" s="2"/>
      <c r="F247" s="2"/>
      <c r="G247" s="2"/>
      <c r="H247" s="2"/>
      <c r="I247" s="2"/>
      <c r="J247" s="2"/>
      <c r="K247" s="2"/>
      <c r="L247" s="2"/>
      <c r="M247" s="2"/>
      <c r="N247" s="2"/>
      <c r="O247" s="2"/>
      <c r="P247" s="2"/>
      <c r="Q247" s="2"/>
    </row>
    <row r="248" spans="1:17" s="19" customFormat="1" ht="36.75" customHeight="1">
      <c r="A248" s="23" t="s">
        <v>415</v>
      </c>
      <c r="B248" s="17">
        <v>10116</v>
      </c>
      <c r="C248" s="17"/>
      <c r="D248" s="17">
        <f>D249+D250+D251+D252+D253+D254+D255</f>
        <v>0</v>
      </c>
      <c r="E248" s="17"/>
      <c r="F248" s="17">
        <f aca="true" t="shared" si="61" ref="F248:Q248">F249+F250+F251+F252+F253+F254+F255</f>
        <v>0</v>
      </c>
      <c r="G248" s="17">
        <f t="shared" si="61"/>
        <v>0</v>
      </c>
      <c r="H248" s="17">
        <f t="shared" si="61"/>
        <v>0</v>
      </c>
      <c r="I248" s="17">
        <f t="shared" si="61"/>
        <v>0</v>
      </c>
      <c r="J248" s="17">
        <f t="shared" si="61"/>
        <v>0</v>
      </c>
      <c r="K248" s="17">
        <f t="shared" si="61"/>
        <v>0</v>
      </c>
      <c r="L248" s="17">
        <f t="shared" si="61"/>
        <v>0</v>
      </c>
      <c r="M248" s="17">
        <f t="shared" si="61"/>
        <v>0</v>
      </c>
      <c r="N248" s="17">
        <f t="shared" si="61"/>
        <v>0</v>
      </c>
      <c r="O248" s="17">
        <f t="shared" si="61"/>
        <v>0</v>
      </c>
      <c r="P248" s="17">
        <f t="shared" si="61"/>
        <v>0</v>
      </c>
      <c r="Q248" s="17">
        <f t="shared" si="61"/>
        <v>0</v>
      </c>
    </row>
    <row r="249" spans="1:17" s="3" customFormat="1" ht="20.25" customHeight="1">
      <c r="A249" s="1" t="s">
        <v>451</v>
      </c>
      <c r="B249" s="2"/>
      <c r="C249" s="2">
        <v>1111</v>
      </c>
      <c r="D249" s="2">
        <f aca="true" t="shared" si="62" ref="D249:D255">F249+G249+H249+I249+J249+K249+L249+M249+N249+O249+P249+Q249</f>
        <v>0</v>
      </c>
      <c r="E249" s="2"/>
      <c r="F249" s="2"/>
      <c r="G249" s="2"/>
      <c r="H249" s="2"/>
      <c r="I249" s="2"/>
      <c r="J249" s="2"/>
      <c r="K249" s="2"/>
      <c r="L249" s="2"/>
      <c r="M249" s="2"/>
      <c r="N249" s="2"/>
      <c r="O249" s="2"/>
      <c r="P249" s="2"/>
      <c r="Q249" s="2"/>
    </row>
    <row r="250" spans="1:17" s="3" customFormat="1" ht="31.5">
      <c r="A250" s="1" t="s">
        <v>12</v>
      </c>
      <c r="B250" s="2"/>
      <c r="C250" s="2">
        <v>1162</v>
      </c>
      <c r="D250" s="2">
        <f t="shared" si="62"/>
        <v>0</v>
      </c>
      <c r="E250" s="2"/>
      <c r="F250" s="2"/>
      <c r="G250" s="2"/>
      <c r="H250" s="2"/>
      <c r="I250" s="2"/>
      <c r="J250" s="2"/>
      <c r="K250" s="2"/>
      <c r="L250" s="2"/>
      <c r="M250" s="2"/>
      <c r="N250" s="2"/>
      <c r="O250" s="2"/>
      <c r="P250" s="2"/>
      <c r="Q250" s="2"/>
    </row>
    <row r="251" spans="1:17" s="3" customFormat="1" ht="15.75">
      <c r="A251" s="27" t="s">
        <v>457</v>
      </c>
      <c r="B251" s="2"/>
      <c r="C251" s="2">
        <v>1163</v>
      </c>
      <c r="D251" s="2">
        <f t="shared" si="62"/>
        <v>0</v>
      </c>
      <c r="E251" s="2"/>
      <c r="F251" s="2"/>
      <c r="G251" s="2"/>
      <c r="H251" s="2"/>
      <c r="I251" s="2"/>
      <c r="J251" s="2"/>
      <c r="K251" s="2"/>
      <c r="L251" s="2"/>
      <c r="M251" s="2"/>
      <c r="N251" s="2"/>
      <c r="O251" s="2"/>
      <c r="P251" s="2"/>
      <c r="Q251" s="2"/>
    </row>
    <row r="252" spans="1:17" s="3" customFormat="1" ht="31.5">
      <c r="A252" s="1" t="s">
        <v>449</v>
      </c>
      <c r="B252" s="2"/>
      <c r="C252" s="2">
        <v>1162</v>
      </c>
      <c r="D252" s="2">
        <f t="shared" si="62"/>
        <v>0</v>
      </c>
      <c r="E252" s="2"/>
      <c r="F252" s="2"/>
      <c r="G252" s="2"/>
      <c r="H252" s="2"/>
      <c r="I252" s="2"/>
      <c r="J252" s="2"/>
      <c r="K252" s="2"/>
      <c r="L252" s="2"/>
      <c r="M252" s="2"/>
      <c r="N252" s="2"/>
      <c r="O252" s="2"/>
      <c r="P252" s="2"/>
      <c r="Q252" s="2"/>
    </row>
    <row r="253" spans="1:17" s="3" customFormat="1" ht="15.75">
      <c r="A253" s="1" t="s">
        <v>344</v>
      </c>
      <c r="B253" s="2"/>
      <c r="C253" s="2">
        <v>1120</v>
      </c>
      <c r="D253" s="2">
        <f t="shared" si="62"/>
        <v>0</v>
      </c>
      <c r="E253" s="2"/>
      <c r="F253" s="2"/>
      <c r="G253" s="2"/>
      <c r="H253" s="2"/>
      <c r="I253" s="2"/>
      <c r="J253" s="2"/>
      <c r="K253" s="2"/>
      <c r="L253" s="2"/>
      <c r="M253" s="2"/>
      <c r="N253" s="2"/>
      <c r="O253" s="2"/>
      <c r="P253" s="2"/>
      <c r="Q253" s="2"/>
    </row>
    <row r="254" spans="1:17" s="3" customFormat="1" ht="15.75">
      <c r="A254" s="1" t="s">
        <v>354</v>
      </c>
      <c r="B254" s="2"/>
      <c r="C254" s="2">
        <v>2110</v>
      </c>
      <c r="D254" s="2">
        <f t="shared" si="62"/>
        <v>0</v>
      </c>
      <c r="E254" s="2"/>
      <c r="F254" s="2"/>
      <c r="G254" s="2"/>
      <c r="H254" s="2"/>
      <c r="I254" s="2"/>
      <c r="J254" s="2"/>
      <c r="K254" s="2"/>
      <c r="L254" s="2"/>
      <c r="M254" s="2"/>
      <c r="N254" s="2"/>
      <c r="O254" s="2"/>
      <c r="P254" s="2"/>
      <c r="Q254" s="2"/>
    </row>
    <row r="255" spans="1:17" s="3" customFormat="1" ht="15.75">
      <c r="A255" s="1" t="s">
        <v>375</v>
      </c>
      <c r="B255" s="2"/>
      <c r="C255" s="2">
        <v>1172</v>
      </c>
      <c r="D255" s="2">
        <f t="shared" si="62"/>
        <v>0</v>
      </c>
      <c r="E255" s="2"/>
      <c r="F255" s="2"/>
      <c r="G255" s="2"/>
      <c r="H255" s="2"/>
      <c r="I255" s="2"/>
      <c r="J255" s="2"/>
      <c r="K255" s="2"/>
      <c r="L255" s="2"/>
      <c r="M255" s="2"/>
      <c r="N255" s="2"/>
      <c r="O255" s="2"/>
      <c r="P255" s="2"/>
      <c r="Q255" s="2"/>
    </row>
    <row r="256" spans="1:17" s="19" customFormat="1" ht="21.75" customHeight="1">
      <c r="A256" s="18" t="s">
        <v>390</v>
      </c>
      <c r="B256" s="17">
        <v>70806</v>
      </c>
      <c r="C256" s="17"/>
      <c r="D256" s="17">
        <f>D257+D258+D259+D260+D261</f>
        <v>0</v>
      </c>
      <c r="E256" s="17"/>
      <c r="F256" s="17">
        <f aca="true" t="shared" si="63" ref="F256:Q256">F257+F258+F259+F260+F261</f>
        <v>0</v>
      </c>
      <c r="G256" s="17">
        <f t="shared" si="63"/>
        <v>0</v>
      </c>
      <c r="H256" s="17">
        <f t="shared" si="63"/>
        <v>0</v>
      </c>
      <c r="I256" s="17">
        <f t="shared" si="63"/>
        <v>0</v>
      </c>
      <c r="J256" s="17">
        <f t="shared" si="63"/>
        <v>0</v>
      </c>
      <c r="K256" s="17">
        <f t="shared" si="63"/>
        <v>0</v>
      </c>
      <c r="L256" s="17">
        <f t="shared" si="63"/>
        <v>0</v>
      </c>
      <c r="M256" s="17">
        <f t="shared" si="63"/>
        <v>0</v>
      </c>
      <c r="N256" s="17">
        <f t="shared" si="63"/>
        <v>0</v>
      </c>
      <c r="O256" s="17">
        <f t="shared" si="63"/>
        <v>0</v>
      </c>
      <c r="P256" s="17">
        <f t="shared" si="63"/>
        <v>0</v>
      </c>
      <c r="Q256" s="17">
        <f t="shared" si="63"/>
        <v>0</v>
      </c>
    </row>
    <row r="257" spans="1:17" s="3" customFormat="1" ht="18.75" customHeight="1">
      <c r="A257" s="1" t="s">
        <v>454</v>
      </c>
      <c r="B257" s="2"/>
      <c r="C257" s="2">
        <v>1161</v>
      </c>
      <c r="D257" s="2">
        <f aca="true" t="shared" si="64" ref="D257:D278">F257+G257+H257+I257+J257+K257+L257+M257+N257+O257+P257+Q257</f>
        <v>0</v>
      </c>
      <c r="E257" s="2"/>
      <c r="F257" s="2"/>
      <c r="G257" s="2"/>
      <c r="H257" s="2"/>
      <c r="I257" s="2"/>
      <c r="J257" s="2"/>
      <c r="K257" s="2"/>
      <c r="L257" s="2"/>
      <c r="M257" s="2"/>
      <c r="N257" s="2"/>
      <c r="O257" s="2"/>
      <c r="P257" s="2"/>
      <c r="Q257" s="2"/>
    </row>
    <row r="258" spans="1:17" s="3" customFormat="1" ht="15.75">
      <c r="A258" s="1" t="s">
        <v>451</v>
      </c>
      <c r="B258" s="2"/>
      <c r="C258" s="2">
        <v>1111</v>
      </c>
      <c r="D258" s="2">
        <f t="shared" si="64"/>
        <v>0</v>
      </c>
      <c r="E258" s="2"/>
      <c r="F258" s="2"/>
      <c r="G258" s="2"/>
      <c r="H258" s="2"/>
      <c r="I258" s="2"/>
      <c r="J258" s="2"/>
      <c r="K258" s="2"/>
      <c r="L258" s="2"/>
      <c r="M258" s="2"/>
      <c r="N258" s="2"/>
      <c r="O258" s="2"/>
      <c r="P258" s="2"/>
      <c r="Q258" s="2"/>
    </row>
    <row r="259" spans="1:17" s="3" customFormat="1" ht="16.5" customHeight="1">
      <c r="A259" s="1" t="s">
        <v>344</v>
      </c>
      <c r="B259" s="2"/>
      <c r="C259" s="2">
        <v>1120</v>
      </c>
      <c r="D259" s="2">
        <f t="shared" si="64"/>
        <v>0</v>
      </c>
      <c r="E259" s="2"/>
      <c r="F259" s="2"/>
      <c r="G259" s="2"/>
      <c r="H259" s="2"/>
      <c r="I259" s="2"/>
      <c r="J259" s="2"/>
      <c r="K259" s="2"/>
      <c r="L259" s="2"/>
      <c r="M259" s="2"/>
      <c r="N259" s="2"/>
      <c r="O259" s="2"/>
      <c r="P259" s="2"/>
      <c r="Q259" s="2"/>
    </row>
    <row r="260" spans="1:17" s="3" customFormat="1" ht="19.5" customHeight="1">
      <c r="A260" s="1" t="s">
        <v>10</v>
      </c>
      <c r="B260" s="2"/>
      <c r="C260" s="2">
        <v>1135</v>
      </c>
      <c r="D260" s="2">
        <f t="shared" si="64"/>
        <v>0</v>
      </c>
      <c r="E260" s="2"/>
      <c r="F260" s="2"/>
      <c r="G260" s="2"/>
      <c r="H260" s="2"/>
      <c r="I260" s="2"/>
      <c r="J260" s="2"/>
      <c r="K260" s="2"/>
      <c r="L260" s="2"/>
      <c r="M260" s="2"/>
      <c r="N260" s="2"/>
      <c r="O260" s="2"/>
      <c r="P260" s="2"/>
      <c r="Q260" s="2"/>
    </row>
    <row r="261" spans="1:17" s="3" customFormat="1" ht="18" customHeight="1">
      <c r="A261" s="1" t="s">
        <v>447</v>
      </c>
      <c r="B261" s="2"/>
      <c r="C261" s="2">
        <v>1140</v>
      </c>
      <c r="D261" s="2">
        <f t="shared" si="64"/>
        <v>0</v>
      </c>
      <c r="E261" s="2"/>
      <c r="F261" s="2"/>
      <c r="G261" s="2"/>
      <c r="H261" s="2"/>
      <c r="I261" s="2"/>
      <c r="J261" s="2"/>
      <c r="K261" s="2"/>
      <c r="L261" s="2"/>
      <c r="M261" s="2"/>
      <c r="N261" s="2"/>
      <c r="O261" s="2"/>
      <c r="P261" s="2"/>
      <c r="Q261" s="2"/>
    </row>
    <row r="262" spans="1:17" s="26" customFormat="1" ht="63.75" customHeight="1">
      <c r="A262" s="18" t="s">
        <v>391</v>
      </c>
      <c r="B262" s="24">
        <v>130107</v>
      </c>
      <c r="C262" s="24"/>
      <c r="D262" s="24">
        <f>D263+D264+D265+D266+D267+D268</f>
        <v>0</v>
      </c>
      <c r="E262" s="24"/>
      <c r="F262" s="24">
        <f aca="true" t="shared" si="65" ref="F262:Q262">F263+F264+F265+F266+F267+F268</f>
        <v>0</v>
      </c>
      <c r="G262" s="24">
        <f t="shared" si="65"/>
        <v>0</v>
      </c>
      <c r="H262" s="24">
        <f t="shared" si="65"/>
        <v>0</v>
      </c>
      <c r="I262" s="24">
        <f t="shared" si="65"/>
        <v>0</v>
      </c>
      <c r="J262" s="24">
        <f t="shared" si="65"/>
        <v>0</v>
      </c>
      <c r="K262" s="24">
        <f t="shared" si="65"/>
        <v>0</v>
      </c>
      <c r="L262" s="24">
        <f t="shared" si="65"/>
        <v>0</v>
      </c>
      <c r="M262" s="24">
        <f t="shared" si="65"/>
        <v>0</v>
      </c>
      <c r="N262" s="24">
        <f t="shared" si="65"/>
        <v>0</v>
      </c>
      <c r="O262" s="24">
        <f t="shared" si="65"/>
        <v>0</v>
      </c>
      <c r="P262" s="24">
        <f t="shared" si="65"/>
        <v>0</v>
      </c>
      <c r="Q262" s="24">
        <f t="shared" si="65"/>
        <v>0</v>
      </c>
    </row>
    <row r="263" spans="1:17" s="3" customFormat="1" ht="66.75" customHeight="1">
      <c r="A263" s="20" t="s">
        <v>48</v>
      </c>
      <c r="B263" s="2"/>
      <c r="C263" s="2">
        <v>1131</v>
      </c>
      <c r="D263" s="2">
        <f t="shared" si="64"/>
        <v>0</v>
      </c>
      <c r="E263" s="2"/>
      <c r="F263" s="2"/>
      <c r="G263" s="2"/>
      <c r="H263" s="2"/>
      <c r="I263" s="2"/>
      <c r="J263" s="2"/>
      <c r="K263" s="2"/>
      <c r="L263" s="2"/>
      <c r="M263" s="2"/>
      <c r="N263" s="2"/>
      <c r="O263" s="2"/>
      <c r="P263" s="2"/>
      <c r="Q263" s="2"/>
    </row>
    <row r="264" spans="1:17" s="3" customFormat="1" ht="18" customHeight="1">
      <c r="A264" s="1" t="s">
        <v>451</v>
      </c>
      <c r="B264" s="2"/>
      <c r="C264" s="2">
        <v>1111</v>
      </c>
      <c r="D264" s="2">
        <f t="shared" si="64"/>
        <v>0</v>
      </c>
      <c r="E264" s="2"/>
      <c r="F264" s="2"/>
      <c r="G264" s="2"/>
      <c r="H264" s="2"/>
      <c r="I264" s="2"/>
      <c r="J264" s="2"/>
      <c r="K264" s="2"/>
      <c r="L264" s="2"/>
      <c r="M264" s="2"/>
      <c r="N264" s="2"/>
      <c r="O264" s="2"/>
      <c r="P264" s="2"/>
      <c r="Q264" s="2"/>
    </row>
    <row r="265" spans="1:17" s="3" customFormat="1" ht="15.75">
      <c r="A265" s="1" t="s">
        <v>344</v>
      </c>
      <c r="B265" s="2"/>
      <c r="C265" s="2">
        <v>1120</v>
      </c>
      <c r="D265" s="2">
        <f t="shared" si="64"/>
        <v>0</v>
      </c>
      <c r="E265" s="2"/>
      <c r="F265" s="2"/>
      <c r="G265" s="2"/>
      <c r="H265" s="2"/>
      <c r="I265" s="2"/>
      <c r="J265" s="2"/>
      <c r="K265" s="2"/>
      <c r="L265" s="2"/>
      <c r="M265" s="2"/>
      <c r="N265" s="2"/>
      <c r="O265" s="2"/>
      <c r="P265" s="2"/>
      <c r="Q265" s="2"/>
    </row>
    <row r="266" spans="1:17" s="3" customFormat="1" ht="18" customHeight="1">
      <c r="A266" s="1" t="s">
        <v>10</v>
      </c>
      <c r="B266" s="2"/>
      <c r="C266" s="2">
        <v>1135</v>
      </c>
      <c r="D266" s="2">
        <f t="shared" si="64"/>
        <v>0</v>
      </c>
      <c r="E266" s="2"/>
      <c r="F266" s="2"/>
      <c r="G266" s="2"/>
      <c r="H266" s="2"/>
      <c r="I266" s="2"/>
      <c r="J266" s="2"/>
      <c r="K266" s="2"/>
      <c r="L266" s="2"/>
      <c r="M266" s="2"/>
      <c r="N266" s="2"/>
      <c r="O266" s="2"/>
      <c r="P266" s="2"/>
      <c r="Q266" s="2"/>
    </row>
    <row r="267" spans="1:17" s="3" customFormat="1" ht="15.75">
      <c r="A267" s="1" t="s">
        <v>457</v>
      </c>
      <c r="B267" s="2"/>
      <c r="C267" s="2">
        <v>1163</v>
      </c>
      <c r="D267" s="2">
        <f t="shared" si="64"/>
        <v>0</v>
      </c>
      <c r="E267" s="2"/>
      <c r="F267" s="2"/>
      <c r="G267" s="2"/>
      <c r="H267" s="2"/>
      <c r="I267" s="2"/>
      <c r="J267" s="2"/>
      <c r="K267" s="2"/>
      <c r="L267" s="2"/>
      <c r="M267" s="2"/>
      <c r="N267" s="2"/>
      <c r="O267" s="2"/>
      <c r="P267" s="2"/>
      <c r="Q267" s="2"/>
    </row>
    <row r="268" spans="1:17" s="3" customFormat="1" ht="31.5">
      <c r="A268" s="1" t="s">
        <v>57</v>
      </c>
      <c r="B268" s="2"/>
      <c r="C268" s="2">
        <v>1134</v>
      </c>
      <c r="D268" s="2">
        <f t="shared" si="64"/>
        <v>0</v>
      </c>
      <c r="E268" s="2"/>
      <c r="F268" s="2"/>
      <c r="G268" s="2"/>
      <c r="H268" s="2"/>
      <c r="I268" s="2"/>
      <c r="J268" s="2"/>
      <c r="K268" s="2"/>
      <c r="L268" s="2"/>
      <c r="M268" s="2"/>
      <c r="N268" s="2"/>
      <c r="O268" s="2"/>
      <c r="P268" s="2"/>
      <c r="Q268" s="2"/>
    </row>
    <row r="269" spans="1:17" s="19" customFormat="1" ht="15.75">
      <c r="A269" s="18" t="s">
        <v>58</v>
      </c>
      <c r="B269" s="17">
        <v>70202</v>
      </c>
      <c r="C269" s="17"/>
      <c r="D269" s="17">
        <f>D271+D270+D272</f>
        <v>0</v>
      </c>
      <c r="E269" s="17"/>
      <c r="F269" s="17">
        <f aca="true" t="shared" si="66" ref="F269:Q269">F271+F270+F272</f>
        <v>0</v>
      </c>
      <c r="G269" s="17">
        <f t="shared" si="66"/>
        <v>0</v>
      </c>
      <c r="H269" s="17">
        <f t="shared" si="66"/>
        <v>0</v>
      </c>
      <c r="I269" s="17">
        <f t="shared" si="66"/>
        <v>0</v>
      </c>
      <c r="J269" s="17">
        <f t="shared" si="66"/>
        <v>0</v>
      </c>
      <c r="K269" s="17">
        <f t="shared" si="66"/>
        <v>0</v>
      </c>
      <c r="L269" s="17">
        <f t="shared" si="66"/>
        <v>0</v>
      </c>
      <c r="M269" s="17">
        <f t="shared" si="66"/>
        <v>0</v>
      </c>
      <c r="N269" s="17">
        <f t="shared" si="66"/>
        <v>0</v>
      </c>
      <c r="O269" s="17">
        <f t="shared" si="66"/>
        <v>0</v>
      </c>
      <c r="P269" s="17">
        <f t="shared" si="66"/>
        <v>0</v>
      </c>
      <c r="Q269" s="17">
        <f t="shared" si="66"/>
        <v>0</v>
      </c>
    </row>
    <row r="270" spans="1:17" s="29" customFormat="1" ht="18" customHeight="1">
      <c r="A270" s="27" t="s">
        <v>451</v>
      </c>
      <c r="B270" s="28"/>
      <c r="C270" s="28">
        <v>1111</v>
      </c>
      <c r="D270" s="2">
        <f t="shared" si="64"/>
        <v>0</v>
      </c>
      <c r="E270" s="28"/>
      <c r="F270" s="28"/>
      <c r="G270" s="28"/>
      <c r="H270" s="28"/>
      <c r="I270" s="28"/>
      <c r="J270" s="28"/>
      <c r="K270" s="28"/>
      <c r="L270" s="28"/>
      <c r="M270" s="28"/>
      <c r="N270" s="28"/>
      <c r="O270" s="28"/>
      <c r="P270" s="28"/>
      <c r="Q270" s="28"/>
    </row>
    <row r="271" spans="1:17" s="3" customFormat="1" ht="30" customHeight="1">
      <c r="A271" s="1" t="s">
        <v>9</v>
      </c>
      <c r="B271" s="2"/>
      <c r="C271" s="2">
        <v>1134</v>
      </c>
      <c r="D271" s="2">
        <f t="shared" si="64"/>
        <v>0</v>
      </c>
      <c r="E271" s="2"/>
      <c r="F271" s="2"/>
      <c r="G271" s="2"/>
      <c r="H271" s="2"/>
      <c r="I271" s="2"/>
      <c r="J271" s="2"/>
      <c r="K271" s="2"/>
      <c r="L271" s="2"/>
      <c r="M271" s="2"/>
      <c r="N271" s="2"/>
      <c r="O271" s="2"/>
      <c r="P271" s="2"/>
      <c r="Q271" s="2"/>
    </row>
    <row r="272" spans="1:17" s="3" customFormat="1" ht="33.75" customHeight="1">
      <c r="A272" s="1" t="s">
        <v>12</v>
      </c>
      <c r="B272" s="2"/>
      <c r="C272" s="2">
        <v>1162</v>
      </c>
      <c r="D272" s="2">
        <f t="shared" si="64"/>
        <v>0</v>
      </c>
      <c r="E272" s="2"/>
      <c r="F272" s="2"/>
      <c r="G272" s="2"/>
      <c r="H272" s="2"/>
      <c r="I272" s="2"/>
      <c r="J272" s="2"/>
      <c r="K272" s="2"/>
      <c r="L272" s="2"/>
      <c r="M272" s="2"/>
      <c r="N272" s="2"/>
      <c r="O272" s="2"/>
      <c r="P272" s="2"/>
      <c r="Q272" s="2"/>
    </row>
    <row r="273" spans="1:17" s="26" customFormat="1" ht="47.25">
      <c r="A273" s="23" t="s">
        <v>476</v>
      </c>
      <c r="B273" s="24">
        <v>70802</v>
      </c>
      <c r="C273" s="24"/>
      <c r="D273" s="24">
        <f>D274+D278+D275+D276+D277</f>
        <v>0</v>
      </c>
      <c r="E273" s="24"/>
      <c r="F273" s="24">
        <f aca="true" t="shared" si="67" ref="F273:Q273">F274+F278+F275+F276+F277</f>
        <v>0</v>
      </c>
      <c r="G273" s="24">
        <f t="shared" si="67"/>
        <v>0</v>
      </c>
      <c r="H273" s="24">
        <f t="shared" si="67"/>
        <v>0</v>
      </c>
      <c r="I273" s="24">
        <f t="shared" si="67"/>
        <v>0</v>
      </c>
      <c r="J273" s="24">
        <f t="shared" si="67"/>
        <v>0</v>
      </c>
      <c r="K273" s="24">
        <f t="shared" si="67"/>
        <v>0</v>
      </c>
      <c r="L273" s="24">
        <f t="shared" si="67"/>
        <v>0</v>
      </c>
      <c r="M273" s="24">
        <f t="shared" si="67"/>
        <v>0</v>
      </c>
      <c r="N273" s="24">
        <f t="shared" si="67"/>
        <v>0</v>
      </c>
      <c r="O273" s="24">
        <f t="shared" si="67"/>
        <v>0</v>
      </c>
      <c r="P273" s="24">
        <f t="shared" si="67"/>
        <v>0</v>
      </c>
      <c r="Q273" s="24">
        <f t="shared" si="67"/>
        <v>0</v>
      </c>
    </row>
    <row r="274" spans="1:17" s="3" customFormat="1" ht="18" customHeight="1">
      <c r="A274" s="1" t="s">
        <v>457</v>
      </c>
      <c r="B274" s="2"/>
      <c r="C274" s="2">
        <v>1163</v>
      </c>
      <c r="D274" s="2">
        <f t="shared" si="64"/>
        <v>0</v>
      </c>
      <c r="E274" s="2"/>
      <c r="F274" s="2"/>
      <c r="G274" s="2"/>
      <c r="H274" s="2"/>
      <c r="I274" s="2"/>
      <c r="J274" s="2"/>
      <c r="K274" s="2"/>
      <c r="L274" s="2"/>
      <c r="M274" s="2"/>
      <c r="N274" s="2"/>
      <c r="O274" s="2"/>
      <c r="P274" s="2"/>
      <c r="Q274" s="2"/>
    </row>
    <row r="275" spans="1:17" s="3" customFormat="1" ht="30.75" customHeight="1">
      <c r="A275" s="1" t="s">
        <v>12</v>
      </c>
      <c r="B275" s="2"/>
      <c r="C275" s="2">
        <v>1162</v>
      </c>
      <c r="D275" s="2">
        <f t="shared" si="64"/>
        <v>0</v>
      </c>
      <c r="E275" s="2"/>
      <c r="F275" s="2"/>
      <c r="G275" s="2"/>
      <c r="H275" s="2"/>
      <c r="I275" s="2"/>
      <c r="J275" s="2"/>
      <c r="K275" s="2"/>
      <c r="L275" s="2"/>
      <c r="M275" s="2"/>
      <c r="N275" s="2"/>
      <c r="O275" s="2"/>
      <c r="P275" s="2"/>
      <c r="Q275" s="2"/>
    </row>
    <row r="276" spans="1:17" s="3" customFormat="1" ht="21" customHeight="1">
      <c r="A276" s="1" t="s">
        <v>451</v>
      </c>
      <c r="B276" s="2"/>
      <c r="C276" s="2">
        <v>1111</v>
      </c>
      <c r="D276" s="2">
        <f t="shared" si="64"/>
        <v>0</v>
      </c>
      <c r="E276" s="2"/>
      <c r="F276" s="2"/>
      <c r="G276" s="2"/>
      <c r="H276" s="2"/>
      <c r="I276" s="2"/>
      <c r="J276" s="2"/>
      <c r="K276" s="2"/>
      <c r="L276" s="2"/>
      <c r="M276" s="2"/>
      <c r="N276" s="2"/>
      <c r="O276" s="2"/>
      <c r="P276" s="2"/>
      <c r="Q276" s="2"/>
    </row>
    <row r="277" spans="1:17" s="3" customFormat="1" ht="18.75" customHeight="1">
      <c r="A277" s="1" t="s">
        <v>344</v>
      </c>
      <c r="B277" s="2"/>
      <c r="C277" s="2">
        <v>1120</v>
      </c>
      <c r="D277" s="2">
        <f t="shared" si="64"/>
        <v>0</v>
      </c>
      <c r="E277" s="2"/>
      <c r="F277" s="2"/>
      <c r="G277" s="2"/>
      <c r="H277" s="2"/>
      <c r="I277" s="2"/>
      <c r="J277" s="2"/>
      <c r="K277" s="2"/>
      <c r="L277" s="2"/>
      <c r="M277" s="2"/>
      <c r="N277" s="2"/>
      <c r="O277" s="2"/>
      <c r="P277" s="2"/>
      <c r="Q277" s="2"/>
    </row>
    <row r="278" spans="1:17" s="3" customFormat="1" ht="18.75" customHeight="1">
      <c r="A278" s="1" t="s">
        <v>454</v>
      </c>
      <c r="B278" s="2"/>
      <c r="C278" s="2">
        <v>1161</v>
      </c>
      <c r="D278" s="2">
        <f t="shared" si="64"/>
        <v>0</v>
      </c>
      <c r="E278" s="2"/>
      <c r="F278" s="2"/>
      <c r="G278" s="2"/>
      <c r="H278" s="2"/>
      <c r="I278" s="2"/>
      <c r="J278" s="2"/>
      <c r="K278" s="2"/>
      <c r="L278" s="2"/>
      <c r="M278" s="2"/>
      <c r="N278" s="2"/>
      <c r="O278" s="2"/>
      <c r="P278" s="2"/>
      <c r="Q278" s="2"/>
    </row>
    <row r="279" spans="1:17" s="10" customFormat="1" ht="34.5" customHeight="1">
      <c r="A279" s="11" t="s">
        <v>405</v>
      </c>
      <c r="B279" s="12"/>
      <c r="C279" s="12"/>
      <c r="D279" s="12">
        <f>D280+D286</f>
        <v>0</v>
      </c>
      <c r="E279" s="12">
        <v>0.5</v>
      </c>
      <c r="F279" s="12">
        <f aca="true" t="shared" si="68" ref="F279:Q279">F280+F286</f>
        <v>0</v>
      </c>
      <c r="G279" s="12">
        <f t="shared" si="68"/>
        <v>0</v>
      </c>
      <c r="H279" s="12">
        <f t="shared" si="68"/>
        <v>0</v>
      </c>
      <c r="I279" s="12">
        <f t="shared" si="68"/>
        <v>0</v>
      </c>
      <c r="J279" s="12">
        <f t="shared" si="68"/>
        <v>0</v>
      </c>
      <c r="K279" s="12">
        <f t="shared" si="68"/>
        <v>0</v>
      </c>
      <c r="L279" s="12">
        <f t="shared" si="68"/>
        <v>0</v>
      </c>
      <c r="M279" s="12">
        <f t="shared" si="68"/>
        <v>0</v>
      </c>
      <c r="N279" s="12">
        <f t="shared" si="68"/>
        <v>0</v>
      </c>
      <c r="O279" s="12">
        <f t="shared" si="68"/>
        <v>0</v>
      </c>
      <c r="P279" s="12">
        <f t="shared" si="68"/>
        <v>0</v>
      </c>
      <c r="Q279" s="12">
        <f t="shared" si="68"/>
        <v>0</v>
      </c>
    </row>
    <row r="280" spans="1:17" s="19" customFormat="1" ht="27.75" customHeight="1">
      <c r="A280" s="18" t="s">
        <v>350</v>
      </c>
      <c r="B280" s="17">
        <v>10116</v>
      </c>
      <c r="C280" s="17"/>
      <c r="D280" s="17">
        <f>D281+D282+D283+D284+D285</f>
        <v>0</v>
      </c>
      <c r="E280" s="17">
        <v>0.5</v>
      </c>
      <c r="F280" s="17">
        <f aca="true" t="shared" si="69" ref="F280:Q280">F281+F282+F283+F284+F285</f>
        <v>0</v>
      </c>
      <c r="G280" s="17">
        <f t="shared" si="69"/>
        <v>0</v>
      </c>
      <c r="H280" s="17">
        <f t="shared" si="69"/>
        <v>0</v>
      </c>
      <c r="I280" s="17">
        <f t="shared" si="69"/>
        <v>0</v>
      </c>
      <c r="J280" s="17">
        <f t="shared" si="69"/>
        <v>0</v>
      </c>
      <c r="K280" s="17">
        <f t="shared" si="69"/>
        <v>0</v>
      </c>
      <c r="L280" s="17">
        <f t="shared" si="69"/>
        <v>0</v>
      </c>
      <c r="M280" s="17">
        <f t="shared" si="69"/>
        <v>0</v>
      </c>
      <c r="N280" s="17">
        <f t="shared" si="69"/>
        <v>0</v>
      </c>
      <c r="O280" s="17">
        <f t="shared" si="69"/>
        <v>0</v>
      </c>
      <c r="P280" s="17">
        <f t="shared" si="69"/>
        <v>0</v>
      </c>
      <c r="Q280" s="17">
        <f t="shared" si="69"/>
        <v>0</v>
      </c>
    </row>
    <row r="281" spans="1:17" s="3" customFormat="1" ht="15.75">
      <c r="A281" s="1" t="s">
        <v>451</v>
      </c>
      <c r="B281" s="2"/>
      <c r="C281" s="2">
        <v>1111</v>
      </c>
      <c r="D281" s="2">
        <f>F281+G281+H281+I281+J281+K281+L281+M281+N281+O281+P281+Q281</f>
        <v>0</v>
      </c>
      <c r="E281" s="2">
        <v>0.4</v>
      </c>
      <c r="F281" s="2"/>
      <c r="G281" s="2"/>
      <c r="H281" s="2"/>
      <c r="I281" s="2"/>
      <c r="J281" s="2"/>
      <c r="K281" s="2"/>
      <c r="L281" s="2"/>
      <c r="M281" s="2"/>
      <c r="N281" s="2"/>
      <c r="O281" s="2"/>
      <c r="P281" s="2"/>
      <c r="Q281" s="2"/>
    </row>
    <row r="282" spans="1:17" s="3" customFormat="1" ht="16.5" customHeight="1">
      <c r="A282" s="1" t="s">
        <v>344</v>
      </c>
      <c r="B282" s="2"/>
      <c r="C282" s="2">
        <v>1120</v>
      </c>
      <c r="D282" s="2">
        <f>F282+G282+H282+I282+J282+K282+L282+M282+N282+O282+P282+Q282</f>
        <v>0</v>
      </c>
      <c r="E282" s="2"/>
      <c r="F282" s="2"/>
      <c r="G282" s="2"/>
      <c r="H282" s="2"/>
      <c r="I282" s="2"/>
      <c r="J282" s="2"/>
      <c r="K282" s="2"/>
      <c r="L282" s="2"/>
      <c r="M282" s="2"/>
      <c r="N282" s="2"/>
      <c r="O282" s="2"/>
      <c r="P282" s="2"/>
      <c r="Q282" s="2"/>
    </row>
    <row r="283" spans="1:17" s="3" customFormat="1" ht="19.5" customHeight="1">
      <c r="A283" s="1" t="s">
        <v>389</v>
      </c>
      <c r="B283" s="2"/>
      <c r="C283" s="2">
        <v>1165</v>
      </c>
      <c r="D283" s="2">
        <f>F283+G283+H283+I283+J283+K283+L283+M283+N283+O283+P283+Q283</f>
        <v>0</v>
      </c>
      <c r="E283" s="2">
        <v>3.5</v>
      </c>
      <c r="F283" s="2"/>
      <c r="G283" s="2"/>
      <c r="H283" s="2"/>
      <c r="I283" s="2"/>
      <c r="J283" s="2"/>
      <c r="K283" s="2"/>
      <c r="L283" s="2"/>
      <c r="M283" s="2"/>
      <c r="N283" s="2"/>
      <c r="O283" s="2"/>
      <c r="P283" s="2"/>
      <c r="Q283" s="2"/>
    </row>
    <row r="284" spans="1:17" s="3" customFormat="1" ht="76.5" customHeight="1">
      <c r="A284" s="27" t="s">
        <v>503</v>
      </c>
      <c r="B284" s="2"/>
      <c r="C284" s="2">
        <v>1172</v>
      </c>
      <c r="D284" s="2">
        <f>F284+G284+H284+I284+J284+K284+L284+M284+N284+O284+P284+Q284</f>
        <v>0</v>
      </c>
      <c r="E284" s="2">
        <v>14.2</v>
      </c>
      <c r="F284" s="2"/>
      <c r="G284" s="2"/>
      <c r="H284" s="2"/>
      <c r="I284" s="2"/>
      <c r="J284" s="2"/>
      <c r="K284" s="2"/>
      <c r="L284" s="2"/>
      <c r="M284" s="2"/>
      <c r="N284" s="2"/>
      <c r="O284" s="2"/>
      <c r="P284" s="2"/>
      <c r="Q284" s="2"/>
    </row>
    <row r="285" spans="1:17" s="3" customFormat="1" ht="21.75" customHeight="1">
      <c r="A285" s="27" t="s">
        <v>447</v>
      </c>
      <c r="B285" s="2"/>
      <c r="C285" s="2">
        <v>1140</v>
      </c>
      <c r="D285" s="2">
        <f>F285+G285+H285+I285+J285+K285+L285+M285+N285+O285+P285+Q285</f>
        <v>0</v>
      </c>
      <c r="E285" s="2"/>
      <c r="F285" s="2"/>
      <c r="G285" s="2"/>
      <c r="H285" s="2"/>
      <c r="I285" s="2"/>
      <c r="J285" s="2"/>
      <c r="K285" s="2"/>
      <c r="L285" s="2"/>
      <c r="M285" s="2"/>
      <c r="N285" s="2"/>
      <c r="O285" s="2"/>
      <c r="P285" s="2"/>
      <c r="Q285" s="2"/>
    </row>
    <row r="286" spans="1:17" s="26" customFormat="1" ht="15.75">
      <c r="A286" s="23" t="s">
        <v>377</v>
      </c>
      <c r="B286" s="24">
        <v>250404</v>
      </c>
      <c r="C286" s="24"/>
      <c r="D286" s="24">
        <f>D287</f>
        <v>0</v>
      </c>
      <c r="E286" s="24"/>
      <c r="F286" s="24">
        <f aca="true" t="shared" si="70" ref="F286:Q286">F287</f>
        <v>0</v>
      </c>
      <c r="G286" s="24">
        <f t="shared" si="70"/>
        <v>0</v>
      </c>
      <c r="H286" s="24">
        <f t="shared" si="70"/>
        <v>0</v>
      </c>
      <c r="I286" s="24">
        <f t="shared" si="70"/>
        <v>0</v>
      </c>
      <c r="J286" s="24">
        <f t="shared" si="70"/>
        <v>0</v>
      </c>
      <c r="K286" s="24">
        <f t="shared" si="70"/>
        <v>0</v>
      </c>
      <c r="L286" s="24">
        <f t="shared" si="70"/>
        <v>0</v>
      </c>
      <c r="M286" s="24">
        <f t="shared" si="70"/>
        <v>0</v>
      </c>
      <c r="N286" s="24">
        <f t="shared" si="70"/>
        <v>0</v>
      </c>
      <c r="O286" s="24">
        <f t="shared" si="70"/>
        <v>0</v>
      </c>
      <c r="P286" s="24">
        <f t="shared" si="70"/>
        <v>0</v>
      </c>
      <c r="Q286" s="24">
        <f t="shared" si="70"/>
        <v>0</v>
      </c>
    </row>
    <row r="287" spans="1:17" s="3" customFormat="1" ht="19.5" customHeight="1">
      <c r="A287" s="1" t="s">
        <v>454</v>
      </c>
      <c r="B287" s="2"/>
      <c r="C287" s="2">
        <v>1161</v>
      </c>
      <c r="D287" s="2">
        <f>F287+G287+H287+I287+J287+K287+L287+M287+N287+O287+P287+Q287</f>
        <v>0</v>
      </c>
      <c r="E287" s="2"/>
      <c r="F287" s="2"/>
      <c r="G287" s="2"/>
      <c r="H287" s="2"/>
      <c r="I287" s="2"/>
      <c r="J287" s="2"/>
      <c r="K287" s="2"/>
      <c r="L287" s="2"/>
      <c r="M287" s="2"/>
      <c r="N287" s="2"/>
      <c r="O287" s="2"/>
      <c r="P287" s="2"/>
      <c r="Q287" s="2"/>
    </row>
    <row r="288" spans="1:17" s="3" customFormat="1" ht="15.75">
      <c r="A288" s="1"/>
      <c r="B288" s="2"/>
      <c r="C288" s="2"/>
      <c r="D288" s="2"/>
      <c r="E288" s="2"/>
      <c r="F288" s="2"/>
      <c r="G288" s="2"/>
      <c r="H288" s="2"/>
      <c r="I288" s="2"/>
      <c r="J288" s="2"/>
      <c r="K288" s="2"/>
      <c r="L288" s="2"/>
      <c r="M288" s="2"/>
      <c r="N288" s="2"/>
      <c r="O288" s="2"/>
      <c r="P288" s="2"/>
      <c r="Q288" s="2"/>
    </row>
    <row r="289" spans="1:17" s="10" customFormat="1" ht="43.5" customHeight="1">
      <c r="A289" s="11" t="s">
        <v>373</v>
      </c>
      <c r="B289" s="12"/>
      <c r="C289" s="12"/>
      <c r="D289" s="12">
        <f>D290+D299+D305+D316+D319+D326</f>
        <v>454815</v>
      </c>
      <c r="E289" s="12"/>
      <c r="F289" s="12">
        <f aca="true" t="shared" si="71" ref="F289:Q289">F290+F299+F305+F316+F319+F326</f>
        <v>38262</v>
      </c>
      <c r="G289" s="12">
        <f t="shared" si="71"/>
        <v>37467</v>
      </c>
      <c r="H289" s="12">
        <f t="shared" si="71"/>
        <v>32834</v>
      </c>
      <c r="I289" s="12">
        <f t="shared" si="71"/>
        <v>51116</v>
      </c>
      <c r="J289" s="12">
        <f t="shared" si="71"/>
        <v>61314</v>
      </c>
      <c r="K289" s="12">
        <f t="shared" si="71"/>
        <v>39116</v>
      </c>
      <c r="L289" s="12">
        <f t="shared" si="71"/>
        <v>39314</v>
      </c>
      <c r="M289" s="12">
        <f t="shared" si="71"/>
        <v>39314</v>
      </c>
      <c r="N289" s="12">
        <f t="shared" si="71"/>
        <v>39116</v>
      </c>
      <c r="O289" s="12">
        <f t="shared" si="71"/>
        <v>29314</v>
      </c>
      <c r="P289" s="12">
        <f t="shared" si="71"/>
        <v>28956</v>
      </c>
      <c r="Q289" s="12">
        <f t="shared" si="71"/>
        <v>18692</v>
      </c>
    </row>
    <row r="290" spans="1:17" s="19" customFormat="1" ht="31.5">
      <c r="A290" s="18" t="s">
        <v>517</v>
      </c>
      <c r="B290" s="17">
        <v>100103</v>
      </c>
      <c r="C290" s="17"/>
      <c r="D290" s="17">
        <f>D291+D297+D295</f>
        <v>0</v>
      </c>
      <c r="E290" s="17"/>
      <c r="F290" s="17">
        <f aca="true" t="shared" si="72" ref="F290:Q290">F291+F297+F295</f>
        <v>0</v>
      </c>
      <c r="G290" s="17">
        <f t="shared" si="72"/>
        <v>0</v>
      </c>
      <c r="H290" s="17">
        <f t="shared" si="72"/>
        <v>0</v>
      </c>
      <c r="I290" s="17">
        <f t="shared" si="72"/>
        <v>0</v>
      </c>
      <c r="J290" s="17">
        <f t="shared" si="72"/>
        <v>0</v>
      </c>
      <c r="K290" s="17">
        <f t="shared" si="72"/>
        <v>0</v>
      </c>
      <c r="L290" s="17">
        <f t="shared" si="72"/>
        <v>0</v>
      </c>
      <c r="M290" s="17">
        <f t="shared" si="72"/>
        <v>0</v>
      </c>
      <c r="N290" s="17">
        <f t="shared" si="72"/>
        <v>0</v>
      </c>
      <c r="O290" s="17">
        <f t="shared" si="72"/>
        <v>0</v>
      </c>
      <c r="P290" s="17">
        <f t="shared" si="72"/>
        <v>0</v>
      </c>
      <c r="Q290" s="17">
        <f t="shared" si="72"/>
        <v>0</v>
      </c>
    </row>
    <row r="291" spans="1:17" s="3" customFormat="1" ht="45.75" customHeight="1">
      <c r="A291" s="27" t="s">
        <v>468</v>
      </c>
      <c r="B291" s="2"/>
      <c r="C291" s="2">
        <v>1310</v>
      </c>
      <c r="D291" s="2">
        <f>F291+G291+H291+I291+J291+K291+L291+M291+N291+O291+P291+Q291</f>
        <v>0</v>
      </c>
      <c r="E291" s="2"/>
      <c r="F291" s="2"/>
      <c r="G291" s="2"/>
      <c r="H291" s="2"/>
      <c r="I291" s="2"/>
      <c r="J291" s="2"/>
      <c r="K291" s="2"/>
      <c r="L291" s="2"/>
      <c r="M291" s="2"/>
      <c r="N291" s="2"/>
      <c r="O291" s="2"/>
      <c r="P291" s="2"/>
      <c r="Q291" s="2"/>
    </row>
    <row r="292" spans="1:17" s="26" customFormat="1" ht="44.25" customHeight="1">
      <c r="A292" s="23" t="s">
        <v>475</v>
      </c>
      <c r="B292" s="24"/>
      <c r="C292" s="24"/>
      <c r="D292" s="24"/>
      <c r="E292" s="24"/>
      <c r="F292" s="24"/>
      <c r="G292" s="24"/>
      <c r="H292" s="24"/>
      <c r="I292" s="24"/>
      <c r="J292" s="24"/>
      <c r="K292" s="24"/>
      <c r="L292" s="24"/>
      <c r="M292" s="24"/>
      <c r="N292" s="24"/>
      <c r="O292" s="24"/>
      <c r="P292" s="24"/>
      <c r="Q292" s="24"/>
    </row>
    <row r="293" spans="1:17" s="26" customFormat="1" ht="30" customHeight="1">
      <c r="A293" s="23" t="s">
        <v>463</v>
      </c>
      <c r="B293" s="24"/>
      <c r="C293" s="24"/>
      <c r="D293" s="24"/>
      <c r="E293" s="24"/>
      <c r="F293" s="24"/>
      <c r="G293" s="24"/>
      <c r="H293" s="24"/>
      <c r="I293" s="24"/>
      <c r="J293" s="24"/>
      <c r="K293" s="24"/>
      <c r="L293" s="24"/>
      <c r="M293" s="24"/>
      <c r="N293" s="24"/>
      <c r="O293" s="24"/>
      <c r="P293" s="24"/>
      <c r="Q293" s="24"/>
    </row>
    <row r="294" spans="1:17" s="26" customFormat="1" ht="29.25" customHeight="1">
      <c r="A294" s="23" t="s">
        <v>464</v>
      </c>
      <c r="B294" s="24"/>
      <c r="C294" s="24"/>
      <c r="D294" s="24"/>
      <c r="E294" s="24"/>
      <c r="F294" s="24"/>
      <c r="G294" s="24"/>
      <c r="H294" s="24"/>
      <c r="I294" s="24"/>
      <c r="J294" s="24"/>
      <c r="K294" s="24"/>
      <c r="L294" s="24"/>
      <c r="M294" s="24"/>
      <c r="N294" s="24"/>
      <c r="O294" s="24"/>
      <c r="P294" s="24"/>
      <c r="Q294" s="24"/>
    </row>
    <row r="295" spans="1:17" s="29" customFormat="1" ht="48" customHeight="1">
      <c r="A295" s="27" t="s">
        <v>484</v>
      </c>
      <c r="B295" s="28"/>
      <c r="C295" s="28">
        <v>2410</v>
      </c>
      <c r="D295" s="2">
        <f>F295+G295+H295+I295+J295+K295+L295+M295+N295+O295+P295+Q295</f>
        <v>0</v>
      </c>
      <c r="E295" s="28"/>
      <c r="F295" s="28"/>
      <c r="G295" s="28"/>
      <c r="H295" s="28"/>
      <c r="I295" s="28"/>
      <c r="J295" s="28"/>
      <c r="K295" s="28"/>
      <c r="L295" s="28"/>
      <c r="M295" s="28"/>
      <c r="N295" s="28"/>
      <c r="O295" s="28"/>
      <c r="P295" s="28"/>
      <c r="Q295" s="28"/>
    </row>
    <row r="296" spans="1:17" s="26" customFormat="1" ht="45" customHeight="1">
      <c r="A296" s="23" t="s">
        <v>465</v>
      </c>
      <c r="B296" s="24"/>
      <c r="C296" s="24"/>
      <c r="D296" s="24"/>
      <c r="E296" s="24"/>
      <c r="F296" s="24"/>
      <c r="G296" s="24"/>
      <c r="H296" s="24"/>
      <c r="I296" s="24"/>
      <c r="J296" s="24"/>
      <c r="K296" s="24"/>
      <c r="L296" s="24"/>
      <c r="M296" s="24"/>
      <c r="N296" s="24"/>
      <c r="O296" s="24"/>
      <c r="P296" s="24"/>
      <c r="Q296" s="24"/>
    </row>
    <row r="297" spans="1:17" s="3" customFormat="1" ht="18.75" customHeight="1">
      <c r="A297" s="1" t="s">
        <v>344</v>
      </c>
      <c r="B297" s="2"/>
      <c r="C297" s="2">
        <v>1120</v>
      </c>
      <c r="D297" s="2">
        <f>F297+G297+H297+I297+J297+K297+L297+M297+N297+O297+P297+Q297</f>
        <v>0</v>
      </c>
      <c r="E297" s="2"/>
      <c r="F297" s="2"/>
      <c r="G297" s="2"/>
      <c r="H297" s="2"/>
      <c r="I297" s="2"/>
      <c r="J297" s="2"/>
      <c r="K297" s="2"/>
      <c r="L297" s="2"/>
      <c r="M297" s="2"/>
      <c r="N297" s="2"/>
      <c r="O297" s="2"/>
      <c r="P297" s="2"/>
      <c r="Q297" s="2"/>
    </row>
    <row r="298" spans="1:17" s="3" customFormat="1" ht="35.25" customHeight="1">
      <c r="A298" s="23" t="s">
        <v>462</v>
      </c>
      <c r="B298" s="2"/>
      <c r="C298" s="2"/>
      <c r="D298" s="2"/>
      <c r="E298" s="2"/>
      <c r="F298" s="2"/>
      <c r="G298" s="2"/>
      <c r="H298" s="2"/>
      <c r="I298" s="2"/>
      <c r="J298" s="2"/>
      <c r="K298" s="2"/>
      <c r="L298" s="2"/>
      <c r="M298" s="2"/>
      <c r="N298" s="2"/>
      <c r="O298" s="2"/>
      <c r="P298" s="2"/>
      <c r="Q298" s="2"/>
    </row>
    <row r="299" spans="1:17" s="26" customFormat="1" ht="31.5" customHeight="1">
      <c r="A299" s="23" t="s">
        <v>415</v>
      </c>
      <c r="B299" s="24">
        <v>10116</v>
      </c>
      <c r="C299" s="24"/>
      <c r="D299" s="24">
        <f>D300+D301+D302+D303+D304</f>
        <v>0</v>
      </c>
      <c r="E299" s="24"/>
      <c r="F299" s="24">
        <f aca="true" t="shared" si="73" ref="F299:Q299">F300+F301+F302+F303+F304</f>
        <v>0</v>
      </c>
      <c r="G299" s="24">
        <f t="shared" si="73"/>
        <v>0</v>
      </c>
      <c r="H299" s="24">
        <f t="shared" si="73"/>
        <v>0</v>
      </c>
      <c r="I299" s="24">
        <f t="shared" si="73"/>
        <v>0</v>
      </c>
      <c r="J299" s="24">
        <f t="shared" si="73"/>
        <v>0</v>
      </c>
      <c r="K299" s="24">
        <f t="shared" si="73"/>
        <v>0</v>
      </c>
      <c r="L299" s="24">
        <f t="shared" si="73"/>
        <v>0</v>
      </c>
      <c r="M299" s="24">
        <f t="shared" si="73"/>
        <v>0</v>
      </c>
      <c r="N299" s="24">
        <f t="shared" si="73"/>
        <v>0</v>
      </c>
      <c r="O299" s="24">
        <f t="shared" si="73"/>
        <v>0</v>
      </c>
      <c r="P299" s="24">
        <f t="shared" si="73"/>
        <v>0</v>
      </c>
      <c r="Q299" s="24">
        <f t="shared" si="73"/>
        <v>0</v>
      </c>
    </row>
    <row r="300" spans="1:17" s="3" customFormat="1" ht="21" customHeight="1">
      <c r="A300" s="1" t="s">
        <v>451</v>
      </c>
      <c r="B300" s="2"/>
      <c r="C300" s="2">
        <v>1111</v>
      </c>
      <c r="D300" s="2">
        <f>F300+G300+H300+I300+J300+K300+L300+M300+N300+O300+P300+Q300</f>
        <v>0</v>
      </c>
      <c r="E300" s="2"/>
      <c r="F300" s="2"/>
      <c r="G300" s="2"/>
      <c r="H300" s="2"/>
      <c r="I300" s="2"/>
      <c r="J300" s="2"/>
      <c r="K300" s="2"/>
      <c r="L300" s="2"/>
      <c r="M300" s="2"/>
      <c r="N300" s="2"/>
      <c r="O300" s="2"/>
      <c r="P300" s="2"/>
      <c r="Q300" s="2"/>
    </row>
    <row r="301" spans="1:17" s="3" customFormat="1" ht="19.5" customHeight="1">
      <c r="A301" s="1" t="s">
        <v>344</v>
      </c>
      <c r="B301" s="2"/>
      <c r="C301" s="2">
        <v>1120</v>
      </c>
      <c r="D301" s="2">
        <f>F301+G301+H301+I301+J301+K301+L301+M301+N301+O301+P301+Q301</f>
        <v>0</v>
      </c>
      <c r="E301" s="2"/>
      <c r="F301" s="2"/>
      <c r="G301" s="2"/>
      <c r="H301" s="2"/>
      <c r="I301" s="2"/>
      <c r="J301" s="2"/>
      <c r="K301" s="2"/>
      <c r="L301" s="2"/>
      <c r="M301" s="2"/>
      <c r="N301" s="2"/>
      <c r="O301" s="2"/>
      <c r="P301" s="2"/>
      <c r="Q301" s="2"/>
    </row>
    <row r="302" spans="1:17" s="3" customFormat="1" ht="18.75" customHeight="1">
      <c r="A302" s="1" t="s">
        <v>351</v>
      </c>
      <c r="B302" s="2"/>
      <c r="C302" s="2">
        <v>1138</v>
      </c>
      <c r="D302" s="2">
        <f>F302+G302+H302+I302+J302+K302+L302+M302+N302+O302+P302+Q302</f>
        <v>0</v>
      </c>
      <c r="E302" s="2"/>
      <c r="F302" s="2"/>
      <c r="G302" s="2"/>
      <c r="H302" s="2"/>
      <c r="I302" s="2"/>
      <c r="J302" s="2"/>
      <c r="K302" s="2"/>
      <c r="L302" s="2"/>
      <c r="M302" s="2"/>
      <c r="N302" s="2"/>
      <c r="O302" s="2"/>
      <c r="P302" s="2"/>
      <c r="Q302" s="2"/>
    </row>
    <row r="303" spans="1:17" s="3" customFormat="1" ht="52.5" customHeight="1">
      <c r="A303" s="1" t="s">
        <v>445</v>
      </c>
      <c r="B303" s="2"/>
      <c r="C303" s="2">
        <v>1135</v>
      </c>
      <c r="D303" s="2">
        <f>F303+G303+H303+I303+J303+K303+L303+M303+N303+O303+P303+Q303</f>
        <v>0</v>
      </c>
      <c r="E303" s="2"/>
      <c r="F303" s="2"/>
      <c r="G303" s="2"/>
      <c r="H303" s="2"/>
      <c r="I303" s="2"/>
      <c r="J303" s="2"/>
      <c r="K303" s="2"/>
      <c r="L303" s="2"/>
      <c r="M303" s="2"/>
      <c r="N303" s="2"/>
      <c r="O303" s="2"/>
      <c r="P303" s="2"/>
      <c r="Q303" s="2"/>
    </row>
    <row r="304" spans="1:17" s="3" customFormat="1" ht="18.75" customHeight="1">
      <c r="A304" s="1" t="s">
        <v>447</v>
      </c>
      <c r="B304" s="2"/>
      <c r="C304" s="2">
        <v>1140</v>
      </c>
      <c r="D304" s="2">
        <f>F304+G304+H304+I304+J304+K304+L304+M304+N304+O304+P304+Q304</f>
        <v>0</v>
      </c>
      <c r="E304" s="2"/>
      <c r="F304" s="2"/>
      <c r="G304" s="2"/>
      <c r="H304" s="2"/>
      <c r="I304" s="2"/>
      <c r="J304" s="2"/>
      <c r="K304" s="2"/>
      <c r="L304" s="2"/>
      <c r="M304" s="2"/>
      <c r="N304" s="2"/>
      <c r="O304" s="2"/>
      <c r="P304" s="2"/>
      <c r="Q304" s="2"/>
    </row>
    <row r="305" spans="1:17" s="26" customFormat="1" ht="15.75">
      <c r="A305" s="23" t="s">
        <v>412</v>
      </c>
      <c r="B305" s="24">
        <v>100203</v>
      </c>
      <c r="C305" s="24"/>
      <c r="D305" s="24">
        <f>D306+D309+D312+D314</f>
        <v>454815</v>
      </c>
      <c r="E305" s="24"/>
      <c r="F305" s="24">
        <f aca="true" t="shared" si="74" ref="F305:Q305">F306+F309+F312+F314</f>
        <v>38262</v>
      </c>
      <c r="G305" s="24">
        <f t="shared" si="74"/>
        <v>37467</v>
      </c>
      <c r="H305" s="24">
        <f t="shared" si="74"/>
        <v>32834</v>
      </c>
      <c r="I305" s="24">
        <f t="shared" si="74"/>
        <v>51116</v>
      </c>
      <c r="J305" s="24">
        <f t="shared" si="74"/>
        <v>61314</v>
      </c>
      <c r="K305" s="24">
        <f t="shared" si="74"/>
        <v>39116</v>
      </c>
      <c r="L305" s="24">
        <f t="shared" si="74"/>
        <v>39314</v>
      </c>
      <c r="M305" s="24">
        <f t="shared" si="74"/>
        <v>39314</v>
      </c>
      <c r="N305" s="24">
        <f t="shared" si="74"/>
        <v>39116</v>
      </c>
      <c r="O305" s="24">
        <f t="shared" si="74"/>
        <v>29314</v>
      </c>
      <c r="P305" s="24">
        <f t="shared" si="74"/>
        <v>28956</v>
      </c>
      <c r="Q305" s="24">
        <f t="shared" si="74"/>
        <v>18692</v>
      </c>
    </row>
    <row r="306" spans="1:17" s="29" customFormat="1" ht="15.75">
      <c r="A306" s="1" t="s">
        <v>451</v>
      </c>
      <c r="B306" s="28"/>
      <c r="C306" s="28">
        <v>1111</v>
      </c>
      <c r="D306" s="2">
        <f>F306+G306+H306+I306+J306+K306+L306+M306+N306+O306+P306+Q306</f>
        <v>0</v>
      </c>
      <c r="E306" s="28"/>
      <c r="F306" s="28"/>
      <c r="G306" s="28"/>
      <c r="H306" s="28"/>
      <c r="I306" s="28"/>
      <c r="J306" s="28"/>
      <c r="K306" s="28"/>
      <c r="L306" s="28"/>
      <c r="M306" s="28"/>
      <c r="N306" s="28"/>
      <c r="O306" s="28"/>
      <c r="P306" s="28"/>
      <c r="Q306" s="28"/>
    </row>
    <row r="307" spans="1:17" s="26" customFormat="1" ht="15.75">
      <c r="A307" s="23" t="s">
        <v>515</v>
      </c>
      <c r="B307" s="24"/>
      <c r="C307" s="24"/>
      <c r="D307" s="2">
        <f>F307+G307+H307+I307+J307+K307+L307+M307+N307+O307+P307+Q307</f>
        <v>0</v>
      </c>
      <c r="E307" s="24"/>
      <c r="F307" s="24"/>
      <c r="G307" s="24"/>
      <c r="H307" s="24"/>
      <c r="I307" s="24"/>
      <c r="J307" s="24"/>
      <c r="K307" s="24"/>
      <c r="L307" s="24"/>
      <c r="M307" s="24"/>
      <c r="N307" s="24"/>
      <c r="O307" s="24"/>
      <c r="P307" s="24"/>
      <c r="Q307" s="24"/>
    </row>
    <row r="308" spans="1:17" s="26" customFormat="1" ht="15.75">
      <c r="A308" s="23" t="s">
        <v>516</v>
      </c>
      <c r="B308" s="24"/>
      <c r="C308" s="24"/>
      <c r="D308" s="2">
        <f>F308+G308+H308+I308+J308+K308+L308+M308+N308+O308+P308+Q308</f>
        <v>0</v>
      </c>
      <c r="E308" s="24"/>
      <c r="F308" s="24"/>
      <c r="G308" s="24"/>
      <c r="H308" s="24"/>
      <c r="I308" s="24"/>
      <c r="J308" s="24"/>
      <c r="K308" s="24"/>
      <c r="L308" s="24"/>
      <c r="M308" s="24"/>
      <c r="N308" s="24"/>
      <c r="O308" s="24"/>
      <c r="P308" s="24"/>
      <c r="Q308" s="24"/>
    </row>
    <row r="309" spans="1:17" s="29" customFormat="1" ht="22.5" customHeight="1">
      <c r="A309" s="27" t="s">
        <v>389</v>
      </c>
      <c r="B309" s="28"/>
      <c r="C309" s="28">
        <v>1165</v>
      </c>
      <c r="D309" s="2">
        <f>F309+G309+H309+I309+J309+K309+L309+M309+N309+O309+P309+Q309</f>
        <v>318800</v>
      </c>
      <c r="E309" s="28"/>
      <c r="F309" s="28"/>
      <c r="G309" s="28"/>
      <c r="H309" s="28">
        <v>26680</v>
      </c>
      <c r="I309" s="28">
        <v>45160</v>
      </c>
      <c r="J309" s="28">
        <v>55160</v>
      </c>
      <c r="K309" s="24">
        <v>33160</v>
      </c>
      <c r="L309" s="28">
        <v>33160</v>
      </c>
      <c r="M309" s="28">
        <v>33160</v>
      </c>
      <c r="N309" s="28">
        <v>33160</v>
      </c>
      <c r="O309" s="28">
        <v>23160</v>
      </c>
      <c r="P309" s="28">
        <v>23000</v>
      </c>
      <c r="Q309" s="28">
        <v>13000</v>
      </c>
    </row>
    <row r="310" spans="1:17" s="42" customFormat="1" ht="27.75" customHeight="1">
      <c r="A310" s="40" t="s">
        <v>51</v>
      </c>
      <c r="B310" s="41"/>
      <c r="C310" s="41"/>
      <c r="D310" s="41">
        <f>F310+G310+H310+I310+J310+K310+L310+M310+N310+O310+P310+Q310</f>
        <v>0</v>
      </c>
      <c r="E310" s="41"/>
      <c r="F310" s="41"/>
      <c r="G310" s="41"/>
      <c r="H310" s="41"/>
      <c r="I310" s="41"/>
      <c r="J310" s="41"/>
      <c r="K310" s="41"/>
      <c r="L310" s="41"/>
      <c r="M310" s="41"/>
      <c r="N310" s="41"/>
      <c r="O310" s="41"/>
      <c r="P310" s="41"/>
      <c r="Q310" s="41"/>
    </row>
    <row r="311" spans="1:17" s="26" customFormat="1" ht="30.75" customHeight="1">
      <c r="A311" s="23" t="s">
        <v>466</v>
      </c>
      <c r="B311" s="24"/>
      <c r="C311" s="24"/>
      <c r="D311" s="24"/>
      <c r="E311" s="24"/>
      <c r="F311" s="24"/>
      <c r="G311" s="24"/>
      <c r="H311" s="24"/>
      <c r="I311" s="24"/>
      <c r="J311" s="24"/>
      <c r="K311" s="24"/>
      <c r="L311" s="24"/>
      <c r="M311" s="24"/>
      <c r="N311" s="24"/>
      <c r="O311" s="24"/>
      <c r="P311" s="24"/>
      <c r="Q311" s="24"/>
    </row>
    <row r="312" spans="1:17" s="29" customFormat="1" ht="24.75" customHeight="1">
      <c r="A312" s="1" t="s">
        <v>452</v>
      </c>
      <c r="B312" s="28"/>
      <c r="C312" s="28">
        <v>1164</v>
      </c>
      <c r="D312" s="28">
        <f>F312+G312+H312+I312+J312+K312+L312+M312+N312+O312+P312+Q312</f>
        <v>72000</v>
      </c>
      <c r="E312" s="28"/>
      <c r="F312" s="28">
        <v>6154</v>
      </c>
      <c r="G312" s="28">
        <v>5560</v>
      </c>
      <c r="H312" s="28">
        <v>6154</v>
      </c>
      <c r="I312" s="28">
        <v>5956</v>
      </c>
      <c r="J312" s="28">
        <v>6154</v>
      </c>
      <c r="K312" s="28">
        <v>5956</v>
      </c>
      <c r="L312" s="28">
        <v>6154</v>
      </c>
      <c r="M312" s="28">
        <v>6154</v>
      </c>
      <c r="N312" s="28">
        <v>5956</v>
      </c>
      <c r="O312" s="28">
        <v>6154</v>
      </c>
      <c r="P312" s="28">
        <v>5956</v>
      </c>
      <c r="Q312" s="28">
        <v>5692</v>
      </c>
    </row>
    <row r="313" spans="1:17" s="26" customFormat="1" ht="45" customHeight="1">
      <c r="A313" s="23" t="s">
        <v>467</v>
      </c>
      <c r="B313" s="24"/>
      <c r="C313" s="24"/>
      <c r="D313" s="24"/>
      <c r="E313" s="24"/>
      <c r="F313" s="24"/>
      <c r="G313" s="24"/>
      <c r="H313" s="24"/>
      <c r="I313" s="24"/>
      <c r="J313" s="24"/>
      <c r="K313" s="24"/>
      <c r="L313" s="24"/>
      <c r="M313" s="24"/>
      <c r="N313" s="24"/>
      <c r="O313" s="24"/>
      <c r="P313" s="24"/>
      <c r="Q313" s="24"/>
    </row>
    <row r="314" spans="1:17" s="29" customFormat="1" ht="47.25" customHeight="1">
      <c r="A314" s="27" t="s">
        <v>69</v>
      </c>
      <c r="B314" s="28"/>
      <c r="C314" s="28">
        <v>1310</v>
      </c>
      <c r="D314" s="28">
        <f>F314+G314+H314+I314+J314+K314+L314+M314+N314+O314+P314+Q314</f>
        <v>64015</v>
      </c>
      <c r="E314" s="28"/>
      <c r="F314" s="28">
        <v>32108</v>
      </c>
      <c r="G314" s="28">
        <v>31907</v>
      </c>
      <c r="H314" s="28"/>
      <c r="I314" s="28"/>
      <c r="J314" s="28"/>
      <c r="K314" s="28"/>
      <c r="L314" s="28"/>
      <c r="M314" s="28"/>
      <c r="N314" s="28"/>
      <c r="O314" s="28"/>
      <c r="P314" s="28"/>
      <c r="Q314" s="28"/>
    </row>
    <row r="315" spans="1:17" s="42" customFormat="1" ht="33" customHeight="1">
      <c r="A315" s="40" t="s">
        <v>70</v>
      </c>
      <c r="B315" s="41"/>
      <c r="C315" s="41"/>
      <c r="D315" s="28">
        <f>F315+G315+H315+I315+J315+K315+L315+M315+N315+O315+P315+Q315</f>
        <v>0</v>
      </c>
      <c r="E315" s="41"/>
      <c r="F315" s="41"/>
      <c r="G315" s="41"/>
      <c r="H315" s="41"/>
      <c r="I315" s="41"/>
      <c r="J315" s="41"/>
      <c r="K315" s="41"/>
      <c r="L315" s="41"/>
      <c r="M315" s="41"/>
      <c r="N315" s="41"/>
      <c r="O315" s="41"/>
      <c r="P315" s="41"/>
      <c r="Q315" s="41"/>
    </row>
    <row r="316" spans="1:17" s="26" customFormat="1" ht="110.25">
      <c r="A316" s="23" t="s">
        <v>52</v>
      </c>
      <c r="B316" s="24">
        <v>250344</v>
      </c>
      <c r="C316" s="24"/>
      <c r="D316" s="24">
        <f>D317+D318</f>
        <v>0</v>
      </c>
      <c r="E316" s="24"/>
      <c r="F316" s="24">
        <f aca="true" t="shared" si="75" ref="F316:Q316">F317+F318</f>
        <v>0</v>
      </c>
      <c r="G316" s="24">
        <f t="shared" si="75"/>
        <v>0</v>
      </c>
      <c r="H316" s="24">
        <f t="shared" si="75"/>
        <v>0</v>
      </c>
      <c r="I316" s="24">
        <f t="shared" si="75"/>
        <v>0</v>
      </c>
      <c r="J316" s="24">
        <f t="shared" si="75"/>
        <v>0</v>
      </c>
      <c r="K316" s="24">
        <f t="shared" si="75"/>
        <v>0</v>
      </c>
      <c r="L316" s="24">
        <f t="shared" si="75"/>
        <v>0</v>
      </c>
      <c r="M316" s="24">
        <f t="shared" si="75"/>
        <v>0</v>
      </c>
      <c r="N316" s="24">
        <f t="shared" si="75"/>
        <v>0</v>
      </c>
      <c r="O316" s="24">
        <f t="shared" si="75"/>
        <v>0</v>
      </c>
      <c r="P316" s="24">
        <f t="shared" si="75"/>
        <v>0</v>
      </c>
      <c r="Q316" s="24">
        <f t="shared" si="75"/>
        <v>0</v>
      </c>
    </row>
    <row r="317" spans="1:17" s="29" customFormat="1" ht="49.5" customHeight="1">
      <c r="A317" s="27" t="s">
        <v>53</v>
      </c>
      <c r="B317" s="28"/>
      <c r="C317" s="28">
        <v>2420</v>
      </c>
      <c r="D317" s="2">
        <f>F317+G317+H317+I317+J317+K317+L317+M317+N317+O317+P317+Q317</f>
        <v>0</v>
      </c>
      <c r="E317" s="28"/>
      <c r="F317" s="28"/>
      <c r="G317" s="28"/>
      <c r="H317" s="28"/>
      <c r="I317" s="28"/>
      <c r="J317" s="28"/>
      <c r="K317" s="28"/>
      <c r="L317" s="28"/>
      <c r="M317" s="28"/>
      <c r="N317" s="28"/>
      <c r="O317" s="28"/>
      <c r="P317" s="28"/>
      <c r="Q317" s="28"/>
    </row>
    <row r="318" spans="1:17" s="29" customFormat="1" ht="47.25" customHeight="1">
      <c r="A318" s="27" t="s">
        <v>484</v>
      </c>
      <c r="B318" s="28"/>
      <c r="C318" s="28">
        <v>2410</v>
      </c>
      <c r="D318" s="2">
        <f>F318+G318+H318+I318+J318+K318+L318+M318+N318+O318+P318+Q318</f>
        <v>0</v>
      </c>
      <c r="E318" s="28"/>
      <c r="F318" s="28"/>
      <c r="G318" s="28"/>
      <c r="H318" s="28"/>
      <c r="I318" s="28"/>
      <c r="J318" s="28"/>
      <c r="K318" s="28"/>
      <c r="L318" s="28"/>
      <c r="M318" s="28"/>
      <c r="N318" s="28"/>
      <c r="O318" s="28"/>
      <c r="P318" s="28"/>
      <c r="Q318" s="28"/>
    </row>
    <row r="319" spans="1:17" s="26" customFormat="1" ht="42" customHeight="1">
      <c r="A319" s="23" t="s">
        <v>513</v>
      </c>
      <c r="B319" s="24">
        <v>100102</v>
      </c>
      <c r="C319" s="24"/>
      <c r="D319" s="24">
        <f>D320+D324</f>
        <v>0</v>
      </c>
      <c r="E319" s="24"/>
      <c r="F319" s="24">
        <f aca="true" t="shared" si="76" ref="F319:Q319">F320+F324</f>
        <v>0</v>
      </c>
      <c r="G319" s="24">
        <f t="shared" si="76"/>
        <v>0</v>
      </c>
      <c r="H319" s="24">
        <f t="shared" si="76"/>
        <v>0</v>
      </c>
      <c r="I319" s="24">
        <f t="shared" si="76"/>
        <v>0</v>
      </c>
      <c r="J319" s="24">
        <f t="shared" si="76"/>
        <v>0</v>
      </c>
      <c r="K319" s="24">
        <f t="shared" si="76"/>
        <v>0</v>
      </c>
      <c r="L319" s="24">
        <f t="shared" si="76"/>
        <v>0</v>
      </c>
      <c r="M319" s="24">
        <f t="shared" si="76"/>
        <v>0</v>
      </c>
      <c r="N319" s="24">
        <f t="shared" si="76"/>
        <v>0</v>
      </c>
      <c r="O319" s="24">
        <f t="shared" si="76"/>
        <v>0</v>
      </c>
      <c r="P319" s="24">
        <f t="shared" si="76"/>
        <v>0</v>
      </c>
      <c r="Q319" s="24">
        <f t="shared" si="76"/>
        <v>0</v>
      </c>
    </row>
    <row r="320" spans="1:19" s="29" customFormat="1" ht="31.5" customHeight="1">
      <c r="A320" s="27" t="s">
        <v>514</v>
      </c>
      <c r="B320" s="28"/>
      <c r="C320" s="28">
        <v>2131</v>
      </c>
      <c r="D320" s="2">
        <f>F320+G320+H320+I320+J320+K320+L320+M320+N320+O320+P320+Q320</f>
        <v>0</v>
      </c>
      <c r="E320" s="28"/>
      <c r="F320" s="28"/>
      <c r="G320" s="28"/>
      <c r="H320" s="28"/>
      <c r="I320" s="28"/>
      <c r="J320" s="28"/>
      <c r="K320" s="28"/>
      <c r="L320" s="28"/>
      <c r="M320" s="28"/>
      <c r="N320" s="28"/>
      <c r="O320" s="28"/>
      <c r="P320" s="28"/>
      <c r="Q320" s="28"/>
      <c r="R320" s="33"/>
      <c r="S320" s="33"/>
    </row>
    <row r="321" spans="1:19" s="26" customFormat="1" ht="44.25" customHeight="1">
      <c r="A321" s="23" t="s">
        <v>46</v>
      </c>
      <c r="B321" s="24"/>
      <c r="C321" s="24"/>
      <c r="D321" s="25">
        <f>F321+H321+I321+J321+K321+L321+M321+N321+O321+P321+Q321+R321</f>
        <v>0</v>
      </c>
      <c r="E321" s="24"/>
      <c r="F321" s="24"/>
      <c r="G321" s="24"/>
      <c r="H321" s="24"/>
      <c r="I321" s="24"/>
      <c r="J321" s="24"/>
      <c r="K321" s="24"/>
      <c r="L321" s="24"/>
      <c r="M321" s="24"/>
      <c r="N321" s="24"/>
      <c r="O321" s="24"/>
      <c r="P321" s="24"/>
      <c r="Q321" s="24"/>
      <c r="R321" s="43"/>
      <c r="S321" s="43"/>
    </row>
    <row r="322" spans="1:19" s="26" customFormat="1" ht="43.5" customHeight="1">
      <c r="A322" s="23" t="s">
        <v>2</v>
      </c>
      <c r="B322" s="24"/>
      <c r="C322" s="24"/>
      <c r="D322" s="25">
        <f>F322+H322+I322+J322+K322+L322+M322+N322+O322+P322+Q322+R322</f>
        <v>0</v>
      </c>
      <c r="E322" s="24"/>
      <c r="F322" s="24"/>
      <c r="G322" s="24"/>
      <c r="H322" s="24"/>
      <c r="I322" s="24"/>
      <c r="J322" s="24"/>
      <c r="K322" s="24"/>
      <c r="L322" s="24"/>
      <c r="M322" s="24"/>
      <c r="N322" s="24"/>
      <c r="O322" s="24"/>
      <c r="P322" s="24"/>
      <c r="Q322" s="24"/>
      <c r="R322" s="43"/>
      <c r="S322" s="43"/>
    </row>
    <row r="323" spans="1:19" s="26" customFormat="1" ht="62.25" customHeight="1">
      <c r="A323" s="23" t="s">
        <v>3</v>
      </c>
      <c r="B323" s="24"/>
      <c r="C323" s="24"/>
      <c r="D323" s="25">
        <f>F323+H323+I323+J323+K323+L323+M323+N323+O323+P323+Q323+R323</f>
        <v>0</v>
      </c>
      <c r="E323" s="24"/>
      <c r="F323" s="24"/>
      <c r="G323" s="24"/>
      <c r="H323" s="24"/>
      <c r="I323" s="24"/>
      <c r="J323" s="24"/>
      <c r="K323" s="24"/>
      <c r="L323" s="24"/>
      <c r="M323" s="24"/>
      <c r="N323" s="24"/>
      <c r="O323" s="24"/>
      <c r="P323" s="24"/>
      <c r="Q323" s="24"/>
      <c r="R323" s="43"/>
      <c r="S323" s="43"/>
    </row>
    <row r="324" spans="1:18" s="26" customFormat="1" ht="47.25" customHeight="1">
      <c r="A324" s="27" t="s">
        <v>484</v>
      </c>
      <c r="B324" s="24"/>
      <c r="C324" s="28">
        <v>2410</v>
      </c>
      <c r="D324" s="2">
        <f>F324+G324+H324+I324+J324+K324+L324+M324+N324+O324+P324+Q324</f>
        <v>0</v>
      </c>
      <c r="E324" s="24"/>
      <c r="F324" s="24"/>
      <c r="G324" s="24"/>
      <c r="H324" s="24"/>
      <c r="I324" s="24"/>
      <c r="J324" s="24"/>
      <c r="K324" s="24"/>
      <c r="L324" s="24"/>
      <c r="M324" s="24"/>
      <c r="N324" s="24"/>
      <c r="O324" s="24"/>
      <c r="P324" s="24"/>
      <c r="Q324" s="24"/>
      <c r="R324" s="43"/>
    </row>
    <row r="325" spans="1:18" s="26" customFormat="1" ht="48" customHeight="1">
      <c r="A325" s="23" t="s">
        <v>47</v>
      </c>
      <c r="B325" s="24"/>
      <c r="C325" s="24"/>
      <c r="D325" s="25">
        <f>F325+H325+I325+J325+K325+L325+M325+N325+O325+P325+Q325+R325</f>
        <v>0</v>
      </c>
      <c r="E325" s="24"/>
      <c r="F325" s="24"/>
      <c r="G325" s="24"/>
      <c r="H325" s="24"/>
      <c r="I325" s="24"/>
      <c r="J325" s="24"/>
      <c r="K325" s="24"/>
      <c r="L325" s="24"/>
      <c r="M325" s="24"/>
      <c r="N325" s="24"/>
      <c r="O325" s="24"/>
      <c r="P325" s="24"/>
      <c r="Q325" s="24"/>
      <c r="R325" s="43"/>
    </row>
    <row r="326" spans="1:17" s="26" customFormat="1" ht="35.25" customHeight="1">
      <c r="A326" s="23" t="s">
        <v>482</v>
      </c>
      <c r="B326" s="24">
        <v>170603</v>
      </c>
      <c r="C326" s="24"/>
      <c r="D326" s="24">
        <f>D327</f>
        <v>0</v>
      </c>
      <c r="E326" s="24"/>
      <c r="F326" s="24">
        <f aca="true" t="shared" si="77" ref="F326:Q326">F327</f>
        <v>0</v>
      </c>
      <c r="G326" s="24">
        <f t="shared" si="77"/>
        <v>0</v>
      </c>
      <c r="H326" s="24">
        <f t="shared" si="77"/>
        <v>0</v>
      </c>
      <c r="I326" s="24">
        <f t="shared" si="77"/>
        <v>0</v>
      </c>
      <c r="J326" s="24">
        <f t="shared" si="77"/>
        <v>0</v>
      </c>
      <c r="K326" s="24">
        <f t="shared" si="77"/>
        <v>0</v>
      </c>
      <c r="L326" s="24">
        <f t="shared" si="77"/>
        <v>0</v>
      </c>
      <c r="M326" s="24">
        <f t="shared" si="77"/>
        <v>0</v>
      </c>
      <c r="N326" s="24">
        <f t="shared" si="77"/>
        <v>0</v>
      </c>
      <c r="O326" s="24">
        <f t="shared" si="77"/>
        <v>0</v>
      </c>
      <c r="P326" s="24">
        <f t="shared" si="77"/>
        <v>0</v>
      </c>
      <c r="Q326" s="24">
        <f t="shared" si="77"/>
        <v>0</v>
      </c>
    </row>
    <row r="327" spans="1:17" s="29" customFormat="1" ht="47.25" customHeight="1">
      <c r="A327" s="27" t="s">
        <v>468</v>
      </c>
      <c r="B327" s="28"/>
      <c r="C327" s="28">
        <v>1310</v>
      </c>
      <c r="D327" s="2">
        <f>F327+G327+H327+I327+J327+K327+L327+M327+N327+O327+P327+Q327</f>
        <v>0</v>
      </c>
      <c r="E327" s="28"/>
      <c r="F327" s="28"/>
      <c r="G327" s="28"/>
      <c r="H327" s="28"/>
      <c r="I327" s="28"/>
      <c r="J327" s="28"/>
      <c r="K327" s="28"/>
      <c r="L327" s="28"/>
      <c r="M327" s="28"/>
      <c r="N327" s="28"/>
      <c r="O327" s="28"/>
      <c r="P327" s="28"/>
      <c r="Q327" s="28"/>
    </row>
    <row r="328" spans="1:17" s="32" customFormat="1" ht="29.25" customHeight="1">
      <c r="A328" s="30" t="s">
        <v>382</v>
      </c>
      <c r="B328" s="31"/>
      <c r="C328" s="31"/>
      <c r="D328" s="31">
        <f>D329+D333+D338</f>
        <v>4000</v>
      </c>
      <c r="E328" s="31"/>
      <c r="F328" s="31">
        <f aca="true" t="shared" si="78" ref="F328:Q328">F329+F333+F338</f>
        <v>0</v>
      </c>
      <c r="G328" s="31">
        <f t="shared" si="78"/>
        <v>2000</v>
      </c>
      <c r="H328" s="31">
        <f t="shared" si="78"/>
        <v>0</v>
      </c>
      <c r="I328" s="31">
        <f t="shared" si="78"/>
        <v>2000</v>
      </c>
      <c r="J328" s="31">
        <f t="shared" si="78"/>
        <v>0</v>
      </c>
      <c r="K328" s="31">
        <f t="shared" si="78"/>
        <v>0</v>
      </c>
      <c r="L328" s="31">
        <f t="shared" si="78"/>
        <v>0</v>
      </c>
      <c r="M328" s="31">
        <f t="shared" si="78"/>
        <v>0</v>
      </c>
      <c r="N328" s="31">
        <f t="shared" si="78"/>
        <v>0</v>
      </c>
      <c r="O328" s="31">
        <f t="shared" si="78"/>
        <v>0</v>
      </c>
      <c r="P328" s="31">
        <f t="shared" si="78"/>
        <v>0</v>
      </c>
      <c r="Q328" s="31">
        <f t="shared" si="78"/>
        <v>0</v>
      </c>
    </row>
    <row r="329" spans="1:17" s="26" customFormat="1" ht="31.5">
      <c r="A329" s="23" t="s">
        <v>415</v>
      </c>
      <c r="B329" s="24">
        <v>10116</v>
      </c>
      <c r="C329" s="24"/>
      <c r="D329" s="24">
        <f>D331+D332+D330</f>
        <v>4000</v>
      </c>
      <c r="E329" s="24"/>
      <c r="F329" s="24">
        <f aca="true" t="shared" si="79" ref="F329:Q329">F331+F332+F330</f>
        <v>0</v>
      </c>
      <c r="G329" s="24">
        <f t="shared" si="79"/>
        <v>2000</v>
      </c>
      <c r="H329" s="24">
        <f t="shared" si="79"/>
        <v>0</v>
      </c>
      <c r="I329" s="24">
        <f t="shared" si="79"/>
        <v>2000</v>
      </c>
      <c r="J329" s="24">
        <f t="shared" si="79"/>
        <v>0</v>
      </c>
      <c r="K329" s="24">
        <f t="shared" si="79"/>
        <v>0</v>
      </c>
      <c r="L329" s="24">
        <f t="shared" si="79"/>
        <v>0</v>
      </c>
      <c r="M329" s="24">
        <f t="shared" si="79"/>
        <v>0</v>
      </c>
      <c r="N329" s="24">
        <f t="shared" si="79"/>
        <v>0</v>
      </c>
      <c r="O329" s="24">
        <f t="shared" si="79"/>
        <v>0</v>
      </c>
      <c r="P329" s="24">
        <f t="shared" si="79"/>
        <v>0</v>
      </c>
      <c r="Q329" s="24">
        <f t="shared" si="79"/>
        <v>0</v>
      </c>
    </row>
    <row r="330" spans="1:17" s="29" customFormat="1" ht="15.75">
      <c r="A330" s="27" t="s">
        <v>451</v>
      </c>
      <c r="B330" s="28"/>
      <c r="C330" s="28">
        <v>1111</v>
      </c>
      <c r="D330" s="28">
        <f>F330+G330+H330+I330+J330+K330+L330+M330+N330+O330+P330+Q330</f>
        <v>1467</v>
      </c>
      <c r="E330" s="28"/>
      <c r="F330" s="28"/>
      <c r="G330" s="28"/>
      <c r="H330" s="28"/>
      <c r="I330" s="28">
        <v>1467</v>
      </c>
      <c r="J330" s="28"/>
      <c r="K330" s="28"/>
      <c r="L330" s="28"/>
      <c r="M330" s="28"/>
      <c r="N330" s="28"/>
      <c r="O330" s="28"/>
      <c r="P330" s="28"/>
      <c r="Q330" s="28"/>
    </row>
    <row r="331" spans="1:17" s="29" customFormat="1" ht="19.5" customHeight="1">
      <c r="A331" s="1" t="s">
        <v>344</v>
      </c>
      <c r="B331" s="28"/>
      <c r="C331" s="28">
        <v>1120</v>
      </c>
      <c r="D331" s="28">
        <f>F331+G331+H331+I331+J331+K331+L331+M331+N331+O331+P331+Q331</f>
        <v>533</v>
      </c>
      <c r="E331" s="28"/>
      <c r="F331" s="28"/>
      <c r="G331" s="28"/>
      <c r="H331" s="28"/>
      <c r="I331" s="28">
        <v>533</v>
      </c>
      <c r="J331" s="28"/>
      <c r="K331" s="28"/>
      <c r="L331" s="28"/>
      <c r="M331" s="28"/>
      <c r="N331" s="28"/>
      <c r="O331" s="28"/>
      <c r="P331" s="28"/>
      <c r="Q331" s="28"/>
    </row>
    <row r="332" spans="1:17" s="3" customFormat="1" ht="21.75" customHeight="1">
      <c r="A332" s="1" t="s">
        <v>454</v>
      </c>
      <c r="B332" s="2"/>
      <c r="C332" s="2">
        <v>1161</v>
      </c>
      <c r="D332" s="2">
        <f>F332+G332+H332+I332+J332+K332+L332+M332+N332+O332+P332+Q332</f>
        <v>2000</v>
      </c>
      <c r="E332" s="2"/>
      <c r="F332" s="2"/>
      <c r="G332" s="2">
        <v>2000</v>
      </c>
      <c r="H332" s="2"/>
      <c r="I332" s="2"/>
      <c r="J332" s="2"/>
      <c r="K332" s="2"/>
      <c r="L332" s="2"/>
      <c r="M332" s="2"/>
      <c r="N332" s="2"/>
      <c r="O332" s="2"/>
      <c r="P332" s="2"/>
      <c r="Q332" s="2"/>
    </row>
    <row r="333" spans="1:17" s="26" customFormat="1" ht="39.75" customHeight="1">
      <c r="A333" s="23" t="s">
        <v>505</v>
      </c>
      <c r="B333" s="24">
        <v>100203</v>
      </c>
      <c r="C333" s="24"/>
      <c r="D333" s="24">
        <f>D334+D336</f>
        <v>0</v>
      </c>
      <c r="E333" s="24"/>
      <c r="F333" s="24">
        <f aca="true" t="shared" si="80" ref="F333:Q333">F334+F336</f>
        <v>0</v>
      </c>
      <c r="G333" s="24">
        <f t="shared" si="80"/>
        <v>0</v>
      </c>
      <c r="H333" s="24">
        <f t="shared" si="80"/>
        <v>0</v>
      </c>
      <c r="I333" s="24">
        <f t="shared" si="80"/>
        <v>0</v>
      </c>
      <c r="J333" s="24">
        <f t="shared" si="80"/>
        <v>0</v>
      </c>
      <c r="K333" s="24">
        <f t="shared" si="80"/>
        <v>0</v>
      </c>
      <c r="L333" s="24">
        <f t="shared" si="80"/>
        <v>0</v>
      </c>
      <c r="M333" s="24">
        <f t="shared" si="80"/>
        <v>0</v>
      </c>
      <c r="N333" s="24">
        <f t="shared" si="80"/>
        <v>0</v>
      </c>
      <c r="O333" s="24">
        <f t="shared" si="80"/>
        <v>0</v>
      </c>
      <c r="P333" s="24">
        <f t="shared" si="80"/>
        <v>0</v>
      </c>
      <c r="Q333" s="24">
        <f t="shared" si="80"/>
        <v>0</v>
      </c>
    </row>
    <row r="334" spans="1:17" s="3" customFormat="1" ht="78.75">
      <c r="A334" s="1" t="s">
        <v>509</v>
      </c>
      <c r="B334" s="2"/>
      <c r="C334" s="2">
        <v>1137</v>
      </c>
      <c r="D334" s="2">
        <f>F334+G334+H334+I334+J334+K334+L334+M334+N334+O334+P334+Q334</f>
        <v>0</v>
      </c>
      <c r="E334" s="2"/>
      <c r="F334" s="2"/>
      <c r="G334" s="2"/>
      <c r="H334" s="2"/>
      <c r="I334" s="2"/>
      <c r="J334" s="2"/>
      <c r="K334" s="2"/>
      <c r="L334" s="2"/>
      <c r="M334" s="2"/>
      <c r="N334" s="2"/>
      <c r="O334" s="2"/>
      <c r="P334" s="2"/>
      <c r="Q334" s="2"/>
    </row>
    <row r="335" spans="1:17" s="3" customFormat="1" ht="28.5" customHeight="1">
      <c r="A335" s="1" t="s">
        <v>508</v>
      </c>
      <c r="B335" s="2"/>
      <c r="C335" s="2"/>
      <c r="D335" s="2"/>
      <c r="E335" s="2"/>
      <c r="F335" s="2"/>
      <c r="G335" s="2"/>
      <c r="H335" s="2"/>
      <c r="I335" s="2"/>
      <c r="J335" s="2"/>
      <c r="K335" s="2"/>
      <c r="L335" s="2"/>
      <c r="M335" s="2"/>
      <c r="N335" s="2"/>
      <c r="O335" s="2"/>
      <c r="P335" s="2"/>
      <c r="Q335" s="2"/>
    </row>
    <row r="336" spans="1:17" s="3" customFormat="1" ht="45" customHeight="1">
      <c r="A336" s="1" t="s">
        <v>506</v>
      </c>
      <c r="B336" s="2"/>
      <c r="C336" s="2">
        <v>1310</v>
      </c>
      <c r="D336" s="2">
        <f>F336+G336+H336+I336+J336+K336+L336+M336+N336+O336+P336+Q336</f>
        <v>0</v>
      </c>
      <c r="E336" s="2"/>
      <c r="F336" s="2"/>
      <c r="G336" s="2"/>
      <c r="H336" s="2"/>
      <c r="I336" s="2"/>
      <c r="J336" s="2"/>
      <c r="K336" s="2"/>
      <c r="L336" s="2"/>
      <c r="M336" s="2"/>
      <c r="N336" s="2"/>
      <c r="O336" s="2"/>
      <c r="P336" s="2"/>
      <c r="Q336" s="2"/>
    </row>
    <row r="337" spans="1:17" s="3" customFormat="1" ht="40.5" customHeight="1">
      <c r="A337" s="1" t="s">
        <v>507</v>
      </c>
      <c r="B337" s="2"/>
      <c r="C337" s="2"/>
      <c r="D337" s="2"/>
      <c r="E337" s="2"/>
      <c r="F337" s="2"/>
      <c r="G337" s="2"/>
      <c r="H337" s="2"/>
      <c r="I337" s="2"/>
      <c r="J337" s="2"/>
      <c r="K337" s="2"/>
      <c r="L337" s="2"/>
      <c r="M337" s="2"/>
      <c r="N337" s="2"/>
      <c r="O337" s="2"/>
      <c r="P337" s="2"/>
      <c r="Q337" s="2"/>
    </row>
    <row r="338" spans="1:17" s="26" customFormat="1" ht="31.5" customHeight="1">
      <c r="A338" s="23" t="s">
        <v>409</v>
      </c>
      <c r="B338" s="24">
        <v>10116</v>
      </c>
      <c r="C338" s="24"/>
      <c r="D338" s="24">
        <f>D339+D340+D341+D342</f>
        <v>0</v>
      </c>
      <c r="E338" s="24"/>
      <c r="F338" s="24">
        <f aca="true" t="shared" si="81" ref="F338:Q338">F339+F340+F341+F342</f>
        <v>0</v>
      </c>
      <c r="G338" s="24">
        <f t="shared" si="81"/>
        <v>0</v>
      </c>
      <c r="H338" s="24">
        <f t="shared" si="81"/>
        <v>0</v>
      </c>
      <c r="I338" s="24">
        <f t="shared" si="81"/>
        <v>0</v>
      </c>
      <c r="J338" s="24">
        <f t="shared" si="81"/>
        <v>0</v>
      </c>
      <c r="K338" s="24">
        <f t="shared" si="81"/>
        <v>0</v>
      </c>
      <c r="L338" s="24">
        <f t="shared" si="81"/>
        <v>0</v>
      </c>
      <c r="M338" s="24">
        <f t="shared" si="81"/>
        <v>0</v>
      </c>
      <c r="N338" s="24">
        <f t="shared" si="81"/>
        <v>0</v>
      </c>
      <c r="O338" s="24">
        <f t="shared" si="81"/>
        <v>0</v>
      </c>
      <c r="P338" s="24">
        <f t="shared" si="81"/>
        <v>0</v>
      </c>
      <c r="Q338" s="24">
        <f t="shared" si="81"/>
        <v>0</v>
      </c>
    </row>
    <row r="339" spans="1:17" s="3" customFormat="1" ht="19.5" customHeight="1">
      <c r="A339" s="1" t="s">
        <v>451</v>
      </c>
      <c r="B339" s="2"/>
      <c r="C339" s="2">
        <v>1111</v>
      </c>
      <c r="D339" s="2">
        <f>F339+G339+H339+I339+J339+K339+L339+M339+N339+O339+P339+Q339</f>
        <v>0</v>
      </c>
      <c r="E339" s="2"/>
      <c r="F339" s="2"/>
      <c r="G339" s="2"/>
      <c r="H339" s="2"/>
      <c r="I339" s="2"/>
      <c r="J339" s="2"/>
      <c r="K339" s="2"/>
      <c r="L339" s="2"/>
      <c r="M339" s="2"/>
      <c r="N339" s="2"/>
      <c r="O339" s="2"/>
      <c r="P339" s="2"/>
      <c r="Q339" s="2"/>
    </row>
    <row r="340" spans="1:17" s="3" customFormat="1" ht="19.5" customHeight="1">
      <c r="A340" s="1" t="s">
        <v>344</v>
      </c>
      <c r="B340" s="2"/>
      <c r="C340" s="2">
        <v>1120</v>
      </c>
      <c r="D340" s="2">
        <f>F340+G340+H340+I340+J340+K340+L340+M340+N340+O340+P340+Q340</f>
        <v>0</v>
      </c>
      <c r="E340" s="2"/>
      <c r="F340" s="2"/>
      <c r="G340" s="2"/>
      <c r="H340" s="2"/>
      <c r="I340" s="2"/>
      <c r="J340" s="2"/>
      <c r="K340" s="2"/>
      <c r="L340" s="2"/>
      <c r="M340" s="2"/>
      <c r="N340" s="2"/>
      <c r="O340" s="2"/>
      <c r="P340" s="2"/>
      <c r="Q340" s="2"/>
    </row>
    <row r="341" spans="1:17" s="3" customFormat="1" ht="19.5" customHeight="1">
      <c r="A341" s="1" t="s">
        <v>460</v>
      </c>
      <c r="B341" s="2"/>
      <c r="C341" s="2">
        <v>1163</v>
      </c>
      <c r="D341" s="2">
        <f>F341+G341+H341+I341+J341+K341+L341+M341+N341+O341+P341+Q341</f>
        <v>0</v>
      </c>
      <c r="E341" s="2"/>
      <c r="F341" s="2"/>
      <c r="G341" s="2"/>
      <c r="H341" s="2"/>
      <c r="I341" s="2"/>
      <c r="J341" s="2"/>
      <c r="K341" s="2"/>
      <c r="L341" s="2"/>
      <c r="M341" s="2"/>
      <c r="N341" s="2"/>
      <c r="O341" s="2"/>
      <c r="P341" s="2"/>
      <c r="Q341" s="2"/>
    </row>
    <row r="342" spans="1:17" s="3" customFormat="1" ht="19.5" customHeight="1">
      <c r="A342" s="1" t="s">
        <v>419</v>
      </c>
      <c r="B342" s="2"/>
      <c r="C342" s="2">
        <v>1161</v>
      </c>
      <c r="D342" s="2">
        <f>F342+G342+H342+I342+J342+K342+L342+M342+N342+O342+P342+Q342</f>
        <v>0</v>
      </c>
      <c r="E342" s="2"/>
      <c r="F342" s="2"/>
      <c r="G342" s="2"/>
      <c r="H342" s="2"/>
      <c r="I342" s="2"/>
      <c r="J342" s="2"/>
      <c r="K342" s="2"/>
      <c r="L342" s="2"/>
      <c r="M342" s="2"/>
      <c r="N342" s="2"/>
      <c r="O342" s="2"/>
      <c r="P342" s="2"/>
      <c r="Q342" s="2"/>
    </row>
    <row r="343" spans="1:17" s="32" customFormat="1" ht="23.25" customHeight="1">
      <c r="A343" s="30" t="s">
        <v>440</v>
      </c>
      <c r="B343" s="31"/>
      <c r="C343" s="31"/>
      <c r="D343" s="31">
        <f>D344+D350</f>
        <v>0</v>
      </c>
      <c r="E343" s="31"/>
      <c r="F343" s="31">
        <f aca="true" t="shared" si="82" ref="F343:Q343">F344+F350</f>
        <v>0</v>
      </c>
      <c r="G343" s="31">
        <f t="shared" si="82"/>
        <v>0</v>
      </c>
      <c r="H343" s="31">
        <f t="shared" si="82"/>
        <v>0</v>
      </c>
      <c r="I343" s="31">
        <f t="shared" si="82"/>
        <v>0</v>
      </c>
      <c r="J343" s="31">
        <f t="shared" si="82"/>
        <v>0</v>
      </c>
      <c r="K343" s="31">
        <f t="shared" si="82"/>
        <v>0</v>
      </c>
      <c r="L343" s="31">
        <f t="shared" si="82"/>
        <v>0</v>
      </c>
      <c r="M343" s="31">
        <f t="shared" si="82"/>
        <v>0</v>
      </c>
      <c r="N343" s="31">
        <f t="shared" si="82"/>
        <v>0</v>
      </c>
      <c r="O343" s="31">
        <f t="shared" si="82"/>
        <v>0</v>
      </c>
      <c r="P343" s="31">
        <f t="shared" si="82"/>
        <v>0</v>
      </c>
      <c r="Q343" s="31">
        <f t="shared" si="82"/>
        <v>0</v>
      </c>
    </row>
    <row r="344" spans="1:17" s="26" customFormat="1" ht="30" customHeight="1">
      <c r="A344" s="23" t="s">
        <v>350</v>
      </c>
      <c r="B344" s="24">
        <v>10116</v>
      </c>
      <c r="C344" s="24"/>
      <c r="D344" s="24">
        <f>D345+D346+D347+D348+D349</f>
        <v>0</v>
      </c>
      <c r="E344" s="24"/>
      <c r="F344" s="24">
        <f aca="true" t="shared" si="83" ref="F344:Q344">F345+F346+F347+F348+F349</f>
        <v>0</v>
      </c>
      <c r="G344" s="24">
        <f t="shared" si="83"/>
        <v>0</v>
      </c>
      <c r="H344" s="24">
        <f t="shared" si="83"/>
        <v>0</v>
      </c>
      <c r="I344" s="24">
        <f t="shared" si="83"/>
        <v>0</v>
      </c>
      <c r="J344" s="24">
        <f t="shared" si="83"/>
        <v>0</v>
      </c>
      <c r="K344" s="24">
        <f t="shared" si="83"/>
        <v>0</v>
      </c>
      <c r="L344" s="24">
        <f t="shared" si="83"/>
        <v>0</v>
      </c>
      <c r="M344" s="24">
        <f t="shared" si="83"/>
        <v>0</v>
      </c>
      <c r="N344" s="24">
        <f t="shared" si="83"/>
        <v>0</v>
      </c>
      <c r="O344" s="24">
        <f t="shared" si="83"/>
        <v>0</v>
      </c>
      <c r="P344" s="24">
        <f t="shared" si="83"/>
        <v>0</v>
      </c>
      <c r="Q344" s="24">
        <f t="shared" si="83"/>
        <v>0</v>
      </c>
    </row>
    <row r="345" spans="1:17" s="29" customFormat="1" ht="19.5" customHeight="1">
      <c r="A345" s="27" t="s">
        <v>451</v>
      </c>
      <c r="B345" s="28"/>
      <c r="C345" s="28">
        <v>1111</v>
      </c>
      <c r="D345" s="2">
        <f>F345+G345+H345+I345+J345+K345+L345+M345+N345+O345+P345+Q345</f>
        <v>0</v>
      </c>
      <c r="E345" s="28"/>
      <c r="F345" s="28"/>
      <c r="G345" s="28"/>
      <c r="H345" s="28"/>
      <c r="I345" s="28"/>
      <c r="J345" s="28"/>
      <c r="K345" s="28"/>
      <c r="L345" s="28"/>
      <c r="M345" s="28"/>
      <c r="N345" s="28"/>
      <c r="O345" s="28"/>
      <c r="P345" s="28"/>
      <c r="Q345" s="28"/>
    </row>
    <row r="346" spans="1:17" s="29" customFormat="1" ht="18.75" customHeight="1">
      <c r="A346" s="27" t="s">
        <v>344</v>
      </c>
      <c r="B346" s="28"/>
      <c r="C346" s="28">
        <v>1120</v>
      </c>
      <c r="D346" s="28">
        <f>F346+G346+H346+I346+J346+K346+L346+M346+N346+O346+P346+Q346</f>
        <v>0</v>
      </c>
      <c r="E346" s="28"/>
      <c r="F346" s="28"/>
      <c r="G346" s="28"/>
      <c r="H346" s="28"/>
      <c r="I346" s="28"/>
      <c r="J346" s="28"/>
      <c r="K346" s="28"/>
      <c r="L346" s="28"/>
      <c r="M346" s="28"/>
      <c r="N346" s="28"/>
      <c r="O346" s="28"/>
      <c r="P346" s="28"/>
      <c r="Q346" s="28"/>
    </row>
    <row r="347" spans="1:17" s="3" customFormat="1" ht="18.75" customHeight="1">
      <c r="A347" s="1" t="s">
        <v>447</v>
      </c>
      <c r="B347" s="2"/>
      <c r="C347" s="2">
        <v>1140</v>
      </c>
      <c r="D347" s="2">
        <f>F347+G347+H347+I347+J347+K347+L347+M347+N347+O347+P347+Q347</f>
        <v>0</v>
      </c>
      <c r="E347" s="2"/>
      <c r="F347" s="2"/>
      <c r="G347" s="2"/>
      <c r="H347" s="2"/>
      <c r="I347" s="2"/>
      <c r="J347" s="2"/>
      <c r="K347" s="2"/>
      <c r="L347" s="2"/>
      <c r="M347" s="2"/>
      <c r="N347" s="2"/>
      <c r="O347" s="2"/>
      <c r="P347" s="2"/>
      <c r="Q347" s="2"/>
    </row>
    <row r="348" spans="1:17" s="3" customFormat="1" ht="18.75" customHeight="1">
      <c r="A348" s="1" t="s">
        <v>344</v>
      </c>
      <c r="B348" s="2"/>
      <c r="C348" s="2">
        <v>1120</v>
      </c>
      <c r="D348" s="2">
        <f>F348+G348+H348+I348+J348+K348+L348+M348+N348+O348+P348+Q348</f>
        <v>0</v>
      </c>
      <c r="E348" s="2"/>
      <c r="F348" s="2"/>
      <c r="G348" s="2"/>
      <c r="H348" s="2"/>
      <c r="I348" s="2"/>
      <c r="J348" s="2"/>
      <c r="K348" s="2"/>
      <c r="L348" s="2"/>
      <c r="M348" s="2"/>
      <c r="N348" s="2"/>
      <c r="O348" s="2"/>
      <c r="P348" s="2"/>
      <c r="Q348" s="2"/>
    </row>
    <row r="349" spans="1:17" s="3" customFormat="1" ht="64.5" customHeight="1">
      <c r="A349" s="1" t="s">
        <v>30</v>
      </c>
      <c r="B349" s="2"/>
      <c r="C349" s="2">
        <v>1131</v>
      </c>
      <c r="D349" s="2">
        <f>F349+G349+H349+I349+J349+K349+L349+M349+N349+O349+P349+Q349</f>
        <v>0</v>
      </c>
      <c r="E349" s="2"/>
      <c r="F349" s="2"/>
      <c r="G349" s="2"/>
      <c r="H349" s="2"/>
      <c r="I349" s="2"/>
      <c r="J349" s="2"/>
      <c r="K349" s="2"/>
      <c r="L349" s="2"/>
      <c r="M349" s="2"/>
      <c r="N349" s="2"/>
      <c r="O349" s="2"/>
      <c r="P349" s="2"/>
      <c r="Q349" s="2"/>
    </row>
    <row r="350" spans="1:17" s="26" customFormat="1" ht="18.75" customHeight="1">
      <c r="A350" s="23" t="s">
        <v>422</v>
      </c>
      <c r="B350" s="24">
        <v>91106</v>
      </c>
      <c r="C350" s="24"/>
      <c r="D350" s="24">
        <f>D351+D352+D353</f>
        <v>0</v>
      </c>
      <c r="E350" s="24"/>
      <c r="F350" s="24">
        <f aca="true" t="shared" si="84" ref="F350:Q350">F351+F352+F353</f>
        <v>0</v>
      </c>
      <c r="G350" s="24">
        <f t="shared" si="84"/>
        <v>0</v>
      </c>
      <c r="H350" s="24">
        <f t="shared" si="84"/>
        <v>0</v>
      </c>
      <c r="I350" s="24">
        <f t="shared" si="84"/>
        <v>0</v>
      </c>
      <c r="J350" s="24">
        <f t="shared" si="84"/>
        <v>0</v>
      </c>
      <c r="K350" s="24">
        <f t="shared" si="84"/>
        <v>0</v>
      </c>
      <c r="L350" s="24">
        <f t="shared" si="84"/>
        <v>0</v>
      </c>
      <c r="M350" s="24">
        <f t="shared" si="84"/>
        <v>0</v>
      </c>
      <c r="N350" s="24">
        <f t="shared" si="84"/>
        <v>0</v>
      </c>
      <c r="O350" s="24">
        <f t="shared" si="84"/>
        <v>0</v>
      </c>
      <c r="P350" s="24">
        <f t="shared" si="84"/>
        <v>0</v>
      </c>
      <c r="Q350" s="24">
        <f t="shared" si="84"/>
        <v>0</v>
      </c>
    </row>
    <row r="351" spans="1:17" s="3" customFormat="1" ht="28.5" customHeight="1">
      <c r="A351" s="1" t="s">
        <v>491</v>
      </c>
      <c r="B351" s="2"/>
      <c r="C351" s="2">
        <v>1162</v>
      </c>
      <c r="D351" s="2">
        <f>F351+G351+H351+I351+J351+K351+L351+M351+N351+O351+P351+Q351</f>
        <v>0</v>
      </c>
      <c r="E351" s="2"/>
      <c r="F351" s="2"/>
      <c r="G351" s="2"/>
      <c r="H351" s="2"/>
      <c r="I351" s="2"/>
      <c r="J351" s="2"/>
      <c r="K351" s="2"/>
      <c r="L351" s="2"/>
      <c r="M351" s="2"/>
      <c r="N351" s="2"/>
      <c r="O351" s="2"/>
      <c r="P351" s="2"/>
      <c r="Q351" s="2"/>
    </row>
    <row r="352" spans="1:17" s="3" customFormat="1" ht="21" customHeight="1">
      <c r="A352" s="1" t="s">
        <v>344</v>
      </c>
      <c r="B352" s="2"/>
      <c r="C352" s="2">
        <v>1120</v>
      </c>
      <c r="D352" s="2">
        <f>F352+G352+H352+I352+J352+K352+L352+M352+N352+O352+P352+Q352</f>
        <v>0</v>
      </c>
      <c r="E352" s="2"/>
      <c r="F352" s="2"/>
      <c r="G352" s="2"/>
      <c r="H352" s="2"/>
      <c r="I352" s="2"/>
      <c r="J352" s="2"/>
      <c r="K352" s="2"/>
      <c r="L352" s="2"/>
      <c r="M352" s="2"/>
      <c r="N352" s="2"/>
      <c r="O352" s="2"/>
      <c r="P352" s="2"/>
      <c r="Q352" s="2"/>
    </row>
    <row r="353" spans="1:17" s="3" customFormat="1" ht="18.75" customHeight="1">
      <c r="A353" s="1" t="s">
        <v>454</v>
      </c>
      <c r="B353" s="2"/>
      <c r="C353" s="2">
        <v>1161</v>
      </c>
      <c r="D353" s="2">
        <f>F353+G353+H353+I353+J353+K353+L353+M353+N353+O353+P353+Q353</f>
        <v>0</v>
      </c>
      <c r="E353" s="2"/>
      <c r="F353" s="2"/>
      <c r="G353" s="2"/>
      <c r="H353" s="2"/>
      <c r="I353" s="2"/>
      <c r="J353" s="2"/>
      <c r="K353" s="2"/>
      <c r="L353" s="2"/>
      <c r="M353" s="2"/>
      <c r="N353" s="2"/>
      <c r="O353" s="2"/>
      <c r="P353" s="2"/>
      <c r="Q353" s="2"/>
    </row>
    <row r="354" spans="1:17" s="32" customFormat="1" ht="18.75" customHeight="1">
      <c r="A354" s="30" t="s">
        <v>423</v>
      </c>
      <c r="B354" s="31">
        <v>250102</v>
      </c>
      <c r="C354" s="31"/>
      <c r="D354" s="31">
        <f>D355</f>
        <v>0</v>
      </c>
      <c r="E354" s="31"/>
      <c r="F354" s="31">
        <f aca="true" t="shared" si="85" ref="F354:Q354">F355</f>
        <v>0</v>
      </c>
      <c r="G354" s="31">
        <f t="shared" si="85"/>
        <v>0</v>
      </c>
      <c r="H354" s="31">
        <f t="shared" si="85"/>
        <v>0</v>
      </c>
      <c r="I354" s="31">
        <f t="shared" si="85"/>
        <v>0</v>
      </c>
      <c r="J354" s="31">
        <f t="shared" si="85"/>
        <v>0</v>
      </c>
      <c r="K354" s="31">
        <f t="shared" si="85"/>
        <v>0</v>
      </c>
      <c r="L354" s="31">
        <f t="shared" si="85"/>
        <v>0</v>
      </c>
      <c r="M354" s="31">
        <f t="shared" si="85"/>
        <v>0</v>
      </c>
      <c r="N354" s="31">
        <f t="shared" si="85"/>
        <v>0</v>
      </c>
      <c r="O354" s="31">
        <f t="shared" si="85"/>
        <v>0</v>
      </c>
      <c r="P354" s="31">
        <f t="shared" si="85"/>
        <v>0</v>
      </c>
      <c r="Q354" s="31">
        <f t="shared" si="85"/>
        <v>0</v>
      </c>
    </row>
    <row r="355" spans="1:17" s="29" customFormat="1" ht="18.75" customHeight="1">
      <c r="A355" s="27" t="s">
        <v>424</v>
      </c>
      <c r="B355" s="28"/>
      <c r="C355" s="28">
        <v>3000</v>
      </c>
      <c r="D355" s="2">
        <f>F355+G355+H355+I355+J355+K355+L355+M355+N355+O355+P355+Q355</f>
        <v>0</v>
      </c>
      <c r="E355" s="28"/>
      <c r="F355" s="28"/>
      <c r="G355" s="28"/>
      <c r="H355" s="28"/>
      <c r="I355" s="28"/>
      <c r="J355" s="28"/>
      <c r="K355" s="28"/>
      <c r="L355" s="28"/>
      <c r="M355" s="28"/>
      <c r="N355" s="28"/>
      <c r="O355" s="28"/>
      <c r="P355" s="28"/>
      <c r="Q355" s="28"/>
    </row>
    <row r="356" spans="1:17" s="3" customFormat="1" ht="31.5">
      <c r="A356" s="11" t="s">
        <v>337</v>
      </c>
      <c r="B356" s="12"/>
      <c r="C356" s="12"/>
      <c r="D356" s="36">
        <f>D160+D195+D289+D328</f>
        <v>560260</v>
      </c>
      <c r="E356" s="39">
        <v>370.6</v>
      </c>
      <c r="F356" s="36">
        <f aca="true" t="shared" si="86" ref="F356:Q356">F160+F195+F289+F328</f>
        <v>88982</v>
      </c>
      <c r="G356" s="36">
        <f t="shared" si="86"/>
        <v>39472</v>
      </c>
      <c r="H356" s="36">
        <f t="shared" si="86"/>
        <v>83554</v>
      </c>
      <c r="I356" s="36">
        <f t="shared" si="86"/>
        <v>53116</v>
      </c>
      <c r="J356" s="36">
        <f t="shared" si="86"/>
        <v>61314</v>
      </c>
      <c r="K356" s="36">
        <f t="shared" si="86"/>
        <v>39116</v>
      </c>
      <c r="L356" s="36">
        <f t="shared" si="86"/>
        <v>39314</v>
      </c>
      <c r="M356" s="36">
        <f t="shared" si="86"/>
        <v>39314</v>
      </c>
      <c r="N356" s="36">
        <f t="shared" si="86"/>
        <v>39116</v>
      </c>
      <c r="O356" s="36">
        <f t="shared" si="86"/>
        <v>29314</v>
      </c>
      <c r="P356" s="36">
        <f t="shared" si="86"/>
        <v>28956</v>
      </c>
      <c r="Q356" s="36">
        <f t="shared" si="86"/>
        <v>18692</v>
      </c>
    </row>
    <row r="357" spans="1:17" s="3" customFormat="1" ht="14.25" customHeight="1">
      <c r="A357" s="1"/>
      <c r="B357" s="2"/>
      <c r="C357" s="2"/>
      <c r="D357" s="2"/>
      <c r="E357" s="2"/>
      <c r="F357" s="2"/>
      <c r="G357" s="2"/>
      <c r="H357" s="2"/>
      <c r="I357" s="2"/>
      <c r="J357" s="2"/>
      <c r="K357" s="2"/>
      <c r="L357" s="2"/>
      <c r="M357" s="2"/>
      <c r="N357" s="2"/>
      <c r="O357" s="2"/>
      <c r="P357" s="2"/>
      <c r="Q357" s="2"/>
    </row>
    <row r="358" spans="1:17" s="3" customFormat="1" ht="15.75">
      <c r="A358" s="209" t="s">
        <v>340</v>
      </c>
      <c r="B358" s="210"/>
      <c r="C358" s="210"/>
      <c r="D358" s="210"/>
      <c r="E358" s="210"/>
      <c r="F358" s="210"/>
      <c r="G358" s="211"/>
      <c r="H358" s="211"/>
      <c r="I358" s="211"/>
      <c r="J358" s="211"/>
      <c r="K358" s="211"/>
      <c r="L358" s="211"/>
      <c r="M358" s="211"/>
      <c r="N358" s="211"/>
      <c r="O358" s="211"/>
      <c r="P358" s="211"/>
      <c r="Q358" s="211"/>
    </row>
    <row r="359" spans="1:17" s="10" customFormat="1" ht="47.25">
      <c r="A359" s="11" t="s">
        <v>501</v>
      </c>
      <c r="B359" s="12"/>
      <c r="C359" s="12"/>
      <c r="D359" s="12">
        <f>D360+D363</f>
        <v>138690</v>
      </c>
      <c r="E359" s="12">
        <v>21.1</v>
      </c>
      <c r="F359" s="12">
        <f aca="true" t="shared" si="87" ref="F359:Q359">F360+F363</f>
        <v>96690</v>
      </c>
      <c r="G359" s="12">
        <f t="shared" si="87"/>
        <v>0</v>
      </c>
      <c r="H359" s="12">
        <f t="shared" si="87"/>
        <v>0</v>
      </c>
      <c r="I359" s="12">
        <f t="shared" si="87"/>
        <v>0</v>
      </c>
      <c r="J359" s="12">
        <f t="shared" si="87"/>
        <v>32000</v>
      </c>
      <c r="K359" s="12">
        <f t="shared" si="87"/>
        <v>0</v>
      </c>
      <c r="L359" s="12">
        <f t="shared" si="87"/>
        <v>0</v>
      </c>
      <c r="M359" s="12">
        <f t="shared" si="87"/>
        <v>10000</v>
      </c>
      <c r="N359" s="12">
        <f t="shared" si="87"/>
        <v>0</v>
      </c>
      <c r="O359" s="12">
        <f t="shared" si="87"/>
        <v>0</v>
      </c>
      <c r="P359" s="12">
        <f t="shared" si="87"/>
        <v>0</v>
      </c>
      <c r="Q359" s="12">
        <f t="shared" si="87"/>
        <v>0</v>
      </c>
    </row>
    <row r="360" spans="1:17" s="19" customFormat="1" ht="63">
      <c r="A360" s="23" t="s">
        <v>78</v>
      </c>
      <c r="B360" s="17">
        <v>100106</v>
      </c>
      <c r="C360" s="17"/>
      <c r="D360" s="17">
        <f>D361+D362</f>
        <v>46690</v>
      </c>
      <c r="E360" s="17">
        <v>21.1</v>
      </c>
      <c r="F360" s="17">
        <f aca="true" t="shared" si="88" ref="F360:Q360">F361+F362</f>
        <v>46690</v>
      </c>
      <c r="G360" s="17">
        <f t="shared" si="88"/>
        <v>0</v>
      </c>
      <c r="H360" s="17">
        <f t="shared" si="88"/>
        <v>0</v>
      </c>
      <c r="I360" s="17">
        <f t="shared" si="88"/>
        <v>0</v>
      </c>
      <c r="J360" s="17">
        <f t="shared" si="88"/>
        <v>0</v>
      </c>
      <c r="K360" s="17">
        <f t="shared" si="88"/>
        <v>0</v>
      </c>
      <c r="L360" s="17">
        <f t="shared" si="88"/>
        <v>0</v>
      </c>
      <c r="M360" s="17">
        <f t="shared" si="88"/>
        <v>0</v>
      </c>
      <c r="N360" s="17">
        <f t="shared" si="88"/>
        <v>0</v>
      </c>
      <c r="O360" s="17">
        <f t="shared" si="88"/>
        <v>0</v>
      </c>
      <c r="P360" s="17">
        <f t="shared" si="88"/>
        <v>0</v>
      </c>
      <c r="Q360" s="17">
        <f t="shared" si="88"/>
        <v>0</v>
      </c>
    </row>
    <row r="361" spans="1:17" s="29" customFormat="1" ht="31.5">
      <c r="A361" s="27" t="s">
        <v>79</v>
      </c>
      <c r="B361" s="28"/>
      <c r="C361" s="28">
        <v>2131</v>
      </c>
      <c r="D361" s="2">
        <f>F361+G361+H361+I361+J361+K361+L361+M361+N361+O361+P361+Q361</f>
        <v>46690</v>
      </c>
      <c r="E361" s="28"/>
      <c r="F361" s="28">
        <v>46690</v>
      </c>
      <c r="G361" s="28"/>
      <c r="H361" s="28"/>
      <c r="I361" s="28"/>
      <c r="J361" s="28"/>
      <c r="K361" s="28"/>
      <c r="L361" s="28"/>
      <c r="M361" s="28"/>
      <c r="N361" s="28"/>
      <c r="O361" s="28"/>
      <c r="P361" s="28"/>
      <c r="Q361" s="28"/>
    </row>
    <row r="362" spans="1:17" s="29" customFormat="1" ht="31.5" hidden="1">
      <c r="A362" s="27" t="s">
        <v>494</v>
      </c>
      <c r="B362" s="28"/>
      <c r="C362" s="28">
        <v>1131</v>
      </c>
      <c r="D362" s="2">
        <f>F362+G362+H362+I362+J362+K362+L362+M362+N362+O362+P362+Q362</f>
        <v>0</v>
      </c>
      <c r="E362" s="28"/>
      <c r="F362" s="28"/>
      <c r="G362" s="28"/>
      <c r="H362" s="28"/>
      <c r="I362" s="28"/>
      <c r="J362" s="28"/>
      <c r="K362" s="28"/>
      <c r="L362" s="28"/>
      <c r="M362" s="28"/>
      <c r="N362" s="28"/>
      <c r="O362" s="28"/>
      <c r="P362" s="28"/>
      <c r="Q362" s="28"/>
    </row>
    <row r="363" spans="1:17" s="26" customFormat="1" ht="47.25">
      <c r="A363" s="23" t="s">
        <v>502</v>
      </c>
      <c r="B363" s="24">
        <v>240601</v>
      </c>
      <c r="C363" s="24"/>
      <c r="D363" s="24">
        <f>D364+D367+D368</f>
        <v>92000</v>
      </c>
      <c r="E363" s="24"/>
      <c r="F363" s="24">
        <f aca="true" t="shared" si="89" ref="F363:Q363">F364+F367+F368</f>
        <v>50000</v>
      </c>
      <c r="G363" s="24">
        <f t="shared" si="89"/>
        <v>0</v>
      </c>
      <c r="H363" s="24">
        <f t="shared" si="89"/>
        <v>0</v>
      </c>
      <c r="I363" s="24">
        <f t="shared" si="89"/>
        <v>0</v>
      </c>
      <c r="J363" s="24">
        <f t="shared" si="89"/>
        <v>32000</v>
      </c>
      <c r="K363" s="24">
        <f t="shared" si="89"/>
        <v>0</v>
      </c>
      <c r="L363" s="24">
        <f t="shared" si="89"/>
        <v>0</v>
      </c>
      <c r="M363" s="24">
        <f t="shared" si="89"/>
        <v>10000</v>
      </c>
      <c r="N363" s="24">
        <f t="shared" si="89"/>
        <v>0</v>
      </c>
      <c r="O363" s="24">
        <f t="shared" si="89"/>
        <v>0</v>
      </c>
      <c r="P363" s="24">
        <f t="shared" si="89"/>
        <v>0</v>
      </c>
      <c r="Q363" s="24">
        <f t="shared" si="89"/>
        <v>0</v>
      </c>
    </row>
    <row r="364" spans="1:17" s="29" customFormat="1" ht="29.25" customHeight="1">
      <c r="A364" s="1" t="s">
        <v>437</v>
      </c>
      <c r="B364" s="28"/>
      <c r="C364" s="28">
        <v>2133</v>
      </c>
      <c r="D364" s="28">
        <f>F364+G364+H364+I364+J364+K364+L364+M364+N364+O364+P364+Q364</f>
        <v>92000</v>
      </c>
      <c r="E364" s="28"/>
      <c r="F364" s="2">
        <v>50000</v>
      </c>
      <c r="G364" s="2"/>
      <c r="H364" s="2"/>
      <c r="I364" s="2"/>
      <c r="J364" s="2">
        <v>32000</v>
      </c>
      <c r="K364" s="2"/>
      <c r="L364" s="2"/>
      <c r="M364" s="2">
        <v>10000</v>
      </c>
      <c r="N364" s="2"/>
      <c r="O364" s="2"/>
      <c r="P364" s="2"/>
      <c r="Q364" s="2"/>
    </row>
    <row r="365" spans="1:17" s="42" customFormat="1" ht="28.5" customHeight="1" hidden="1">
      <c r="A365" s="40" t="s">
        <v>44</v>
      </c>
      <c r="B365" s="41"/>
      <c r="C365" s="41"/>
      <c r="D365" s="41">
        <f>F365+G365+H365+I365+J365+K365+L365+M365+N365+O365+P365+Q365</f>
        <v>0</v>
      </c>
      <c r="E365" s="41"/>
      <c r="F365" s="41"/>
      <c r="G365" s="41"/>
      <c r="H365" s="41"/>
      <c r="I365" s="41"/>
      <c r="J365" s="41"/>
      <c r="K365" s="41"/>
      <c r="L365" s="41"/>
      <c r="M365" s="41"/>
      <c r="N365" s="41"/>
      <c r="O365" s="41"/>
      <c r="P365" s="41"/>
      <c r="Q365" s="41"/>
    </row>
    <row r="366" spans="1:17" s="42" customFormat="1" ht="45" hidden="1">
      <c r="A366" s="40" t="s">
        <v>23</v>
      </c>
      <c r="B366" s="41"/>
      <c r="C366" s="41"/>
      <c r="D366" s="41">
        <f>F366+G366+H366+I366+J366+K366+L366+M366+N366+O366+P366+Q366</f>
        <v>0</v>
      </c>
      <c r="E366" s="41"/>
      <c r="F366" s="41"/>
      <c r="G366" s="41"/>
      <c r="H366" s="41"/>
      <c r="I366" s="41"/>
      <c r="J366" s="41"/>
      <c r="K366" s="41"/>
      <c r="L366" s="41"/>
      <c r="M366" s="41"/>
      <c r="N366" s="41"/>
      <c r="O366" s="41"/>
      <c r="P366" s="41"/>
      <c r="Q366" s="41"/>
    </row>
    <row r="367" spans="1:17" s="29" customFormat="1" ht="28.5" customHeight="1" hidden="1">
      <c r="A367" s="27" t="s">
        <v>432</v>
      </c>
      <c r="B367" s="28"/>
      <c r="C367" s="28">
        <v>2132</v>
      </c>
      <c r="D367" s="2">
        <f>F367+G367+H367+I367+J367+K367+L367+M367+N367+O367+P367+Q367</f>
        <v>0</v>
      </c>
      <c r="E367" s="28"/>
      <c r="F367" s="28"/>
      <c r="G367" s="28"/>
      <c r="H367" s="28"/>
      <c r="I367" s="28"/>
      <c r="J367" s="28"/>
      <c r="K367" s="28"/>
      <c r="L367" s="28"/>
      <c r="M367" s="28"/>
      <c r="N367" s="28"/>
      <c r="O367" s="28"/>
      <c r="P367" s="28"/>
      <c r="Q367" s="28"/>
    </row>
    <row r="368" spans="1:17" s="29" customFormat="1" ht="16.5" customHeight="1" hidden="1">
      <c r="A368" s="27" t="s">
        <v>372</v>
      </c>
      <c r="B368" s="28"/>
      <c r="C368" s="28">
        <v>2133</v>
      </c>
      <c r="D368" s="2">
        <f>F368+G368+H368+I368+J368+K368+L368+M368+N368+O368+P368+Q368</f>
        <v>0</v>
      </c>
      <c r="E368" s="28"/>
      <c r="F368" s="28"/>
      <c r="G368" s="28"/>
      <c r="H368" s="28"/>
      <c r="I368" s="28"/>
      <c r="J368" s="28"/>
      <c r="K368" s="28"/>
      <c r="L368" s="28"/>
      <c r="M368" s="28"/>
      <c r="N368" s="28"/>
      <c r="O368" s="28"/>
      <c r="P368" s="28"/>
      <c r="Q368" s="28"/>
    </row>
    <row r="369" spans="1:17" s="26" customFormat="1" ht="15.75" hidden="1">
      <c r="A369" s="23" t="s">
        <v>418</v>
      </c>
      <c r="B369" s="24">
        <v>150122</v>
      </c>
      <c r="C369" s="24"/>
      <c r="D369" s="24"/>
      <c r="E369" s="24"/>
      <c r="F369" s="24"/>
      <c r="G369" s="24"/>
      <c r="H369" s="24"/>
      <c r="I369" s="24"/>
      <c r="J369" s="24"/>
      <c r="K369" s="24"/>
      <c r="L369" s="24"/>
      <c r="M369" s="24"/>
      <c r="N369" s="24"/>
      <c r="O369" s="24"/>
      <c r="P369" s="24"/>
      <c r="Q369" s="24"/>
    </row>
    <row r="370" spans="1:17" s="29" customFormat="1" ht="15.75" hidden="1">
      <c r="A370" s="27" t="s">
        <v>419</v>
      </c>
      <c r="B370" s="28"/>
      <c r="C370" s="28"/>
      <c r="D370" s="28"/>
      <c r="E370" s="28"/>
      <c r="F370" s="28"/>
      <c r="G370" s="28"/>
      <c r="H370" s="28"/>
      <c r="I370" s="28"/>
      <c r="J370" s="28"/>
      <c r="K370" s="28"/>
      <c r="L370" s="28"/>
      <c r="M370" s="28"/>
      <c r="N370" s="28"/>
      <c r="O370" s="28"/>
      <c r="P370" s="28"/>
      <c r="Q370" s="28"/>
    </row>
    <row r="371" spans="1:17" s="10" customFormat="1" ht="30.75" customHeight="1">
      <c r="A371" s="11" t="s">
        <v>497</v>
      </c>
      <c r="B371" s="12"/>
      <c r="C371" s="12"/>
      <c r="D371" s="12">
        <f>D372+D386+D388</f>
        <v>99000</v>
      </c>
      <c r="E371" s="12"/>
      <c r="F371" s="12">
        <f aca="true" t="shared" si="90" ref="F371:Q371">F372+F386+F388</f>
        <v>99000</v>
      </c>
      <c r="G371" s="12">
        <f t="shared" si="90"/>
        <v>0</v>
      </c>
      <c r="H371" s="12">
        <f t="shared" si="90"/>
        <v>0</v>
      </c>
      <c r="I371" s="12">
        <f t="shared" si="90"/>
        <v>0</v>
      </c>
      <c r="J371" s="12">
        <f t="shared" si="90"/>
        <v>0</v>
      </c>
      <c r="K371" s="12">
        <f t="shared" si="90"/>
        <v>0</v>
      </c>
      <c r="L371" s="12">
        <f t="shared" si="90"/>
        <v>0</v>
      </c>
      <c r="M371" s="12">
        <f t="shared" si="90"/>
        <v>0</v>
      </c>
      <c r="N371" s="12">
        <f t="shared" si="90"/>
        <v>0</v>
      </c>
      <c r="O371" s="12">
        <f t="shared" si="90"/>
        <v>0</v>
      </c>
      <c r="P371" s="12">
        <f t="shared" si="90"/>
        <v>0</v>
      </c>
      <c r="Q371" s="12">
        <f t="shared" si="90"/>
        <v>0</v>
      </c>
    </row>
    <row r="372" spans="1:17" s="19" customFormat="1" ht="15.75" hidden="1">
      <c r="A372" s="18" t="s">
        <v>417</v>
      </c>
      <c r="B372" s="17">
        <v>150101</v>
      </c>
      <c r="C372" s="17"/>
      <c r="D372" s="17">
        <f>D373+D383</f>
        <v>0</v>
      </c>
      <c r="E372" s="17"/>
      <c r="F372" s="17">
        <f aca="true" t="shared" si="91" ref="F372:Q372">F373+F383</f>
        <v>0</v>
      </c>
      <c r="G372" s="17">
        <f t="shared" si="91"/>
        <v>0</v>
      </c>
      <c r="H372" s="17">
        <f t="shared" si="91"/>
        <v>0</v>
      </c>
      <c r="I372" s="17">
        <f t="shared" si="91"/>
        <v>0</v>
      </c>
      <c r="J372" s="17">
        <f t="shared" si="91"/>
        <v>0</v>
      </c>
      <c r="K372" s="17">
        <f t="shared" si="91"/>
        <v>0</v>
      </c>
      <c r="L372" s="17">
        <f t="shared" si="91"/>
        <v>0</v>
      </c>
      <c r="M372" s="17">
        <f t="shared" si="91"/>
        <v>0</v>
      </c>
      <c r="N372" s="17">
        <f t="shared" si="91"/>
        <v>0</v>
      </c>
      <c r="O372" s="17">
        <f t="shared" si="91"/>
        <v>0</v>
      </c>
      <c r="P372" s="17">
        <f t="shared" si="91"/>
        <v>0</v>
      </c>
      <c r="Q372" s="17">
        <f t="shared" si="91"/>
        <v>0</v>
      </c>
    </row>
    <row r="373" spans="1:17" s="3" customFormat="1" ht="29.25" customHeight="1" hidden="1">
      <c r="A373" s="27" t="s">
        <v>500</v>
      </c>
      <c r="B373" s="2"/>
      <c r="C373" s="2">
        <v>2133</v>
      </c>
      <c r="D373" s="2">
        <f>D374+D375+D376+D382+D377+D378+D379+D380+D381</f>
        <v>0</v>
      </c>
      <c r="E373" s="2"/>
      <c r="F373" s="2">
        <f aca="true" t="shared" si="92" ref="F373:Q373">F374+F375+F376+F382+F377+F378+F379+F380+F381</f>
        <v>0</v>
      </c>
      <c r="G373" s="2">
        <f t="shared" si="92"/>
        <v>0</v>
      </c>
      <c r="H373" s="2">
        <f t="shared" si="92"/>
        <v>0</v>
      </c>
      <c r="I373" s="2">
        <f t="shared" si="92"/>
        <v>0</v>
      </c>
      <c r="J373" s="2">
        <f t="shared" si="92"/>
        <v>0</v>
      </c>
      <c r="K373" s="2">
        <f t="shared" si="92"/>
        <v>0</v>
      </c>
      <c r="L373" s="2">
        <f t="shared" si="92"/>
        <v>0</v>
      </c>
      <c r="M373" s="2">
        <f t="shared" si="92"/>
        <v>0</v>
      </c>
      <c r="N373" s="2">
        <f t="shared" si="92"/>
        <v>0</v>
      </c>
      <c r="O373" s="2">
        <f t="shared" si="92"/>
        <v>0</v>
      </c>
      <c r="P373" s="2">
        <f t="shared" si="92"/>
        <v>0</v>
      </c>
      <c r="Q373" s="2">
        <f t="shared" si="92"/>
        <v>0</v>
      </c>
    </row>
    <row r="374" spans="1:17" s="42" customFormat="1" ht="84" customHeight="1" hidden="1">
      <c r="A374" s="40" t="s">
        <v>60</v>
      </c>
      <c r="B374" s="41"/>
      <c r="C374" s="41"/>
      <c r="D374" s="41">
        <f aca="true" t="shared" si="93" ref="D374:D382">F374+G374+H374+I374+J374+K374+L374+M374+N374+O374+P374+Q374</f>
        <v>0</v>
      </c>
      <c r="E374" s="41"/>
      <c r="F374" s="41"/>
      <c r="G374" s="41"/>
      <c r="H374" s="41"/>
      <c r="I374" s="41"/>
      <c r="J374" s="41"/>
      <c r="K374" s="41"/>
      <c r="L374" s="41"/>
      <c r="M374" s="41"/>
      <c r="N374" s="41"/>
      <c r="O374" s="41"/>
      <c r="P374" s="41"/>
      <c r="Q374" s="41"/>
    </row>
    <row r="375" spans="1:17" s="42" customFormat="1" ht="48.75" customHeight="1" hidden="1">
      <c r="A375" s="40" t="s">
        <v>31</v>
      </c>
      <c r="B375" s="41"/>
      <c r="C375" s="41"/>
      <c r="D375" s="41">
        <f t="shared" si="93"/>
        <v>0</v>
      </c>
      <c r="E375" s="41"/>
      <c r="F375" s="41"/>
      <c r="G375" s="41"/>
      <c r="H375" s="41"/>
      <c r="I375" s="41"/>
      <c r="J375" s="41"/>
      <c r="K375" s="41"/>
      <c r="L375" s="41"/>
      <c r="M375" s="41"/>
      <c r="N375" s="41"/>
      <c r="O375" s="41"/>
      <c r="P375" s="41"/>
      <c r="Q375" s="41"/>
    </row>
    <row r="376" spans="1:17" s="42" customFormat="1" ht="107.25" customHeight="1" hidden="1">
      <c r="A376" s="40" t="s">
        <v>32</v>
      </c>
      <c r="B376" s="41"/>
      <c r="C376" s="41"/>
      <c r="D376" s="41">
        <f t="shared" si="93"/>
        <v>0</v>
      </c>
      <c r="E376" s="41"/>
      <c r="F376" s="41"/>
      <c r="G376" s="41"/>
      <c r="H376" s="41"/>
      <c r="I376" s="41"/>
      <c r="J376" s="41"/>
      <c r="K376" s="41"/>
      <c r="L376" s="41"/>
      <c r="M376" s="41"/>
      <c r="N376" s="41"/>
      <c r="O376" s="41"/>
      <c r="P376" s="41"/>
      <c r="Q376" s="41"/>
    </row>
    <row r="377" spans="1:17" s="42" customFormat="1" ht="76.5" customHeight="1" hidden="1">
      <c r="A377" s="40" t="s">
        <v>35</v>
      </c>
      <c r="B377" s="41"/>
      <c r="C377" s="41"/>
      <c r="D377" s="41">
        <f t="shared" si="93"/>
        <v>0</v>
      </c>
      <c r="E377" s="41"/>
      <c r="F377" s="41"/>
      <c r="G377" s="41"/>
      <c r="H377" s="41"/>
      <c r="I377" s="41"/>
      <c r="J377" s="41"/>
      <c r="K377" s="41"/>
      <c r="L377" s="41"/>
      <c r="M377" s="41"/>
      <c r="N377" s="41"/>
      <c r="O377" s="41"/>
      <c r="P377" s="41"/>
      <c r="Q377" s="41"/>
    </row>
    <row r="378" spans="1:17" s="26" customFormat="1" ht="60.75" customHeight="1" hidden="1">
      <c r="A378" s="40" t="s">
        <v>36</v>
      </c>
      <c r="B378" s="24"/>
      <c r="C378" s="24"/>
      <c r="D378" s="41">
        <f t="shared" si="93"/>
        <v>0</v>
      </c>
      <c r="E378" s="24"/>
      <c r="F378" s="24"/>
      <c r="G378" s="41"/>
      <c r="H378" s="24"/>
      <c r="I378" s="24"/>
      <c r="J378" s="24"/>
      <c r="K378" s="24"/>
      <c r="L378" s="24"/>
      <c r="M378" s="24"/>
      <c r="N378" s="24"/>
      <c r="O378" s="24"/>
      <c r="P378" s="24"/>
      <c r="Q378" s="24"/>
    </row>
    <row r="379" spans="1:17" s="42" customFormat="1" ht="59.25" customHeight="1" hidden="1">
      <c r="A379" s="40" t="s">
        <v>39</v>
      </c>
      <c r="B379" s="41"/>
      <c r="C379" s="41"/>
      <c r="D379" s="41">
        <f t="shared" si="93"/>
        <v>0</v>
      </c>
      <c r="E379" s="41"/>
      <c r="F379" s="41"/>
      <c r="G379" s="41"/>
      <c r="H379" s="41"/>
      <c r="I379" s="41"/>
      <c r="J379" s="41"/>
      <c r="K379" s="41"/>
      <c r="L379" s="41"/>
      <c r="M379" s="41"/>
      <c r="N379" s="41"/>
      <c r="O379" s="41"/>
      <c r="P379" s="41"/>
      <c r="Q379" s="41"/>
    </row>
    <row r="380" spans="1:17" s="26" customFormat="1" ht="61.5" customHeight="1" hidden="1">
      <c r="A380" s="40" t="s">
        <v>37</v>
      </c>
      <c r="B380" s="24"/>
      <c r="C380" s="24"/>
      <c r="D380" s="41">
        <f t="shared" si="93"/>
        <v>0</v>
      </c>
      <c r="E380" s="24"/>
      <c r="F380" s="24"/>
      <c r="G380" s="41"/>
      <c r="H380" s="24"/>
      <c r="I380" s="24"/>
      <c r="J380" s="24"/>
      <c r="K380" s="24"/>
      <c r="L380" s="24"/>
      <c r="M380" s="24"/>
      <c r="N380" s="24"/>
      <c r="O380" s="24"/>
      <c r="P380" s="24"/>
      <c r="Q380" s="24"/>
    </row>
    <row r="381" spans="1:17" s="42" customFormat="1" ht="48.75" customHeight="1" hidden="1">
      <c r="A381" s="40" t="s">
        <v>38</v>
      </c>
      <c r="B381" s="41"/>
      <c r="C381" s="41"/>
      <c r="D381" s="41">
        <f t="shared" si="93"/>
        <v>0</v>
      </c>
      <c r="E381" s="41"/>
      <c r="F381" s="41"/>
      <c r="G381" s="41"/>
      <c r="H381" s="41"/>
      <c r="I381" s="41"/>
      <c r="J381" s="41"/>
      <c r="K381" s="41"/>
      <c r="L381" s="41"/>
      <c r="M381" s="41"/>
      <c r="N381" s="41"/>
      <c r="O381" s="41"/>
      <c r="P381" s="41"/>
      <c r="Q381" s="41"/>
    </row>
    <row r="382" spans="1:17" s="42" customFormat="1" ht="87" customHeight="1" hidden="1">
      <c r="A382" s="40" t="s">
        <v>41</v>
      </c>
      <c r="B382" s="41"/>
      <c r="C382" s="41"/>
      <c r="D382" s="41">
        <f t="shared" si="93"/>
        <v>0</v>
      </c>
      <c r="E382" s="41"/>
      <c r="F382" s="41"/>
      <c r="G382" s="41"/>
      <c r="H382" s="41"/>
      <c r="I382" s="41"/>
      <c r="J382" s="41"/>
      <c r="K382" s="41"/>
      <c r="L382" s="41"/>
      <c r="M382" s="41"/>
      <c r="N382" s="41"/>
      <c r="O382" s="41"/>
      <c r="P382" s="41"/>
      <c r="Q382" s="41"/>
    </row>
    <row r="383" spans="1:17" s="29" customFormat="1" ht="25.5" customHeight="1" hidden="1">
      <c r="A383" s="27" t="s">
        <v>40</v>
      </c>
      <c r="B383" s="28"/>
      <c r="C383" s="28">
        <v>2123</v>
      </c>
      <c r="D383" s="28">
        <f>D384+D385</f>
        <v>0</v>
      </c>
      <c r="E383" s="28"/>
      <c r="F383" s="28">
        <f aca="true" t="shared" si="94" ref="F383:Q383">F384+F385</f>
        <v>0</v>
      </c>
      <c r="G383" s="28">
        <f t="shared" si="94"/>
        <v>0</v>
      </c>
      <c r="H383" s="28">
        <f t="shared" si="94"/>
        <v>0</v>
      </c>
      <c r="I383" s="28">
        <f t="shared" si="94"/>
        <v>0</v>
      </c>
      <c r="J383" s="28">
        <f t="shared" si="94"/>
        <v>0</v>
      </c>
      <c r="K383" s="28">
        <f t="shared" si="94"/>
        <v>0</v>
      </c>
      <c r="L383" s="28">
        <f t="shared" si="94"/>
        <v>0</v>
      </c>
      <c r="M383" s="28">
        <f t="shared" si="94"/>
        <v>0</v>
      </c>
      <c r="N383" s="28">
        <f t="shared" si="94"/>
        <v>0</v>
      </c>
      <c r="O383" s="28">
        <f t="shared" si="94"/>
        <v>0</v>
      </c>
      <c r="P383" s="28">
        <f t="shared" si="94"/>
        <v>0</v>
      </c>
      <c r="Q383" s="28">
        <f t="shared" si="94"/>
        <v>0</v>
      </c>
    </row>
    <row r="384" spans="1:17" s="42" customFormat="1" ht="48.75" customHeight="1" hidden="1">
      <c r="A384" s="40" t="s">
        <v>38</v>
      </c>
      <c r="B384" s="41"/>
      <c r="C384" s="41"/>
      <c r="D384" s="41">
        <f>F384+G384+H384+I384+J384+K384+L384+M384+N384+O384+P384+Q384</f>
        <v>0</v>
      </c>
      <c r="E384" s="41"/>
      <c r="F384" s="41"/>
      <c r="G384" s="41"/>
      <c r="H384" s="41"/>
      <c r="I384" s="41"/>
      <c r="J384" s="41"/>
      <c r="K384" s="41"/>
      <c r="L384" s="41"/>
      <c r="M384" s="41"/>
      <c r="N384" s="41"/>
      <c r="O384" s="41"/>
      <c r="P384" s="41"/>
      <c r="Q384" s="41"/>
    </row>
    <row r="385" spans="1:17" s="42" customFormat="1" ht="36" customHeight="1" hidden="1">
      <c r="A385" s="40" t="s">
        <v>43</v>
      </c>
      <c r="B385" s="41"/>
      <c r="C385" s="41"/>
      <c r="D385" s="41">
        <f>F385+G385+H385+I385+J385+K385+L385+M385+N385+O385+P385+Q385</f>
        <v>0</v>
      </c>
      <c r="E385" s="41"/>
      <c r="F385" s="41"/>
      <c r="G385" s="41"/>
      <c r="H385" s="41"/>
      <c r="I385" s="41"/>
      <c r="J385" s="41"/>
      <c r="K385" s="41"/>
      <c r="L385" s="41"/>
      <c r="M385" s="41"/>
      <c r="N385" s="41"/>
      <c r="O385" s="41"/>
      <c r="P385" s="41"/>
      <c r="Q385" s="41"/>
    </row>
    <row r="386" spans="1:17" s="26" customFormat="1" ht="96" customHeight="1">
      <c r="A386" s="23" t="s">
        <v>439</v>
      </c>
      <c r="B386" s="24">
        <v>170703</v>
      </c>
      <c r="C386" s="24"/>
      <c r="D386" s="24">
        <f>D387</f>
        <v>99000</v>
      </c>
      <c r="E386" s="24"/>
      <c r="F386" s="24">
        <f aca="true" t="shared" si="95" ref="F386:Q386">F387</f>
        <v>99000</v>
      </c>
      <c r="G386" s="24">
        <f t="shared" si="95"/>
        <v>0</v>
      </c>
      <c r="H386" s="24">
        <f t="shared" si="95"/>
        <v>0</v>
      </c>
      <c r="I386" s="24">
        <f t="shared" si="95"/>
        <v>0</v>
      </c>
      <c r="J386" s="24">
        <f t="shared" si="95"/>
        <v>0</v>
      </c>
      <c r="K386" s="24">
        <f t="shared" si="95"/>
        <v>0</v>
      </c>
      <c r="L386" s="24">
        <f t="shared" si="95"/>
        <v>0</v>
      </c>
      <c r="M386" s="24">
        <f t="shared" si="95"/>
        <v>0</v>
      </c>
      <c r="N386" s="24">
        <f t="shared" si="95"/>
        <v>0</v>
      </c>
      <c r="O386" s="24">
        <f t="shared" si="95"/>
        <v>0</v>
      </c>
      <c r="P386" s="24">
        <f t="shared" si="95"/>
        <v>0</v>
      </c>
      <c r="Q386" s="24">
        <f t="shared" si="95"/>
        <v>0</v>
      </c>
    </row>
    <row r="387" spans="1:17" s="3" customFormat="1" ht="30" customHeight="1">
      <c r="A387" s="1" t="s">
        <v>50</v>
      </c>
      <c r="B387" s="2"/>
      <c r="C387" s="2">
        <v>1134</v>
      </c>
      <c r="D387" s="2">
        <f>F387+G387+H387+I387+J387+K387+L387+M387+N387+O387+P387+Q387</f>
        <v>99000</v>
      </c>
      <c r="E387" s="2"/>
      <c r="F387" s="2">
        <v>99000</v>
      </c>
      <c r="G387" s="2"/>
      <c r="H387" s="2"/>
      <c r="I387" s="2"/>
      <c r="J387" s="2"/>
      <c r="K387" s="2"/>
      <c r="L387" s="2"/>
      <c r="M387" s="2"/>
      <c r="N387" s="2"/>
      <c r="O387" s="2"/>
      <c r="P387" s="2"/>
      <c r="Q387" s="2"/>
    </row>
    <row r="388" spans="1:17" s="26" customFormat="1" ht="44.25" customHeight="1" hidden="1">
      <c r="A388" s="23" t="s">
        <v>408</v>
      </c>
      <c r="B388" s="24">
        <v>240604</v>
      </c>
      <c r="C388" s="24"/>
      <c r="D388" s="24">
        <f>D389</f>
        <v>0</v>
      </c>
      <c r="E388" s="24"/>
      <c r="F388" s="24"/>
      <c r="G388" s="24"/>
      <c r="H388" s="24"/>
      <c r="I388" s="24"/>
      <c r="J388" s="24"/>
      <c r="K388" s="24"/>
      <c r="L388" s="24"/>
      <c r="M388" s="24"/>
      <c r="N388" s="24"/>
      <c r="O388" s="24"/>
      <c r="P388" s="24"/>
      <c r="Q388" s="24"/>
    </row>
    <row r="389" spans="1:17" s="3" customFormat="1" ht="17.25" customHeight="1" hidden="1">
      <c r="A389" s="1" t="s">
        <v>374</v>
      </c>
      <c r="B389" s="2"/>
      <c r="C389" s="2">
        <v>1139</v>
      </c>
      <c r="D389" s="2"/>
      <c r="E389" s="2"/>
      <c r="F389" s="2"/>
      <c r="G389" s="2"/>
      <c r="H389" s="2"/>
      <c r="I389" s="2"/>
      <c r="J389" s="2"/>
      <c r="K389" s="2"/>
      <c r="L389" s="2"/>
      <c r="M389" s="2"/>
      <c r="N389" s="2"/>
      <c r="O389" s="2"/>
      <c r="P389" s="2"/>
      <c r="Q389" s="2"/>
    </row>
    <row r="390" spans="1:17" s="3" customFormat="1" ht="18.75" customHeight="1" hidden="1">
      <c r="A390" s="1" t="s">
        <v>404</v>
      </c>
      <c r="B390" s="2"/>
      <c r="C390" s="2">
        <v>1140</v>
      </c>
      <c r="D390" s="2"/>
      <c r="E390" s="2"/>
      <c r="F390" s="2"/>
      <c r="G390" s="2"/>
      <c r="H390" s="2"/>
      <c r="I390" s="2"/>
      <c r="J390" s="2"/>
      <c r="K390" s="2"/>
      <c r="L390" s="2"/>
      <c r="M390" s="2"/>
      <c r="N390" s="2"/>
      <c r="O390" s="2"/>
      <c r="P390" s="2"/>
      <c r="Q390" s="2"/>
    </row>
    <row r="391" spans="1:17" s="32" customFormat="1" ht="51" customHeight="1" hidden="1">
      <c r="A391" s="30" t="s">
        <v>373</v>
      </c>
      <c r="B391" s="31"/>
      <c r="C391" s="31"/>
      <c r="D391" s="37">
        <f>D392+D395</f>
        <v>0</v>
      </c>
      <c r="E391" s="31"/>
      <c r="F391" s="37">
        <f aca="true" t="shared" si="96" ref="F391:Q391">F392+F395</f>
        <v>0</v>
      </c>
      <c r="G391" s="37">
        <f t="shared" si="96"/>
        <v>0</v>
      </c>
      <c r="H391" s="37">
        <f t="shared" si="96"/>
        <v>0</v>
      </c>
      <c r="I391" s="37">
        <f t="shared" si="96"/>
        <v>0</v>
      </c>
      <c r="J391" s="37">
        <f t="shared" si="96"/>
        <v>0</v>
      </c>
      <c r="K391" s="37">
        <f t="shared" si="96"/>
        <v>0</v>
      </c>
      <c r="L391" s="37">
        <f t="shared" si="96"/>
        <v>0</v>
      </c>
      <c r="M391" s="37">
        <f t="shared" si="96"/>
        <v>0</v>
      </c>
      <c r="N391" s="37">
        <f t="shared" si="96"/>
        <v>0</v>
      </c>
      <c r="O391" s="37">
        <f t="shared" si="96"/>
        <v>0</v>
      </c>
      <c r="P391" s="37">
        <f t="shared" si="96"/>
        <v>0</v>
      </c>
      <c r="Q391" s="37">
        <f t="shared" si="96"/>
        <v>0</v>
      </c>
    </row>
    <row r="392" spans="1:17" s="26" customFormat="1" ht="51.75" customHeight="1" hidden="1">
      <c r="A392" s="23" t="s">
        <v>502</v>
      </c>
      <c r="B392" s="24">
        <v>240601</v>
      </c>
      <c r="C392" s="24"/>
      <c r="D392" s="24">
        <f>D393+D394</f>
        <v>0</v>
      </c>
      <c r="E392" s="24"/>
      <c r="F392" s="24">
        <f aca="true" t="shared" si="97" ref="F392:Q392">F393+F394</f>
        <v>0</v>
      </c>
      <c r="G392" s="24">
        <f t="shared" si="97"/>
        <v>0</v>
      </c>
      <c r="H392" s="24">
        <f t="shared" si="97"/>
        <v>0</v>
      </c>
      <c r="I392" s="24">
        <f t="shared" si="97"/>
        <v>0</v>
      </c>
      <c r="J392" s="24">
        <f t="shared" si="97"/>
        <v>0</v>
      </c>
      <c r="K392" s="24">
        <f t="shared" si="97"/>
        <v>0</v>
      </c>
      <c r="L392" s="24">
        <f t="shared" si="97"/>
        <v>0</v>
      </c>
      <c r="M392" s="24">
        <f t="shared" si="97"/>
        <v>0</v>
      </c>
      <c r="N392" s="24">
        <f t="shared" si="97"/>
        <v>0</v>
      </c>
      <c r="O392" s="24">
        <f t="shared" si="97"/>
        <v>0</v>
      </c>
      <c r="P392" s="24">
        <f t="shared" si="97"/>
        <v>0</v>
      </c>
      <c r="Q392" s="24">
        <f t="shared" si="97"/>
        <v>0</v>
      </c>
    </row>
    <row r="393" spans="1:17" s="3" customFormat="1" ht="33.75" customHeight="1" hidden="1">
      <c r="A393" s="1" t="s">
        <v>437</v>
      </c>
      <c r="B393" s="2"/>
      <c r="C393" s="2">
        <v>2133</v>
      </c>
      <c r="D393" s="2">
        <f>F393+G393+H393+I393+J393+K393+L393+M393+N393+O393+P393+Q393</f>
        <v>0</v>
      </c>
      <c r="E393" s="2"/>
      <c r="F393" s="2"/>
      <c r="G393" s="2"/>
      <c r="H393" s="2"/>
      <c r="I393" s="2"/>
      <c r="J393" s="2"/>
      <c r="K393" s="2"/>
      <c r="L393" s="2"/>
      <c r="M393" s="2"/>
      <c r="N393" s="2"/>
      <c r="O393" s="2"/>
      <c r="P393" s="2"/>
      <c r="Q393" s="2"/>
    </row>
    <row r="394" spans="1:17" s="3" customFormat="1" ht="20.25" customHeight="1" hidden="1">
      <c r="A394" s="1" t="s">
        <v>374</v>
      </c>
      <c r="B394" s="2"/>
      <c r="C394" s="2">
        <v>1139</v>
      </c>
      <c r="D394" s="2"/>
      <c r="E394" s="2"/>
      <c r="F394" s="2"/>
      <c r="G394" s="2"/>
      <c r="H394" s="2"/>
      <c r="I394" s="2"/>
      <c r="J394" s="2"/>
      <c r="K394" s="2"/>
      <c r="L394" s="2"/>
      <c r="M394" s="2"/>
      <c r="N394" s="2"/>
      <c r="O394" s="2"/>
      <c r="P394" s="2"/>
      <c r="Q394" s="2"/>
    </row>
    <row r="395" spans="1:17" s="26" customFormat="1" ht="23.25" customHeight="1" hidden="1">
      <c r="A395" s="23" t="s">
        <v>417</v>
      </c>
      <c r="B395" s="24">
        <v>150101</v>
      </c>
      <c r="C395" s="24"/>
      <c r="D395" s="35">
        <f>D396+D400+D405</f>
        <v>0</v>
      </c>
      <c r="E395" s="24"/>
      <c r="F395" s="35">
        <f aca="true" t="shared" si="98" ref="F395:Q395">F396+F400+F405</f>
        <v>0</v>
      </c>
      <c r="G395" s="35">
        <f t="shared" si="98"/>
        <v>0</v>
      </c>
      <c r="H395" s="35">
        <f t="shared" si="98"/>
        <v>0</v>
      </c>
      <c r="I395" s="35">
        <f t="shared" si="98"/>
        <v>0</v>
      </c>
      <c r="J395" s="35">
        <f t="shared" si="98"/>
        <v>0</v>
      </c>
      <c r="K395" s="35">
        <f t="shared" si="98"/>
        <v>0</v>
      </c>
      <c r="L395" s="35">
        <f t="shared" si="98"/>
        <v>0</v>
      </c>
      <c r="M395" s="35">
        <f t="shared" si="98"/>
        <v>0</v>
      </c>
      <c r="N395" s="35">
        <f t="shared" si="98"/>
        <v>0</v>
      </c>
      <c r="O395" s="35">
        <f t="shared" si="98"/>
        <v>0</v>
      </c>
      <c r="P395" s="35">
        <f t="shared" si="98"/>
        <v>0</v>
      </c>
      <c r="Q395" s="35">
        <f t="shared" si="98"/>
        <v>0</v>
      </c>
    </row>
    <row r="396" spans="1:17" s="3" customFormat="1" ht="55.5" customHeight="1" hidden="1">
      <c r="A396" s="1" t="s">
        <v>17</v>
      </c>
      <c r="B396" s="2"/>
      <c r="C396" s="2">
        <v>2110</v>
      </c>
      <c r="D396" s="2">
        <f>D397+D398+D399</f>
        <v>0</v>
      </c>
      <c r="E396" s="2"/>
      <c r="F396" s="2">
        <f aca="true" t="shared" si="99" ref="F396:Q396">F397+F398+F399</f>
        <v>0</v>
      </c>
      <c r="G396" s="2">
        <f t="shared" si="99"/>
        <v>0</v>
      </c>
      <c r="H396" s="2">
        <f t="shared" si="99"/>
        <v>0</v>
      </c>
      <c r="I396" s="2">
        <f t="shared" si="99"/>
        <v>0</v>
      </c>
      <c r="J396" s="2">
        <f t="shared" si="99"/>
        <v>0</v>
      </c>
      <c r="K396" s="2">
        <f t="shared" si="99"/>
        <v>0</v>
      </c>
      <c r="L396" s="2">
        <f t="shared" si="99"/>
        <v>0</v>
      </c>
      <c r="M396" s="2">
        <f t="shared" si="99"/>
        <v>0</v>
      </c>
      <c r="N396" s="2">
        <f t="shared" si="99"/>
        <v>0</v>
      </c>
      <c r="O396" s="2">
        <f t="shared" si="99"/>
        <v>0</v>
      </c>
      <c r="P396" s="2">
        <f t="shared" si="99"/>
        <v>0</v>
      </c>
      <c r="Q396" s="2">
        <f t="shared" si="99"/>
        <v>0</v>
      </c>
    </row>
    <row r="397" spans="1:17" s="42" customFormat="1" ht="30.75" customHeight="1" hidden="1">
      <c r="A397" s="40" t="s">
        <v>18</v>
      </c>
      <c r="B397" s="41"/>
      <c r="C397" s="41"/>
      <c r="D397" s="41">
        <f aca="true" t="shared" si="100" ref="D397:D407">F397+G397+H397+I397+J397+K397+L397+M397+N397+O397+P397+Q397</f>
        <v>0</v>
      </c>
      <c r="E397" s="41"/>
      <c r="F397" s="41"/>
      <c r="G397" s="41"/>
      <c r="H397" s="41"/>
      <c r="I397" s="41"/>
      <c r="J397" s="41"/>
      <c r="K397" s="41"/>
      <c r="L397" s="41"/>
      <c r="M397" s="41"/>
      <c r="N397" s="41"/>
      <c r="O397" s="41"/>
      <c r="P397" s="41"/>
      <c r="Q397" s="41"/>
    </row>
    <row r="398" spans="1:17" s="26" customFormat="1" ht="59.25" customHeight="1" hidden="1">
      <c r="A398" s="23" t="s">
        <v>441</v>
      </c>
      <c r="B398" s="24"/>
      <c r="C398" s="24"/>
      <c r="D398" s="2">
        <f t="shared" si="100"/>
        <v>0</v>
      </c>
      <c r="E398" s="24"/>
      <c r="F398" s="24"/>
      <c r="G398" s="24"/>
      <c r="H398" s="24"/>
      <c r="I398" s="24"/>
      <c r="J398" s="24"/>
      <c r="K398" s="24"/>
      <c r="L398" s="24"/>
      <c r="M398" s="24"/>
      <c r="N398" s="24"/>
      <c r="O398" s="24"/>
      <c r="P398" s="24"/>
      <c r="Q398" s="24"/>
    </row>
    <row r="399" spans="1:17" s="26" customFormat="1" ht="76.5" customHeight="1" hidden="1">
      <c r="A399" s="23" t="s">
        <v>443</v>
      </c>
      <c r="B399" s="24"/>
      <c r="C399" s="24"/>
      <c r="D399" s="2">
        <f t="shared" si="100"/>
        <v>0</v>
      </c>
      <c r="E399" s="24"/>
      <c r="F399" s="24"/>
      <c r="G399" s="24"/>
      <c r="H399" s="24"/>
      <c r="I399" s="24"/>
      <c r="J399" s="24"/>
      <c r="K399" s="24"/>
      <c r="L399" s="24"/>
      <c r="M399" s="24"/>
      <c r="N399" s="24"/>
      <c r="O399" s="24"/>
      <c r="P399" s="24"/>
      <c r="Q399" s="24"/>
    </row>
    <row r="400" spans="1:17" s="3" customFormat="1" ht="30.75" customHeight="1" hidden="1">
      <c r="A400" s="1" t="s">
        <v>19</v>
      </c>
      <c r="B400" s="2"/>
      <c r="C400" s="2">
        <v>2133</v>
      </c>
      <c r="D400" s="2">
        <f>D401+D402+D403+D404</f>
        <v>0</v>
      </c>
      <c r="E400" s="2"/>
      <c r="F400" s="2">
        <f aca="true" t="shared" si="101" ref="F400:Q400">F401+F402+F403+F404</f>
        <v>0</v>
      </c>
      <c r="G400" s="2">
        <f t="shared" si="101"/>
        <v>0</v>
      </c>
      <c r="H400" s="2">
        <f t="shared" si="101"/>
        <v>0</v>
      </c>
      <c r="I400" s="2">
        <f t="shared" si="101"/>
        <v>0</v>
      </c>
      <c r="J400" s="2">
        <f t="shared" si="101"/>
        <v>0</v>
      </c>
      <c r="K400" s="2">
        <f t="shared" si="101"/>
        <v>0</v>
      </c>
      <c r="L400" s="2">
        <f t="shared" si="101"/>
        <v>0</v>
      </c>
      <c r="M400" s="2">
        <f t="shared" si="101"/>
        <v>0</v>
      </c>
      <c r="N400" s="2">
        <f t="shared" si="101"/>
        <v>0</v>
      </c>
      <c r="O400" s="2">
        <f t="shared" si="101"/>
        <v>0</v>
      </c>
      <c r="P400" s="2">
        <f t="shared" si="101"/>
        <v>0</v>
      </c>
      <c r="Q400" s="2">
        <f t="shared" si="101"/>
        <v>0</v>
      </c>
    </row>
    <row r="401" spans="1:17" s="42" customFormat="1" ht="31.5" customHeight="1" hidden="1">
      <c r="A401" s="40" t="s">
        <v>20</v>
      </c>
      <c r="B401" s="41"/>
      <c r="C401" s="41"/>
      <c r="D401" s="41">
        <f t="shared" si="100"/>
        <v>0</v>
      </c>
      <c r="E401" s="41"/>
      <c r="F401" s="41"/>
      <c r="G401" s="41"/>
      <c r="H401" s="41"/>
      <c r="I401" s="41"/>
      <c r="J401" s="41"/>
      <c r="K401" s="41"/>
      <c r="L401" s="41"/>
      <c r="M401" s="41"/>
      <c r="N401" s="41"/>
      <c r="O401" s="41"/>
      <c r="P401" s="41"/>
      <c r="Q401" s="41"/>
    </row>
    <row r="402" spans="1:17" s="42" customFormat="1" ht="48.75" customHeight="1" hidden="1">
      <c r="A402" s="40" t="s">
        <v>21</v>
      </c>
      <c r="B402" s="41"/>
      <c r="C402" s="41"/>
      <c r="D402" s="41">
        <f t="shared" si="100"/>
        <v>0</v>
      </c>
      <c r="E402" s="41"/>
      <c r="F402" s="41"/>
      <c r="G402" s="41"/>
      <c r="H402" s="41"/>
      <c r="I402" s="41"/>
      <c r="J402" s="41"/>
      <c r="K402" s="41"/>
      <c r="L402" s="41"/>
      <c r="M402" s="41"/>
      <c r="N402" s="41"/>
      <c r="O402" s="41"/>
      <c r="P402" s="41"/>
      <c r="Q402" s="41"/>
    </row>
    <row r="403" spans="1:17" s="42" customFormat="1" ht="20.25" customHeight="1" hidden="1">
      <c r="A403" s="40" t="s">
        <v>22</v>
      </c>
      <c r="B403" s="41"/>
      <c r="C403" s="41"/>
      <c r="D403" s="41">
        <f t="shared" si="100"/>
        <v>0</v>
      </c>
      <c r="E403" s="41"/>
      <c r="F403" s="41"/>
      <c r="G403" s="41"/>
      <c r="H403" s="41"/>
      <c r="I403" s="41"/>
      <c r="J403" s="41"/>
      <c r="K403" s="41"/>
      <c r="L403" s="41"/>
      <c r="M403" s="41"/>
      <c r="N403" s="41"/>
      <c r="O403" s="41"/>
      <c r="P403" s="41"/>
      <c r="Q403" s="41"/>
    </row>
    <row r="404" spans="1:17" s="42" customFormat="1" ht="44.25" customHeight="1" hidden="1">
      <c r="A404" s="40" t="s">
        <v>23</v>
      </c>
      <c r="B404" s="41"/>
      <c r="C404" s="41"/>
      <c r="D404" s="41">
        <f t="shared" si="100"/>
        <v>0</v>
      </c>
      <c r="E404" s="41"/>
      <c r="F404" s="41"/>
      <c r="G404" s="41"/>
      <c r="H404" s="41"/>
      <c r="I404" s="41"/>
      <c r="J404" s="41"/>
      <c r="K404" s="41"/>
      <c r="L404" s="41"/>
      <c r="M404" s="41"/>
      <c r="N404" s="41"/>
      <c r="O404" s="41"/>
      <c r="P404" s="41"/>
      <c r="Q404" s="41"/>
    </row>
    <row r="405" spans="1:17" s="29" customFormat="1" ht="44.25" customHeight="1" hidden="1">
      <c r="A405" s="27" t="s">
        <v>24</v>
      </c>
      <c r="B405" s="28"/>
      <c r="C405" s="28">
        <v>2410</v>
      </c>
      <c r="D405" s="2">
        <f>D406+D407</f>
        <v>0</v>
      </c>
      <c r="E405" s="28"/>
      <c r="F405" s="2">
        <f aca="true" t="shared" si="102" ref="F405:Q405">F406+F407</f>
        <v>0</v>
      </c>
      <c r="G405" s="2">
        <f t="shared" si="102"/>
        <v>0</v>
      </c>
      <c r="H405" s="2">
        <f t="shared" si="102"/>
        <v>0</v>
      </c>
      <c r="I405" s="2">
        <f t="shared" si="102"/>
        <v>0</v>
      </c>
      <c r="J405" s="2">
        <f t="shared" si="102"/>
        <v>0</v>
      </c>
      <c r="K405" s="2">
        <f t="shared" si="102"/>
        <v>0</v>
      </c>
      <c r="L405" s="2">
        <f t="shared" si="102"/>
        <v>0</v>
      </c>
      <c r="M405" s="2">
        <f t="shared" si="102"/>
        <v>0</v>
      </c>
      <c r="N405" s="2">
        <f t="shared" si="102"/>
        <v>0</v>
      </c>
      <c r="O405" s="2">
        <f t="shared" si="102"/>
        <v>0</v>
      </c>
      <c r="P405" s="2">
        <f t="shared" si="102"/>
        <v>0</v>
      </c>
      <c r="Q405" s="2">
        <f t="shared" si="102"/>
        <v>0</v>
      </c>
    </row>
    <row r="406" spans="1:17" s="42" customFormat="1" ht="30.75" customHeight="1" hidden="1">
      <c r="A406" s="40" t="s">
        <v>25</v>
      </c>
      <c r="B406" s="41"/>
      <c r="C406" s="41"/>
      <c r="D406" s="41">
        <f t="shared" si="100"/>
        <v>0</v>
      </c>
      <c r="E406" s="41"/>
      <c r="F406" s="41"/>
      <c r="G406" s="41"/>
      <c r="H406" s="41"/>
      <c r="I406" s="41"/>
      <c r="J406" s="41"/>
      <c r="K406" s="41"/>
      <c r="L406" s="41"/>
      <c r="M406" s="41"/>
      <c r="N406" s="41"/>
      <c r="O406" s="41"/>
      <c r="P406" s="41"/>
      <c r="Q406" s="41"/>
    </row>
    <row r="407" spans="1:17" s="42" customFormat="1" ht="48" customHeight="1" hidden="1">
      <c r="A407" s="40" t="s">
        <v>26</v>
      </c>
      <c r="B407" s="41"/>
      <c r="C407" s="41"/>
      <c r="D407" s="2">
        <f t="shared" si="100"/>
        <v>0</v>
      </c>
      <c r="E407" s="41"/>
      <c r="F407" s="41"/>
      <c r="G407" s="41"/>
      <c r="H407" s="41"/>
      <c r="I407" s="41"/>
      <c r="J407" s="41"/>
      <c r="K407" s="41"/>
      <c r="L407" s="41"/>
      <c r="M407" s="41"/>
      <c r="N407" s="41"/>
      <c r="O407" s="41"/>
      <c r="P407" s="41"/>
      <c r="Q407" s="41"/>
    </row>
    <row r="408" spans="1:17" s="32" customFormat="1" ht="26.25" customHeight="1" hidden="1">
      <c r="A408" s="30" t="s">
        <v>384</v>
      </c>
      <c r="B408" s="31"/>
      <c r="C408" s="31"/>
      <c r="D408" s="31">
        <f>D409</f>
        <v>0</v>
      </c>
      <c r="E408" s="31"/>
      <c r="F408" s="31"/>
      <c r="G408" s="31"/>
      <c r="H408" s="31"/>
      <c r="I408" s="31"/>
      <c r="J408" s="31"/>
      <c r="K408" s="31"/>
      <c r="L408" s="31"/>
      <c r="M408" s="31"/>
      <c r="N408" s="31"/>
      <c r="O408" s="31"/>
      <c r="P408" s="31"/>
      <c r="Q408" s="31"/>
    </row>
    <row r="409" spans="1:17" s="26" customFormat="1" ht="18.75" customHeight="1" hidden="1">
      <c r="A409" s="23" t="s">
        <v>417</v>
      </c>
      <c r="B409" s="24">
        <v>150101</v>
      </c>
      <c r="C409" s="24"/>
      <c r="D409" s="24"/>
      <c r="E409" s="24"/>
      <c r="F409" s="24"/>
      <c r="G409" s="24"/>
      <c r="H409" s="24"/>
      <c r="I409" s="24"/>
      <c r="J409" s="24"/>
      <c r="K409" s="24"/>
      <c r="L409" s="24"/>
      <c r="M409" s="24"/>
      <c r="N409" s="24"/>
      <c r="O409" s="24"/>
      <c r="P409" s="24"/>
      <c r="Q409" s="24"/>
    </row>
    <row r="410" spans="1:17" s="29" customFormat="1" ht="18" customHeight="1" hidden="1">
      <c r="A410" s="27" t="s">
        <v>354</v>
      </c>
      <c r="B410" s="28"/>
      <c r="C410" s="28">
        <v>2110</v>
      </c>
      <c r="D410" s="28"/>
      <c r="E410" s="28"/>
      <c r="F410" s="28"/>
      <c r="G410" s="28"/>
      <c r="H410" s="28"/>
      <c r="I410" s="28"/>
      <c r="J410" s="28"/>
      <c r="K410" s="28"/>
      <c r="L410" s="28"/>
      <c r="M410" s="28"/>
      <c r="N410" s="28"/>
      <c r="O410" s="28"/>
      <c r="P410" s="28"/>
      <c r="Q410" s="28"/>
    </row>
    <row r="411" spans="1:17" s="32" customFormat="1" ht="49.5" customHeight="1" hidden="1">
      <c r="A411" s="30" t="s">
        <v>373</v>
      </c>
      <c r="B411" s="31"/>
      <c r="C411" s="31"/>
      <c r="D411" s="31">
        <f>D412+D419</f>
        <v>0</v>
      </c>
      <c r="E411" s="31"/>
      <c r="F411" s="31">
        <f aca="true" t="shared" si="103" ref="F411:Q411">F412+F419</f>
        <v>0</v>
      </c>
      <c r="G411" s="31">
        <f t="shared" si="103"/>
        <v>0</v>
      </c>
      <c r="H411" s="31">
        <f t="shared" si="103"/>
        <v>0</v>
      </c>
      <c r="I411" s="31">
        <f t="shared" si="103"/>
        <v>0</v>
      </c>
      <c r="J411" s="31">
        <f t="shared" si="103"/>
        <v>0</v>
      </c>
      <c r="K411" s="31">
        <f t="shared" si="103"/>
        <v>0</v>
      </c>
      <c r="L411" s="31">
        <f t="shared" si="103"/>
        <v>0</v>
      </c>
      <c r="M411" s="31">
        <f t="shared" si="103"/>
        <v>0</v>
      </c>
      <c r="N411" s="31">
        <f t="shared" si="103"/>
        <v>0</v>
      </c>
      <c r="O411" s="31">
        <f t="shared" si="103"/>
        <v>0</v>
      </c>
      <c r="P411" s="31">
        <f t="shared" si="103"/>
        <v>0</v>
      </c>
      <c r="Q411" s="31">
        <f t="shared" si="103"/>
        <v>0</v>
      </c>
    </row>
    <row r="412" spans="1:17" s="26" customFormat="1" ht="32.25" customHeight="1" hidden="1">
      <c r="A412" s="23" t="s">
        <v>431</v>
      </c>
      <c r="B412" s="24">
        <v>150101</v>
      </c>
      <c r="C412" s="24"/>
      <c r="D412" s="24">
        <f>D413+D415+D417</f>
        <v>0</v>
      </c>
      <c r="E412" s="24"/>
      <c r="F412" s="24">
        <f aca="true" t="shared" si="104" ref="F412:Q412">F413+F415+F417</f>
        <v>0</v>
      </c>
      <c r="G412" s="24">
        <f t="shared" si="104"/>
        <v>0</v>
      </c>
      <c r="H412" s="24">
        <f t="shared" si="104"/>
        <v>0</v>
      </c>
      <c r="I412" s="24">
        <f t="shared" si="104"/>
        <v>0</v>
      </c>
      <c r="J412" s="24">
        <f t="shared" si="104"/>
        <v>0</v>
      </c>
      <c r="K412" s="24">
        <f t="shared" si="104"/>
        <v>0</v>
      </c>
      <c r="L412" s="24">
        <f t="shared" si="104"/>
        <v>0</v>
      </c>
      <c r="M412" s="24">
        <f t="shared" si="104"/>
        <v>0</v>
      </c>
      <c r="N412" s="24">
        <f t="shared" si="104"/>
        <v>0</v>
      </c>
      <c r="O412" s="24">
        <f t="shared" si="104"/>
        <v>0</v>
      </c>
      <c r="P412" s="24">
        <f t="shared" si="104"/>
        <v>0</v>
      </c>
      <c r="Q412" s="24">
        <f t="shared" si="104"/>
        <v>0</v>
      </c>
    </row>
    <row r="413" spans="1:17" s="29" customFormat="1" ht="45" customHeight="1" hidden="1">
      <c r="A413" s="27" t="s">
        <v>481</v>
      </c>
      <c r="B413" s="28"/>
      <c r="C413" s="28">
        <v>2110</v>
      </c>
      <c r="D413" s="2">
        <f>F413+G413+H413+I413+J413+K413+L413+M413+N413+O413+P413+Q413</f>
        <v>0</v>
      </c>
      <c r="E413" s="28"/>
      <c r="F413" s="2">
        <f aca="true" t="shared" si="105" ref="F413:Q413">H413+I413+J413+K413+L413+M413+N413+O413+P413+Q413+R413+S413</f>
        <v>0</v>
      </c>
      <c r="G413" s="2">
        <f t="shared" si="105"/>
        <v>0</v>
      </c>
      <c r="H413" s="2">
        <f t="shared" si="105"/>
        <v>0</v>
      </c>
      <c r="I413" s="2">
        <f t="shared" si="105"/>
        <v>0</v>
      </c>
      <c r="J413" s="2">
        <f t="shared" si="105"/>
        <v>0</v>
      </c>
      <c r="K413" s="2">
        <f t="shared" si="105"/>
        <v>0</v>
      </c>
      <c r="L413" s="2">
        <f t="shared" si="105"/>
        <v>0</v>
      </c>
      <c r="M413" s="2">
        <f t="shared" si="105"/>
        <v>0</v>
      </c>
      <c r="N413" s="2">
        <f t="shared" si="105"/>
        <v>0</v>
      </c>
      <c r="O413" s="2">
        <f t="shared" si="105"/>
        <v>0</v>
      </c>
      <c r="P413" s="2">
        <f t="shared" si="105"/>
        <v>0</v>
      </c>
      <c r="Q413" s="2">
        <f t="shared" si="105"/>
        <v>0</v>
      </c>
    </row>
    <row r="414" spans="1:17" s="26" customFormat="1" ht="223.5" customHeight="1" hidden="1">
      <c r="A414" s="23" t="s">
        <v>469</v>
      </c>
      <c r="B414" s="24"/>
      <c r="C414" s="24"/>
      <c r="D414" s="24"/>
      <c r="E414" s="24"/>
      <c r="F414" s="24"/>
      <c r="G414" s="24"/>
      <c r="H414" s="24"/>
      <c r="I414" s="24"/>
      <c r="J414" s="24"/>
      <c r="K414" s="24"/>
      <c r="L414" s="24"/>
      <c r="M414" s="24"/>
      <c r="N414" s="24"/>
      <c r="O414" s="24"/>
      <c r="P414" s="24"/>
      <c r="Q414" s="24"/>
    </row>
    <row r="415" spans="1:17" s="29" customFormat="1" ht="47.25" customHeight="1" hidden="1">
      <c r="A415" s="27" t="s">
        <v>470</v>
      </c>
      <c r="B415" s="28"/>
      <c r="C415" s="28">
        <v>2410</v>
      </c>
      <c r="D415" s="2">
        <f>F415+G415+H415+I415+J415+K415+L415+M415+N415+O415+P415+Q415</f>
        <v>0</v>
      </c>
      <c r="E415" s="28"/>
      <c r="F415" s="28"/>
      <c r="G415" s="28"/>
      <c r="H415" s="28"/>
      <c r="I415" s="28"/>
      <c r="J415" s="28"/>
      <c r="K415" s="28"/>
      <c r="L415" s="28"/>
      <c r="M415" s="28"/>
      <c r="N415" s="28"/>
      <c r="O415" s="28"/>
      <c r="P415" s="28"/>
      <c r="Q415" s="28"/>
    </row>
    <row r="416" spans="1:17" s="26" customFormat="1" ht="126" customHeight="1" hidden="1">
      <c r="A416" s="23" t="s">
        <v>0</v>
      </c>
      <c r="B416" s="24"/>
      <c r="C416" s="28"/>
      <c r="D416" s="2">
        <f>F416+G416+H416+I416+J416+K416+L416+M416+N416+O416+P416+Q416</f>
        <v>0</v>
      </c>
      <c r="E416" s="24"/>
      <c r="F416" s="24"/>
      <c r="G416" s="24"/>
      <c r="H416" s="24"/>
      <c r="I416" s="24"/>
      <c r="J416" s="24"/>
      <c r="K416" s="24"/>
      <c r="L416" s="24"/>
      <c r="M416" s="24"/>
      <c r="N416" s="24"/>
      <c r="O416" s="24"/>
      <c r="P416" s="24"/>
      <c r="Q416" s="24"/>
    </row>
    <row r="417" spans="1:17" s="29" customFormat="1" ht="36" customHeight="1" hidden="1">
      <c r="A417" s="27" t="s">
        <v>471</v>
      </c>
      <c r="B417" s="28"/>
      <c r="C417" s="28">
        <v>2141</v>
      </c>
      <c r="D417" s="28"/>
      <c r="E417" s="28"/>
      <c r="F417" s="28"/>
      <c r="G417" s="28"/>
      <c r="H417" s="28"/>
      <c r="I417" s="28"/>
      <c r="J417" s="28"/>
      <c r="K417" s="28"/>
      <c r="L417" s="28"/>
      <c r="M417" s="28"/>
      <c r="N417" s="28"/>
      <c r="O417" s="28"/>
      <c r="P417" s="28"/>
      <c r="Q417" s="28"/>
    </row>
    <row r="418" spans="1:17" s="29" customFormat="1" ht="174.75" customHeight="1" hidden="1">
      <c r="A418" s="23" t="s">
        <v>472</v>
      </c>
      <c r="B418" s="28"/>
      <c r="C418" s="28"/>
      <c r="D418" s="28"/>
      <c r="E418" s="28"/>
      <c r="F418" s="28"/>
      <c r="G418" s="28"/>
      <c r="H418" s="28"/>
      <c r="I418" s="28"/>
      <c r="J418" s="28"/>
      <c r="K418" s="28"/>
      <c r="L418" s="28"/>
      <c r="M418" s="28"/>
      <c r="N418" s="28"/>
      <c r="O418" s="28"/>
      <c r="P418" s="28"/>
      <c r="Q418" s="28"/>
    </row>
    <row r="419" spans="1:17" s="26" customFormat="1" ht="53.25" customHeight="1" hidden="1">
      <c r="A419" s="21" t="s">
        <v>502</v>
      </c>
      <c r="B419" s="24">
        <v>240601</v>
      </c>
      <c r="C419" s="24"/>
      <c r="D419" s="24">
        <f>D420</f>
        <v>0</v>
      </c>
      <c r="E419" s="24"/>
      <c r="F419" s="24">
        <f aca="true" t="shared" si="106" ref="F419:Q419">F420</f>
        <v>0</v>
      </c>
      <c r="G419" s="24">
        <f t="shared" si="106"/>
        <v>0</v>
      </c>
      <c r="H419" s="24">
        <f t="shared" si="106"/>
        <v>0</v>
      </c>
      <c r="I419" s="24">
        <f t="shared" si="106"/>
        <v>0</v>
      </c>
      <c r="J419" s="24">
        <f t="shared" si="106"/>
        <v>0</v>
      </c>
      <c r="K419" s="24">
        <f t="shared" si="106"/>
        <v>0</v>
      </c>
      <c r="L419" s="24">
        <f t="shared" si="106"/>
        <v>0</v>
      </c>
      <c r="M419" s="24">
        <f t="shared" si="106"/>
        <v>0</v>
      </c>
      <c r="N419" s="24">
        <f t="shared" si="106"/>
        <v>0</v>
      </c>
      <c r="O419" s="24">
        <f t="shared" si="106"/>
        <v>0</v>
      </c>
      <c r="P419" s="24">
        <f t="shared" si="106"/>
        <v>0</v>
      </c>
      <c r="Q419" s="24">
        <f t="shared" si="106"/>
        <v>0</v>
      </c>
    </row>
    <row r="420" spans="1:17" s="29" customFormat="1" ht="58.5" customHeight="1" hidden="1">
      <c r="A420" s="1" t="s">
        <v>8</v>
      </c>
      <c r="B420" s="28"/>
      <c r="C420" s="28">
        <v>2133</v>
      </c>
      <c r="D420" s="2">
        <f>F420+G420+H420+I420+J420+K420+L420+M420+N420+O420+P420+Q420</f>
        <v>0</v>
      </c>
      <c r="E420" s="28"/>
      <c r="F420" s="28"/>
      <c r="G420" s="28"/>
      <c r="H420" s="28"/>
      <c r="I420" s="28"/>
      <c r="J420" s="28"/>
      <c r="K420" s="28"/>
      <c r="L420" s="28"/>
      <c r="M420" s="28"/>
      <c r="N420" s="28"/>
      <c r="O420" s="28"/>
      <c r="P420" s="28"/>
      <c r="Q420" s="28"/>
    </row>
    <row r="421" spans="1:17" s="26" customFormat="1" ht="315" customHeight="1" hidden="1">
      <c r="A421" s="23" t="s">
        <v>474</v>
      </c>
      <c r="B421" s="24"/>
      <c r="C421" s="24"/>
      <c r="D421" s="24"/>
      <c r="E421" s="24"/>
      <c r="F421" s="24"/>
      <c r="G421" s="24"/>
      <c r="H421" s="24"/>
      <c r="I421" s="24"/>
      <c r="J421" s="24"/>
      <c r="K421" s="24"/>
      <c r="L421" s="24"/>
      <c r="M421" s="24"/>
      <c r="N421" s="24"/>
      <c r="O421" s="24"/>
      <c r="P421" s="24"/>
      <c r="Q421" s="24"/>
    </row>
    <row r="422" spans="1:17" s="32" customFormat="1" ht="20.25" customHeight="1" hidden="1">
      <c r="A422" s="30" t="s">
        <v>413</v>
      </c>
      <c r="B422" s="31"/>
      <c r="C422" s="31"/>
      <c r="D422" s="31">
        <f>D423</f>
        <v>0</v>
      </c>
      <c r="E422" s="31"/>
      <c r="F422" s="31">
        <f aca="true" t="shared" si="107" ref="F422:Q422">F423</f>
        <v>0</v>
      </c>
      <c r="G422" s="31">
        <f t="shared" si="107"/>
        <v>0</v>
      </c>
      <c r="H422" s="31">
        <f t="shared" si="107"/>
        <v>0</v>
      </c>
      <c r="I422" s="31">
        <f t="shared" si="107"/>
        <v>0</v>
      </c>
      <c r="J422" s="31">
        <f t="shared" si="107"/>
        <v>0</v>
      </c>
      <c r="K422" s="31">
        <f t="shared" si="107"/>
        <v>0</v>
      </c>
      <c r="L422" s="31">
        <f t="shared" si="107"/>
        <v>0</v>
      </c>
      <c r="M422" s="31">
        <f t="shared" si="107"/>
        <v>0</v>
      </c>
      <c r="N422" s="31">
        <f t="shared" si="107"/>
        <v>0</v>
      </c>
      <c r="O422" s="31">
        <f t="shared" si="107"/>
        <v>0</v>
      </c>
      <c r="P422" s="31">
        <f t="shared" si="107"/>
        <v>0</v>
      </c>
      <c r="Q422" s="31">
        <f t="shared" si="107"/>
        <v>0</v>
      </c>
    </row>
    <row r="423" spans="1:17" s="26" customFormat="1" ht="24.75" customHeight="1" hidden="1">
      <c r="A423" s="23" t="s">
        <v>431</v>
      </c>
      <c r="B423" s="24">
        <v>150101</v>
      </c>
      <c r="C423" s="24"/>
      <c r="D423" s="24">
        <f>D428+D424</f>
        <v>0</v>
      </c>
      <c r="E423" s="24"/>
      <c r="F423" s="24">
        <f aca="true" t="shared" si="108" ref="F423:Q423">F428+F424</f>
        <v>0</v>
      </c>
      <c r="G423" s="24">
        <f t="shared" si="108"/>
        <v>0</v>
      </c>
      <c r="H423" s="24">
        <f t="shared" si="108"/>
        <v>0</v>
      </c>
      <c r="I423" s="24">
        <f t="shared" si="108"/>
        <v>0</v>
      </c>
      <c r="J423" s="24">
        <f t="shared" si="108"/>
        <v>0</v>
      </c>
      <c r="K423" s="24">
        <f t="shared" si="108"/>
        <v>0</v>
      </c>
      <c r="L423" s="24">
        <f t="shared" si="108"/>
        <v>0</v>
      </c>
      <c r="M423" s="24">
        <f t="shared" si="108"/>
        <v>0</v>
      </c>
      <c r="N423" s="24">
        <f t="shared" si="108"/>
        <v>0</v>
      </c>
      <c r="O423" s="24">
        <f t="shared" si="108"/>
        <v>0</v>
      </c>
      <c r="P423" s="24">
        <f t="shared" si="108"/>
        <v>0</v>
      </c>
      <c r="Q423" s="24">
        <f t="shared" si="108"/>
        <v>0</v>
      </c>
    </row>
    <row r="424" spans="1:17" s="26" customFormat="1" ht="48.75" customHeight="1" hidden="1">
      <c r="A424" s="27" t="s">
        <v>461</v>
      </c>
      <c r="B424" s="24"/>
      <c r="C424" s="28">
        <v>2410</v>
      </c>
      <c r="D424" s="2">
        <f>F424+G424+H424+I424+J424+K424+L424+M424+N424+O424+P424+Q424</f>
        <v>0</v>
      </c>
      <c r="E424" s="24"/>
      <c r="F424" s="24"/>
      <c r="G424" s="24"/>
      <c r="H424" s="24"/>
      <c r="I424" s="24"/>
      <c r="J424" s="24"/>
      <c r="K424" s="24"/>
      <c r="L424" s="24"/>
      <c r="M424" s="24"/>
      <c r="N424" s="24"/>
      <c r="O424" s="24"/>
      <c r="P424" s="24"/>
      <c r="Q424" s="24"/>
    </row>
    <row r="425" spans="1:17" s="26" customFormat="1" ht="67.5" customHeight="1" hidden="1">
      <c r="A425" s="23" t="s">
        <v>5</v>
      </c>
      <c r="B425" s="24"/>
      <c r="C425" s="24"/>
      <c r="D425" s="2">
        <f>F425+G425+H425+I425+J425+K425+L425+M425+N425+O425+P425+Q425</f>
        <v>0</v>
      </c>
      <c r="E425" s="24"/>
      <c r="F425" s="24"/>
      <c r="G425" s="24"/>
      <c r="H425" s="24"/>
      <c r="I425" s="24"/>
      <c r="J425" s="24"/>
      <c r="K425" s="24"/>
      <c r="L425" s="24"/>
      <c r="M425" s="24"/>
      <c r="N425" s="24"/>
      <c r="O425" s="24"/>
      <c r="P425" s="24"/>
      <c r="Q425" s="24"/>
    </row>
    <row r="426" spans="1:17" s="26" customFormat="1" ht="24.75" customHeight="1" hidden="1">
      <c r="A426" s="23"/>
      <c r="B426" s="24"/>
      <c r="C426" s="24"/>
      <c r="D426" s="24"/>
      <c r="E426" s="24"/>
      <c r="F426" s="24"/>
      <c r="G426" s="24"/>
      <c r="H426" s="24"/>
      <c r="I426" s="24"/>
      <c r="J426" s="24"/>
      <c r="K426" s="24"/>
      <c r="L426" s="24"/>
      <c r="M426" s="24"/>
      <c r="N426" s="24"/>
      <c r="O426" s="24"/>
      <c r="P426" s="24"/>
      <c r="Q426" s="24"/>
    </row>
    <row r="427" spans="1:17" s="26" customFormat="1" ht="24.75" customHeight="1" hidden="1">
      <c r="A427" s="23"/>
      <c r="B427" s="24"/>
      <c r="C427" s="24"/>
      <c r="D427" s="24"/>
      <c r="E427" s="24"/>
      <c r="F427" s="24"/>
      <c r="G427" s="24"/>
      <c r="H427" s="24"/>
      <c r="I427" s="24"/>
      <c r="J427" s="24"/>
      <c r="K427" s="24"/>
      <c r="L427" s="24"/>
      <c r="M427" s="24"/>
      <c r="N427" s="24"/>
      <c r="O427" s="24"/>
      <c r="P427" s="24"/>
      <c r="Q427" s="24"/>
    </row>
    <row r="428" spans="1:17" s="29" customFormat="1" ht="60" customHeight="1" hidden="1">
      <c r="A428" s="27" t="s">
        <v>6</v>
      </c>
      <c r="B428" s="28"/>
      <c r="C428" s="28">
        <v>2110</v>
      </c>
      <c r="D428" s="2">
        <f>F428+G428+H428+I428+J428+K428+L428+M428+N428+O428+P428+Q428</f>
        <v>0</v>
      </c>
      <c r="E428" s="28"/>
      <c r="F428" s="28"/>
      <c r="G428" s="28"/>
      <c r="H428" s="28"/>
      <c r="I428" s="28"/>
      <c r="J428" s="28"/>
      <c r="K428" s="28"/>
      <c r="L428" s="28"/>
      <c r="M428" s="28"/>
      <c r="N428" s="28"/>
      <c r="O428" s="28"/>
      <c r="P428" s="28"/>
      <c r="Q428" s="28"/>
    </row>
    <row r="429" spans="1:17" s="26" customFormat="1" ht="30" customHeight="1" hidden="1">
      <c r="A429" s="23" t="s">
        <v>7</v>
      </c>
      <c r="B429" s="24"/>
      <c r="C429" s="24"/>
      <c r="D429" s="2">
        <f>F429+G429+H429+I429+J429+K429+L429+M429+N429+O429+P429+Q429</f>
        <v>0</v>
      </c>
      <c r="E429" s="24"/>
      <c r="F429" s="24"/>
      <c r="G429" s="24"/>
      <c r="H429" s="24"/>
      <c r="I429" s="24"/>
      <c r="J429" s="24"/>
      <c r="K429" s="24"/>
      <c r="L429" s="24"/>
      <c r="M429" s="24"/>
      <c r="N429" s="24"/>
      <c r="O429" s="24"/>
      <c r="P429" s="24"/>
      <c r="Q429" s="24"/>
    </row>
    <row r="430" spans="1:17" s="10" customFormat="1" ht="37.5">
      <c r="A430" s="13" t="s">
        <v>339</v>
      </c>
      <c r="B430" s="12"/>
      <c r="C430" s="12"/>
      <c r="D430" s="36">
        <f>D359+D371+D391</f>
        <v>237690</v>
      </c>
      <c r="E430" s="12">
        <v>21.1</v>
      </c>
      <c r="F430" s="36">
        <f aca="true" t="shared" si="109" ref="F430:Q430">F359+F371+F391</f>
        <v>195690</v>
      </c>
      <c r="G430" s="36">
        <f t="shared" si="109"/>
        <v>0</v>
      </c>
      <c r="H430" s="36">
        <f t="shared" si="109"/>
        <v>0</v>
      </c>
      <c r="I430" s="36">
        <f t="shared" si="109"/>
        <v>0</v>
      </c>
      <c r="J430" s="36">
        <f t="shared" si="109"/>
        <v>32000</v>
      </c>
      <c r="K430" s="36">
        <f t="shared" si="109"/>
        <v>0</v>
      </c>
      <c r="L430" s="36">
        <f t="shared" si="109"/>
        <v>0</v>
      </c>
      <c r="M430" s="36">
        <f t="shared" si="109"/>
        <v>10000</v>
      </c>
      <c r="N430" s="36">
        <f t="shared" si="109"/>
        <v>0</v>
      </c>
      <c r="O430" s="36">
        <f t="shared" si="109"/>
        <v>0</v>
      </c>
      <c r="P430" s="36">
        <f t="shared" si="109"/>
        <v>0</v>
      </c>
      <c r="Q430" s="36">
        <f t="shared" si="109"/>
        <v>0</v>
      </c>
    </row>
    <row r="431" s="3" customFormat="1" ht="11.25" customHeight="1">
      <c r="A431" s="4"/>
    </row>
    <row r="432" s="3" customFormat="1" ht="15.75">
      <c r="A432" s="4"/>
    </row>
    <row r="433" spans="1:13" s="3" customFormat="1" ht="18.75">
      <c r="A433" s="14" t="s">
        <v>27</v>
      </c>
      <c r="B433" s="14"/>
      <c r="C433" s="14"/>
      <c r="D433" s="14"/>
      <c r="E433" s="14"/>
      <c r="F433" s="14"/>
      <c r="M433" s="38" t="s">
        <v>71</v>
      </c>
    </row>
    <row r="434" spans="1:17" s="3" customFormat="1" ht="15.75">
      <c r="A434" s="4"/>
      <c r="Q434" s="44"/>
    </row>
  </sheetData>
  <sheetProtection/>
  <mergeCells count="2">
    <mergeCell ref="A9:Q9"/>
    <mergeCell ref="A358:Q358"/>
  </mergeCells>
  <printOptions/>
  <pageMargins left="0.24" right="0.16" top="0.31" bottom="0.28" header="0.2" footer="0.2"/>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Мацегора</dc:creator>
  <cp:keywords/>
  <dc:description/>
  <cp:lastModifiedBy>User</cp:lastModifiedBy>
  <cp:lastPrinted>2013-12-02T05:39:47Z</cp:lastPrinted>
  <dcterms:created xsi:type="dcterms:W3CDTF">2002-05-10T11:07:04Z</dcterms:created>
  <dcterms:modified xsi:type="dcterms:W3CDTF">2013-12-02T05:43:40Z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ies>
</file>