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'Лист1'!$A$1:$J$676</definedName>
  </definedNames>
  <calcPr fullCalcOnLoad="1"/>
</workbook>
</file>

<file path=xl/sharedStrings.xml><?xml version="1.0" encoding="utf-8"?>
<sst xmlns="http://schemas.openxmlformats.org/spreadsheetml/2006/main" count="2968" uniqueCount="817">
  <si>
    <t>№</t>
  </si>
  <si>
    <t>з/п</t>
  </si>
  <si>
    <t>Зміст заходу</t>
  </si>
  <si>
    <t>Депутат, якому надані доручення</t>
  </si>
  <si>
    <t>(П.І.Б.)</t>
  </si>
  <si>
    <t>Відповідальні за виконання доручень</t>
  </si>
  <si>
    <t>Примітка</t>
  </si>
  <si>
    <t xml:space="preserve">Ремонт покрівель </t>
  </si>
  <si>
    <t>Журба Ю.А.</t>
  </si>
  <si>
    <t>Кошти підприємства</t>
  </si>
  <si>
    <t>Поточний ремонт</t>
  </si>
  <si>
    <t>пр.Хіміків,46</t>
  </si>
  <si>
    <t>вул.Федоренка, 14</t>
  </si>
  <si>
    <t>Кошти місцевого бюджету</t>
  </si>
  <si>
    <t>Кузнєцов С.М.</t>
  </si>
  <si>
    <t>Єрмоленко В.В.</t>
  </si>
  <si>
    <t>вул.Ломоносова, 15</t>
  </si>
  <si>
    <t>Куниця С.П.</t>
  </si>
  <si>
    <t>Таратута С.О.</t>
  </si>
  <si>
    <t>вул.Маяковського, 7</t>
  </si>
  <si>
    <t>Єлісєєв С.М.</t>
  </si>
  <si>
    <t>пр.Гвардійський, 14</t>
  </si>
  <si>
    <t>Колочко П.В.</t>
  </si>
  <si>
    <t>вул.Маяковського, 21</t>
  </si>
  <si>
    <t>пр.Радянський, 63</t>
  </si>
  <si>
    <t>Водяник Р.В.</t>
  </si>
  <si>
    <t>пр.Космонавтів, 2, 15, 17</t>
  </si>
  <si>
    <t>Кузьмінов Ю.К.</t>
  </si>
  <si>
    <t>вул.Першотравнева, 30</t>
  </si>
  <si>
    <t>вул.Енергетиків, 30</t>
  </si>
  <si>
    <t>вул.Енергетиків, 31</t>
  </si>
  <si>
    <t>Кобзар А.М.</t>
  </si>
  <si>
    <t>Разом:</t>
  </si>
  <si>
    <t xml:space="preserve">в тому числі, </t>
  </si>
  <si>
    <t>- кошти місцевого бюджету</t>
  </si>
  <si>
    <t>Ремонт   внутрішньобудинкових   електромереж</t>
  </si>
  <si>
    <t>вул.Курчатова,4</t>
  </si>
  <si>
    <t>в стому числі</t>
  </si>
  <si>
    <t>Ремонт   під’їздів</t>
  </si>
  <si>
    <t>-</t>
  </si>
  <si>
    <t>пр.Радянський, 33-1п.,3п.</t>
  </si>
  <si>
    <t>вул.Гагаріна, 41-1п.,2п.,3п.</t>
  </si>
  <si>
    <t>вул.Федоренка, 16-4п.</t>
  </si>
  <si>
    <t>вул.Федоренка, 14-1п.2п.</t>
  </si>
  <si>
    <t>Після проведення капітального ремонту покрівлі</t>
  </si>
  <si>
    <t>вул.Курчатова,5-5п.</t>
  </si>
  <si>
    <t>Бондаренко О.В.</t>
  </si>
  <si>
    <t>Бабєнкова Л.П.</t>
  </si>
  <si>
    <t>Кошти ОСББ</t>
  </si>
  <si>
    <t>Рибальченко Є.М.</t>
  </si>
  <si>
    <t>пр.Гвардійський, 24-3п.</t>
  </si>
  <si>
    <t>вул.Першотравнева, 20-1п.</t>
  </si>
  <si>
    <t>вул.Першотравнева, 30-1п.</t>
  </si>
  <si>
    <t>вул.Першотравнева, 33-1п.</t>
  </si>
  <si>
    <t>вул.Танкістів, 11-1п.</t>
  </si>
  <si>
    <t>вул.Енергетиків, 19-2п.</t>
  </si>
  <si>
    <t>в тому числі</t>
  </si>
  <si>
    <t>Поточний ремонт.</t>
  </si>
  <si>
    <t>Черниш В.С.</t>
  </si>
  <si>
    <t>вул.Курчатова, 16, 18, 22</t>
  </si>
  <si>
    <t>в тому числі,</t>
  </si>
  <si>
    <t>Ремонт  ґанків  та  козирків</t>
  </si>
  <si>
    <t>вул.Донецька, 26-1п.,2п.; 28-1п.,2п.; 34-2п.; 36-2п.; 38-4п.</t>
  </si>
  <si>
    <t>вул.Гагаріна, 98</t>
  </si>
  <si>
    <t>Встановлення  (ремонт)  дверей  на  входах  до  під’їзду</t>
  </si>
  <si>
    <t>пр.Радянський, 28-2,3п., 32-1,2п.</t>
  </si>
  <si>
    <t>вул.8-го Березня, 4-1,2п., 8-1п., 10-1,2п., 12-1п., 6-1,2п.</t>
  </si>
  <si>
    <t>вул.Енергетиків, 17-2п., 19-1,2п., 23-1,2 п., 25-1,2п.</t>
  </si>
  <si>
    <t>вул.Гоголя, 29</t>
  </si>
  <si>
    <t>Відновлення  (ремонт)  відмістки  (вимощення)   навколо  будинків</t>
  </si>
  <si>
    <t>Поточний  ремонт</t>
  </si>
  <si>
    <t xml:space="preserve">                                                               </t>
  </si>
  <si>
    <t>Налагодження  роботи  вентиляційних  каналів</t>
  </si>
  <si>
    <t>Відновлення  захисних  металевих  решіток  на  сходових  площадках</t>
  </si>
  <si>
    <t>пр.Гвардійський, 55-2п., 3поверх</t>
  </si>
  <si>
    <t>пр.Космонавтів, 15-3п., 2 поверх</t>
  </si>
  <si>
    <t xml:space="preserve">                                                                          </t>
  </si>
  <si>
    <t>Ремонт  внутрішньобудинкових  електромереж</t>
  </si>
  <si>
    <t>(Установка запобіжників і приведення у відповідальний вигляд електричного розподільчого щита на поверхах)</t>
  </si>
  <si>
    <t>Ремонт   інженерних   комунікацій   (трубопроводів)</t>
  </si>
  <si>
    <t>Ремонт та наладка систем опалення:</t>
  </si>
  <si>
    <t>вул.Заводська, 9 – ремонт бойлеру</t>
  </si>
  <si>
    <t>Встановлення   лав  біля   під’їздів,   улаштування   поручнів   на   вході   у  під’їзд</t>
  </si>
  <si>
    <t>Встановлення   дитячих   та   спортивних   майданчиків</t>
  </si>
  <si>
    <t>По мірі виділення коштів</t>
  </si>
  <si>
    <t>вул.Курчатова, 11</t>
  </si>
  <si>
    <t>Коритний В.В.</t>
  </si>
  <si>
    <t>Закриття  оглядових  колодязів</t>
  </si>
  <si>
    <t xml:space="preserve">вул.Федоренка, 35-2п.; 53 (бойлерна без люків); 55-1п. </t>
  </si>
  <si>
    <t xml:space="preserve">                                                                                      </t>
  </si>
  <si>
    <t>Інші  роботи  з  ремонту  та  обслуговуванню  житлових  будинків</t>
  </si>
  <si>
    <t>Посадка зелених насаджень</t>
  </si>
  <si>
    <t>пр.Гвардійський,71 – прибудинкова територія</t>
  </si>
  <si>
    <t>Під час проведення весняних акцій здійснюється постійно за участю мешканців будинків</t>
  </si>
  <si>
    <t xml:space="preserve">вул.Гагаріна,  104, 106, </t>
  </si>
  <si>
    <t>ш.Будівельників, 21</t>
  </si>
  <si>
    <t>Відновлення (ремонт) зовнішнього освітлення кварталів, вулиць та тротуарів</t>
  </si>
  <si>
    <t xml:space="preserve">вул.Менделєєва від  пр.Хіміків до вул.Гагаріна </t>
  </si>
  <si>
    <t>вул.Гагаріна від пр.Радянського до вул.Донецької</t>
  </si>
  <si>
    <t>вул.Федоренка від пр.Радянського до вул.Донецької</t>
  </si>
  <si>
    <t>Інші  питання</t>
  </si>
  <si>
    <t>Організація руху маршрутного такси до с.Павлоград та с.Синецький</t>
  </si>
  <si>
    <t xml:space="preserve">Прийняття заходів стосовно формування міської автобусної маршрутної мережі </t>
  </si>
  <si>
    <t>Заміна контейнерів для збору ТПВ, влаштування майданчиків під контейнери та огорожі</t>
  </si>
  <si>
    <t>УЖКГ міськради</t>
  </si>
  <si>
    <t>пр.Радянський,41</t>
  </si>
  <si>
    <t>пр.Радянський,39</t>
  </si>
  <si>
    <t>вул.Гагаріна,41</t>
  </si>
  <si>
    <t>квартал №№ 29, 31 (ремонт шиферних покрівель)</t>
  </si>
  <si>
    <t>Ремонт буде зроблено за зверненнями мешканців</t>
  </si>
  <si>
    <t>вул.Ломоносова, 17</t>
  </si>
  <si>
    <t>пр.Гвардійський, 18</t>
  </si>
  <si>
    <t>вул.8-го Березня, 18</t>
  </si>
  <si>
    <t>вул.Гоголя, 27</t>
  </si>
  <si>
    <t>вул.Енергетиків, 19-1п.</t>
  </si>
  <si>
    <t xml:space="preserve">Кошти підприємства </t>
  </si>
  <si>
    <t>пр.Радянський, 31</t>
  </si>
  <si>
    <t xml:space="preserve">вул.Гагаріна, 41- 2п.; 51-2п.    </t>
  </si>
  <si>
    <t>вул.Федоренка, 18-4п.; 14-2п.; 35</t>
  </si>
  <si>
    <t>вул.Горького, 11-2п.</t>
  </si>
  <si>
    <t>вул.Науки, 13 (5 під’їзд) – заміна колекторів холодного водопостачання</t>
  </si>
  <si>
    <t>вул.Науки, 11 – заміна колекторів холодного водопостачання</t>
  </si>
  <si>
    <t>вул.Науки, 7 – заміна колектору холодного водопостачання та каналізації</t>
  </si>
  <si>
    <t>вул.Науки, 9 – заміна колектору холодного водопостачання та каналізації</t>
  </si>
  <si>
    <t>пр.Радянський, 63 – заміна колектору холодного водопостачання та каналізації</t>
  </si>
  <si>
    <t>пр.Гвардійський, 55 – заміна старих труб у підвальному приміщенні</t>
  </si>
  <si>
    <t>Стан задовільний</t>
  </si>
  <si>
    <t>пр.Космонавтів, 17 – заміна старих труб у підвальному приміщенні</t>
  </si>
  <si>
    <t xml:space="preserve">                                                                            </t>
  </si>
  <si>
    <t>вул.Лісна, 7 – ремонт лав</t>
  </si>
  <si>
    <t>вул.Гагаріна, 59.</t>
  </si>
  <si>
    <t>вул.Маяковського</t>
  </si>
  <si>
    <t>По мірі виділення коштів.</t>
  </si>
  <si>
    <t>вул. Вілєсова</t>
  </si>
  <si>
    <t xml:space="preserve">                                                                                                                                                              </t>
  </si>
  <si>
    <t>пр.Гвардійський, 40«а» - убрати або відремонтувати залізобетонні тенісні столи</t>
  </si>
  <si>
    <t>пр.Гвардійський, 42«а» - виконати ремонт сміттєкамер</t>
  </si>
  <si>
    <t>Позабюджетні кошти</t>
  </si>
  <si>
    <t>вул.Автомобільна</t>
  </si>
  <si>
    <t>Поточний ремонт. Під час підготовки до зими</t>
  </si>
  <si>
    <t>КПЖ "Добробут"</t>
  </si>
  <si>
    <t>КПЖ "Ритм"</t>
  </si>
  <si>
    <t>КПЖ "Евріка"</t>
  </si>
  <si>
    <t>КПЖ "Світанок"</t>
  </si>
  <si>
    <t>КПЖ "Промінь"</t>
  </si>
  <si>
    <t>пр.Гвардійський, 18а</t>
  </si>
  <si>
    <t>пр.Гвардійський, 18б</t>
  </si>
  <si>
    <t>Малеванець О.А.</t>
  </si>
  <si>
    <t>КПЖ "Злагода"</t>
  </si>
  <si>
    <t xml:space="preserve">КПЖ "Світанок" </t>
  </si>
  <si>
    <t>вул.Першотравнева, 20-1,2п., 20в-1п., 29-2п., 33-2п.</t>
  </si>
  <si>
    <t>вул.Шевченко, 15б-1п.</t>
  </si>
  <si>
    <t xml:space="preserve">вул.Донецька, 26, 28а; 38 </t>
  </si>
  <si>
    <t>вул.Донецька, 28а, кв. 15; 36</t>
  </si>
  <si>
    <t>УЖКГ міськради, КП "СТМ"</t>
  </si>
  <si>
    <t>КП "СТМ"</t>
  </si>
  <si>
    <t>Капітальний ремонт. (По мірі виділення коштів)</t>
  </si>
  <si>
    <t>УЖКГ міськради, КПЖ "Добробут"</t>
  </si>
  <si>
    <t>УЖКГ міськради, ОСББ "Луч"</t>
  </si>
  <si>
    <t>вул.Вілєсова, 12, 14а</t>
  </si>
  <si>
    <t>вул.Гагаріна, 109, 109а</t>
  </si>
  <si>
    <t>ОСББ "Я.В.А."</t>
  </si>
  <si>
    <t>ш.Будівельників, 21а, 23, 23а</t>
  </si>
  <si>
    <t>вул.Курчатова, 7, 7а</t>
  </si>
  <si>
    <t>УЖКГ міськради, КП "Сєвєродо-нецькліфт"</t>
  </si>
  <si>
    <t>УЖКГ міськради, Міська комісія з безпеки дорожнього руху</t>
  </si>
  <si>
    <t>УЖКГ міськради, КПЖ "Ритм"</t>
  </si>
  <si>
    <t>Капітальний ремонт. (По мірі виділення коштів).</t>
  </si>
  <si>
    <t>вул.Лисичанська,5в, 7б</t>
  </si>
  <si>
    <t>вул.Маяковського, 17а</t>
  </si>
  <si>
    <t xml:space="preserve"> КПЖ "Добробут"</t>
  </si>
  <si>
    <t>вул.Вілєсова,7а - ремонт (заміна) парапетних плит по периметру будинку.</t>
  </si>
  <si>
    <t>У зв’язку з тим, що заміна парапетних плит здійснюється під час проведення капітального ремонту, визначити вартість на даний час не передбачається можливим. Роботи з капітального ремонту будуть здійснені по мірі виділення коштів</t>
  </si>
  <si>
    <t>пр.Гвардійський, 16б - заміна колектору холодного водопостачання</t>
  </si>
  <si>
    <t>вул.Маяковського, 17а - заміна колектору холодного водопостачання</t>
  </si>
  <si>
    <t>вул.Маяковського, 23а - заміна колектору холодного водопостачання</t>
  </si>
  <si>
    <t>пр.Радянський, 33а</t>
  </si>
  <si>
    <t>УЖКГ міськради, КПЖ "Світанок"</t>
  </si>
  <si>
    <t>МЖК "Мрія"</t>
  </si>
  <si>
    <t>КП "СКС"</t>
  </si>
  <si>
    <t>Терьошин С.Ф.</t>
  </si>
  <si>
    <t>вул. Єгорова, 33</t>
  </si>
  <si>
    <t>Фарбування газових труб на всіх житлових будинках виборчого округу № 11</t>
  </si>
  <si>
    <t>97,8336</t>
  </si>
  <si>
    <t>44,316</t>
  </si>
  <si>
    <t>пр. Космонавтів, 29 - заміна колекторів холодного водопостачання</t>
  </si>
  <si>
    <t>пр. Космонавтів, 25а - заміна колектору холодного водопостачання</t>
  </si>
  <si>
    <t>вул. Донецька, 28а - зачинення входів у приміщення, де розташовані бойлери</t>
  </si>
  <si>
    <t>вул. Федоренка, 53, 53а - зачинення входів у приміщення, де розташовані бойлери</t>
  </si>
  <si>
    <t>Заміна дверей сміттєкамер, інших підсобних приміщень, встановлення замків на них за адресами: вул. Науки, 11, 13</t>
  </si>
  <si>
    <t>вул. Партизанська, 7</t>
  </si>
  <si>
    <t>Мураховський О.О.</t>
  </si>
  <si>
    <t>вул. Енергетиків, 23</t>
  </si>
  <si>
    <t>вул. Жовтнева, 8</t>
  </si>
  <si>
    <t>вул. Леніна, 7</t>
  </si>
  <si>
    <t>вул. Партизанська, 7-1п.</t>
  </si>
  <si>
    <t>Ремонт оголовків</t>
  </si>
  <si>
    <t>вул. 8-го Березня, 12 - 2шт.</t>
  </si>
  <si>
    <t xml:space="preserve">вул. Гоголя, 6 - 6шт. </t>
  </si>
  <si>
    <t xml:space="preserve">вул. Гоголя, 8 - 8шт. </t>
  </si>
  <si>
    <t>вул. Першотварнева, 21 - 3шт.</t>
  </si>
  <si>
    <t>вул. Першотварнева, 30 - 4шт.</t>
  </si>
  <si>
    <t>вул. Автомобільна, 9-2п. (лава)</t>
  </si>
  <si>
    <t>вул. Партизанська, 7-1п. (поручні)</t>
  </si>
  <si>
    <t>пр. Хіміків, 23, 25 - ремонт виносної бойлерної</t>
  </si>
  <si>
    <t>КПЖ "Добробут", КП "СТМ"</t>
  </si>
  <si>
    <t>Обрізка дерев</t>
  </si>
  <si>
    <t>вул. Жовтнева, 8 - обрізка дерев на прибудинковій території</t>
  </si>
  <si>
    <t>Ремонт балконів</t>
  </si>
  <si>
    <t>УЖКГ міськрадди, КПЖ "Добробут</t>
  </si>
  <si>
    <t>вул. 8-го Березня, 10, кв. 11</t>
  </si>
  <si>
    <t>вул. Першотравнева, 22 - 3шт.</t>
  </si>
  <si>
    <t xml:space="preserve"> кошти підприємств та позабюджетні кошти</t>
  </si>
  <si>
    <t>вул. Гагаріна, 48, 48а</t>
  </si>
  <si>
    <t>Корчагін П.П.</t>
  </si>
  <si>
    <t>УЖКГ міськради, КПЖ "Злагода", ОСББ "Я.В.А."</t>
  </si>
  <si>
    <t>вул. Науки, 9</t>
  </si>
  <si>
    <t>вул. Леніна, 7- ремонт фасаду</t>
  </si>
  <si>
    <t>вул. Науки, 7-1,п., 3п., 4п.</t>
  </si>
  <si>
    <t>Штехман В.О.</t>
  </si>
  <si>
    <t>вул. Маяковського, 11</t>
  </si>
  <si>
    <t>вул. Маяковського, 13</t>
  </si>
  <si>
    <t>вул. Молодіжна, 15а</t>
  </si>
  <si>
    <t>вул. Маяковського, 11а</t>
  </si>
  <si>
    <t>вул. Маяковського, 11б</t>
  </si>
  <si>
    <t>вул. Новікова, 3</t>
  </si>
  <si>
    <t>пр. Радянський, 64</t>
  </si>
  <si>
    <t>кошти підприємств та позабюджетні кошти</t>
  </si>
  <si>
    <t>КПЖ "Світанок", КП "СТМ"</t>
  </si>
  <si>
    <t>вул. Маяковсього, 13 - заміна колекторів холодного та гарячого водопостачання та каналізації</t>
  </si>
  <si>
    <t>вул. Молодіжна, 15б - заміна колекторів холодного та гарячого водопостачання та каналізації</t>
  </si>
  <si>
    <t>вул. Молодіжна, 15а - заміна колекторів холодного та гарячого водопостачання та каналізації</t>
  </si>
  <si>
    <t>вул. Донецька, 5а - налагодження роботи рушникосушників</t>
  </si>
  <si>
    <t>кошти підприємства</t>
  </si>
  <si>
    <t>кошти місцевого бюджету</t>
  </si>
  <si>
    <t>кошти підприємства та позабюджетні кошти</t>
  </si>
  <si>
    <t>Ремонт асфальтобетонного покриття</t>
  </si>
  <si>
    <t>ВКБ міськради</t>
  </si>
  <si>
    <t>Капітальний ремонт внутріквартальних доріг в 77 мікрорайоні</t>
  </si>
  <si>
    <t>Бондаренко О.В.                    Єрмоленко В.В.</t>
  </si>
  <si>
    <t>Капітальний ремонт внутріквартальних доріг в 76 мікрорайоні</t>
  </si>
  <si>
    <t>Капітальний ремонт внутріквартальних доріг в 82 мікрорайоні</t>
  </si>
  <si>
    <t>Орієнтовний обсяг фінансування, тис.грн.</t>
  </si>
  <si>
    <t>Фактичний обсяг фінансування, тис.грн.</t>
  </si>
  <si>
    <t>Вид робіт</t>
  </si>
  <si>
    <t>Джерело фінансування</t>
  </si>
  <si>
    <t>IV. Фінансування</t>
  </si>
  <si>
    <t>ш.Будівельників, 21а, 23, (встановлення лав біля під’їздів)</t>
  </si>
  <si>
    <t>вул.Донецька, 28а</t>
  </si>
  <si>
    <t>вул.Федоренка, 53 а</t>
  </si>
  <si>
    <t>вул.Лисичанська, 5б</t>
  </si>
  <si>
    <t>Заміна поштових скриньок за адресами:         пр. Гвардійський, 20;           вул. Маяковського, 15, 17а, 21б, 23а; вул. Науки, 5, 7, 9; пр. Радянський, 61, 63</t>
  </si>
  <si>
    <t>Капітальний ремонт (по мірі виділення коштів)</t>
  </si>
  <si>
    <t>Виконано поточний ремонт в 2010р., вартість – 0,804 тис.грн.</t>
  </si>
  <si>
    <t>РОЗДІЛ ІІ</t>
  </si>
  <si>
    <t>РОЗДІЛ І</t>
  </si>
  <si>
    <t>Капітальний ремонт не виконано через відсутність фінансування з місцевого бюджету. Згідно інформації КПЖ "Ритм", виконано поточний ремонт за рахунок коштів підприємства.</t>
  </si>
  <si>
    <t>Згідно інформації КПЖ "Евріка" - виконано поточний ремонт покрівлі буд. № 15 по пр. Космонавтів.            Пр. Космонавтів, 2 та 17  - стан покрівель задовільний.</t>
  </si>
  <si>
    <t>Виконано капітальний ремонт за рахунок коштів місцевого бюджету.</t>
  </si>
  <si>
    <t xml:space="preserve">ВСЬОГО за розділом І, </t>
  </si>
  <si>
    <t xml:space="preserve">Капітальний ремонт </t>
  </si>
  <si>
    <t xml:space="preserve">Згідно інформації КПЖ "Світанок" - виконано. </t>
  </si>
  <si>
    <t>Згідно інформації КПЖ "Добробут" -  виконано</t>
  </si>
  <si>
    <t xml:space="preserve">Згідно інформації КПЖ "Добробут" -  виконано. </t>
  </si>
  <si>
    <t>Згідно інформації КПЖ "Добробут" - не виконано. Строк виконання перенесено на 2013 рік.</t>
  </si>
  <si>
    <t>Згідно інформації КПЖ "Добробут" - двері в задовільному стані.</t>
  </si>
  <si>
    <t xml:space="preserve">Згідно інформації КПЖ "Злагода" -  виконано. </t>
  </si>
  <si>
    <t>2012 рік</t>
  </si>
  <si>
    <t>КПЖ "Ритм", КП "СТМ"</t>
  </si>
  <si>
    <t xml:space="preserve">вул.Донецька, 26; 28 </t>
  </si>
  <si>
    <t>пр.Радянський,31</t>
  </si>
  <si>
    <t>пр.Радянський,33в</t>
  </si>
  <si>
    <t>вул.Гагаріна,41а</t>
  </si>
  <si>
    <t>вул.Гагаріна,43а</t>
  </si>
  <si>
    <t>вул.Гагаріна,45</t>
  </si>
  <si>
    <t>пр.Хіміків,44</t>
  </si>
  <si>
    <t>пр.Хіміків,42</t>
  </si>
  <si>
    <t>пр.Хіміків,48</t>
  </si>
  <si>
    <t>вул.Федоренка,16 «а»,18</t>
  </si>
  <si>
    <t>вул.Ломоносова, 17а</t>
  </si>
  <si>
    <t>вул.8-го Березня, 18а</t>
  </si>
  <si>
    <t>вул. Енергетиків, 39</t>
  </si>
  <si>
    <t>вул. Новікова, 5</t>
  </si>
  <si>
    <t>пр. Радянський, 66</t>
  </si>
  <si>
    <t>Капітальний ремонт  будинку</t>
  </si>
  <si>
    <t>вул. Менделєєва, 21: капітальний ремонт покрівлі; заміна газових печей на кухні; капітальний ремонт коридорів та холів; реконструкція внутрібудинкової системи теплопостачання; капітальний ремонт електромереж та встановлення приладів обліку електроенергії</t>
  </si>
  <si>
    <t>КПЖ "Ритм",           КП "СТМ"</t>
  </si>
  <si>
    <t xml:space="preserve">Капітальний ремонт. (По мірі виділення коштів). </t>
  </si>
  <si>
    <t>Ремонт покрівель</t>
  </si>
  <si>
    <t>вул. Донецька, 26-1п.; 34-4п.</t>
  </si>
  <si>
    <t>вул. Донецька, 26-1п.,2п.</t>
  </si>
  <si>
    <t>вул.Менделєєва, 37-1п.,2п.,3п.</t>
  </si>
  <si>
    <t>вул.Менделєєва, 37«а»-2п.; 39-1п.,2п.; 56-2п.</t>
  </si>
  <si>
    <t>вул.Менделєєва, 43-2п.,3п.,4п.; 47-1п., 2п., 3п., 4п.; 58-3п., 4п.</t>
  </si>
  <si>
    <t>пр.Радянський, 31-1п.,2п.,3п.,4п.</t>
  </si>
  <si>
    <t>пр.Радянський, 33а-1п.,2п.,3п.;  33б-1п.,2п.; 33в-2п.,3п.</t>
  </si>
  <si>
    <t>пр.Радянський, 39-1п.,2п.; 41-1п.,4п.; 43-2п.,3п.</t>
  </si>
  <si>
    <t>вул.Гагаріна, 41а-2п.,3п.,4п.</t>
  </si>
  <si>
    <t>Ремонт п.1. виконано в 2007р. Вартість – 14,0 тис.грн.</t>
  </si>
  <si>
    <t>вул.Гагаріна, 43-1п.,2п.,3п.,4п.</t>
  </si>
  <si>
    <t>вул.Гагаріна, 43а-1п.,2п.,3п.,4п.; 45-1п.,2п.,3п.,4п.; 47-2п.; 53-1п.,2п.; 59-1п., 2п., 3п., 4п.</t>
  </si>
  <si>
    <t>пр.Хіміків, 38-1п.,2п.;  44-1п.2п.;  46-2п.</t>
  </si>
  <si>
    <t xml:space="preserve">пр.Хіміків, 48-1п.2п. </t>
  </si>
  <si>
    <t>вул.Федоренка, 16а-1п.,2п.,3п.,4п.; 18-2п.</t>
  </si>
  <si>
    <t>вул.Федоренка, 20-1п.,2п.,3п.,4п.;  24-1п.,2п.;  49-1п.,2п.,3п.; 53-1п.,2п.</t>
  </si>
  <si>
    <t xml:space="preserve">вул.Федоренка,  26-1п.,2п.,3п.; 30-1п.; 35-1п.,2п.,4п.; 47-1п.; 55-1п.,2п.; </t>
  </si>
  <si>
    <t>пр.Гвардійський,40-4п.</t>
  </si>
  <si>
    <t>пр.Гвардійський,40-6п.</t>
  </si>
  <si>
    <t>пр.Гвардійський,40а-2п.</t>
  </si>
  <si>
    <t>вул.Курчатова,15-1п.,4п.; 17-2п.,3п.,5п.,7п.,8п.; 17а-1п.,2п.,3п.; 19-1п., 2п., 3п.; 19а-1п., 2п., 3п.; 19б-1п., 2п., 3п.; 32-1п., 3п., 4п., 5п.</t>
  </si>
  <si>
    <t>вул.Гагаріна, 117а</t>
  </si>
  <si>
    <t>вул.Горького, 11-2п</t>
  </si>
  <si>
    <t>вул.Науки, 9</t>
  </si>
  <si>
    <t>вул.Науки, 1</t>
  </si>
  <si>
    <t>ОСББ "Сєвєродо-нецька Надія"</t>
  </si>
  <si>
    <t>вул.Маяковського, 15-4п.</t>
  </si>
  <si>
    <t>1п. – виконано в 2009р., 2,3п. – виконано в 2010р.</t>
  </si>
  <si>
    <t>вул.Маяковського, 25-1п., 3п., 4п.</t>
  </si>
  <si>
    <t>2п. – виконано в 2007р.</t>
  </si>
  <si>
    <t>Доцільно після капітального ремонту покрівлі</t>
  </si>
  <si>
    <t>пр.Гвардійський, 24-1п.</t>
  </si>
  <si>
    <t>2п. – виконано в 2010р., 4п. – виконано в 2011р.</t>
  </si>
  <si>
    <t>пр.Гвардійський, 55, 59, 61, 61а, 61б, 63, 63б, 65</t>
  </si>
  <si>
    <t>вул.Першотравнева, 20-2п.</t>
  </si>
  <si>
    <t xml:space="preserve">вул.Першотравнева, 29-1,2,3п.. </t>
  </si>
  <si>
    <t>вул.Першотравнева, 30-2п.</t>
  </si>
  <si>
    <t>вул.Першотравнева, 33-2п.</t>
  </si>
  <si>
    <t>вул.Шевченко 15а-1п.</t>
  </si>
  <si>
    <t>вул.Танкістів, 11-2п.</t>
  </si>
  <si>
    <t>вул.Енергетиків, 29-1п.</t>
  </si>
  <si>
    <t>вул.Енергетиків, 30-1,2п.</t>
  </si>
  <si>
    <t>вул.Енергетиків, 31-2п.</t>
  </si>
  <si>
    <t>вул.8-го Березня, 12-1п.</t>
  </si>
  <si>
    <t>вул.8-го Березня, 18-1,2п.</t>
  </si>
  <si>
    <t>вул.8-го Березня, 18а-1п.</t>
  </si>
  <si>
    <t>пр.Радянський, 32-1,2п.</t>
  </si>
  <si>
    <t>пр.Хіміків, 21, 19</t>
  </si>
  <si>
    <t>вул. Гоголя, 75</t>
  </si>
  <si>
    <t>вул. Гоголя, 81</t>
  </si>
  <si>
    <t>вул. Донецька, 5</t>
  </si>
  <si>
    <t>вул. Донецька, 5а</t>
  </si>
  <si>
    <t>вул. Донецька, 10</t>
  </si>
  <si>
    <t>вул. Менделєєва, 34-2п., 3п.</t>
  </si>
  <si>
    <t>вул. Менделєєва, 21а</t>
  </si>
  <si>
    <t>вул. Маяковського, 21-1п., 2п., 6п</t>
  </si>
  <si>
    <t>вул. Молодіжна, 15</t>
  </si>
  <si>
    <t>вул. Молодіжна, 15б</t>
  </si>
  <si>
    <t>Ремонт ганків та козирків</t>
  </si>
  <si>
    <t>вул.Менделєєва, 35-1п.,2п.; 37-2п.,3.; 37а-1п.; 39-2п.; 43-3п.; 45-1п.; 46-2п., 3п.; 47-1п., 4п.; 48-1п.; 48а-2п., 3п.; 48б-1п., 2п., 3п.; 50-1п., 2п.; 56-1п., 2п., 3п.; 60-1п., 2п.</t>
  </si>
  <si>
    <t xml:space="preserve">пр.Радянський, 33-4п.; 33б-2п,3п.; 39-1п.; 41-2п.; 43-3п. </t>
  </si>
  <si>
    <t>вул.Гагаріна, 41-1п.; 43а-3п.,4п.; 51-2п.,4п.</t>
  </si>
  <si>
    <t>пр.Хіміків, 42-2п.;  44-1п.2п.; 46-1п.,2п.; 46а-1п.,2п.,3п.</t>
  </si>
  <si>
    <t>вул.Федоренка, 14-1п.; 16а-4п.; 18-1п.,2п.,3п.; 18а-3п.;  20-1п.,2п.; 26-1п., 2п.; 35-1п.; 43-1п.; 49-1п.; 49а-1п., 2п., 3п.; 53-2п., 3п.; 55-2п.</t>
  </si>
  <si>
    <t xml:space="preserve">квартал № 30 – ремонт ґанків </t>
  </si>
  <si>
    <t>пр.Космонавтів, 15, 17</t>
  </si>
  <si>
    <t>Стан задовільний. Поточний ремонт.</t>
  </si>
  <si>
    <t>Встановлення (ремонт) дверей на входах до під'їзду</t>
  </si>
  <si>
    <t>вул.Донецька, 28а; 34-4п.; 36-2п.,3п.</t>
  </si>
  <si>
    <t xml:space="preserve">Поточний ремонт. </t>
  </si>
  <si>
    <t>вул.Менделєєва, 47-4п.; 56-2п.; 58-4п.</t>
  </si>
  <si>
    <t>Встановлення вхідних дверей в під’їзд відноситься до капітального ремонту</t>
  </si>
  <si>
    <t>вул.Гагаріна, 41-1п.; 43-2п.; 45-1п.,2п.,3п.,4п.; 47-2п.; 59-2п.,3п.,4п.</t>
  </si>
  <si>
    <t xml:space="preserve">вул.Федоренка, 49-1п.,2п.,3п. </t>
  </si>
  <si>
    <t>(по мірі виділення коштів).</t>
  </si>
  <si>
    <t>пр.Гвардійський, 18-5п.</t>
  </si>
  <si>
    <t>Потрібна заміна дверей на залізні. Капітальний ремонт. (По мірі виділення коштів).</t>
  </si>
  <si>
    <t>пр.Гвардійський, 18б-1п.</t>
  </si>
  <si>
    <t>пр.Гвардійський, 20-3,4п.</t>
  </si>
  <si>
    <t>пр.Гвардійський, 22-1п.</t>
  </si>
  <si>
    <t>вул.Маяковського, 21а-2.3,4,5п.</t>
  </si>
  <si>
    <t>Відновлення (ремонт) відмістки (вимощення) навколо будинку</t>
  </si>
  <si>
    <t xml:space="preserve">вул.Менделєєва, 43 (підвальні приямки)   </t>
  </si>
  <si>
    <t>пр.Радянський, 43</t>
  </si>
  <si>
    <t xml:space="preserve">вул.Гагаріна, 41- 2п.; 57-3п. </t>
  </si>
  <si>
    <t xml:space="preserve">вул.Федоренка, 18 (підвальні приямки)   </t>
  </si>
  <si>
    <t>пр.Гвардійський, 55</t>
  </si>
  <si>
    <t>вул.Курчатова, 16, 18</t>
  </si>
  <si>
    <t>вул. Енергетиків, 17 - 4шт.</t>
  </si>
  <si>
    <t>вул. Енергетиків, 21 - 2шт.</t>
  </si>
  <si>
    <t>вул. Енергетиків, 23 - 2шт.</t>
  </si>
  <si>
    <t>вул. Енергетиків, 29 - 1шт.</t>
  </si>
  <si>
    <t>вул. Шевченка, 15 - 2шт.</t>
  </si>
  <si>
    <t>вул.Донецька,28-кв.17</t>
  </si>
  <si>
    <t xml:space="preserve">УЖКГ міськради, </t>
  </si>
  <si>
    <t>Капітальний ремонт.</t>
  </si>
  <si>
    <t>пр.Радянський, 33в-кв.47</t>
  </si>
  <si>
    <t xml:space="preserve">(по мірі виділення коштів) </t>
  </si>
  <si>
    <t>вул. 8-го Березня, 4, кв. 6, 15</t>
  </si>
  <si>
    <t>вул. 8-го Березня, 6, кв. 6</t>
  </si>
  <si>
    <t>вул. Гоголя, 4, кв. 12</t>
  </si>
  <si>
    <t>вул. Гоголя, 6, кв. 5, 11, 12, 18</t>
  </si>
  <si>
    <t>вул. Гоголя, 8, кв. 5, 6, 11, 13</t>
  </si>
  <si>
    <t>вул. Гоголя, 10, кв. 12, 18</t>
  </si>
  <si>
    <t>вул. Гоголя, 29, кв. 10, 26</t>
  </si>
  <si>
    <t>вул. Гоголя, 35, кв. 5, 8, 21</t>
  </si>
  <si>
    <t>вул. Енергетиків, 19, кв. 6</t>
  </si>
  <si>
    <t>вул. Енергетиків, 31, кв. 11</t>
  </si>
  <si>
    <t>вул. Першотравнева, 20, кв. 1, 6</t>
  </si>
  <si>
    <t>вул. Першотравнева, 29, кв. 5, 8, 12, 16, 23, 34, 35, 40, 49, 50, 51, 54, 55, 56, 59</t>
  </si>
  <si>
    <t>вул. Першотравнева, 31, кв. 6, 8</t>
  </si>
  <si>
    <t>вул. Першотравнева, 32, кв. 6, 19, 30</t>
  </si>
  <si>
    <t>вул. Першотравнева, 33, кв. 12, 20, 29</t>
  </si>
  <si>
    <t>вул. Першотравнева, 35, кв. 9, 12, 13, 14, 15, 16, 32, 35, 40</t>
  </si>
  <si>
    <t>пр. Радянський, 24, кв. 13, 15, 25, 26, 27, 28, 33, 42, 44</t>
  </si>
  <si>
    <t>пр. Радянський, 28, кв. 7, 9, 10, 11, 19, 24, 31, 38, 40</t>
  </si>
  <si>
    <t>пр. Радянський, 30, кв. 8, 11, 27, 31</t>
  </si>
  <si>
    <t>пр. Радянський, 32, кв. 9</t>
  </si>
  <si>
    <t>пр. Хіміків, 9, кв. 9, 30</t>
  </si>
  <si>
    <t>пр. Хіміків, 15, кв. 5, 12</t>
  </si>
  <si>
    <t>пр. Хіміків, 19, кв. 10</t>
  </si>
  <si>
    <t>пр. Хіміків, 21, кв. 55, 59, 63</t>
  </si>
  <si>
    <t>Заміна (ремонт старих трубопроводів гарячого та холодного водопостачання в підвальних приміщеннях житлових будинків виборчого округу № 11</t>
  </si>
  <si>
    <t>–</t>
  </si>
  <si>
    <t>вул. Жовтнева, 8 - заміна колекторів холодного, гарячого водопостачання та каналізації</t>
  </si>
  <si>
    <t>80,0</t>
  </si>
  <si>
    <t>пр. Гвардйський, 6 - заміна колекторів холодного та гарячого водопостачання та каналізації</t>
  </si>
  <si>
    <t>пр. Гвардйський, 6а - заміна колекторів холодного та гарячого водопостачання та каналізації</t>
  </si>
  <si>
    <t>пр. Гвардйський, 8 - заміна колекторів холодного та гарячого водопостачання та каналізації</t>
  </si>
  <si>
    <t>пр. Гвардйський, 8б - заміна колекторів холодного та гарячого водопостачання та каналізації</t>
  </si>
  <si>
    <t>вул. Маяковсього, 11 - заміна колекторів холодного та гарячого водопостачання та каналізації</t>
  </si>
  <si>
    <t>вул. Маяковського, 11а - заміна колекторів холодного та гарячого водопостачання та каналізації</t>
  </si>
  <si>
    <t>вул. Маяковсього, 11б - заміна колекторів холодного та гарячого водопостачання та каналізації</t>
  </si>
  <si>
    <t>вул. Маяковсього, 26 - заміна колекторів холодного та гарячого водопостачання та каналізації</t>
  </si>
  <si>
    <t>вул. Молодіжна, 15 - заміна колекторів холодного та гарячого водопостачання та каналізації</t>
  </si>
  <si>
    <t>вул. Новікова, 3 - заміна колекторів холодного та гарячого водопостачання та каналізації</t>
  </si>
  <si>
    <t>вул. Новікова, 5 - заміна колекторів холодного та гарячого водопостачання та каналізації</t>
  </si>
  <si>
    <t>пр. Радянський, 64 - заміна колекторів холодного та гарячого водопостачання та каналізації</t>
  </si>
  <si>
    <t>пр. Радянський, 66 - заміна колекторів холодного та гарячого водопостачання та каналізації</t>
  </si>
  <si>
    <t>пр. Радянський, 74а - заміна колекторів холодного та гарячого водопостачання та каналізації</t>
  </si>
  <si>
    <t>Ремонт  зливостоків</t>
  </si>
  <si>
    <t>вул.Федоренка, 20, 24, 43</t>
  </si>
  <si>
    <t>вул.Гоголя, 83</t>
  </si>
  <si>
    <t>кошти підприємств та позабюджеті кошти</t>
  </si>
  <si>
    <t xml:space="preserve">вул.Менделєєва, 37; 37а; 43; 48; 48а.   </t>
  </si>
  <si>
    <t xml:space="preserve">пр.Радянський, 31; 33; 33а-1п.  </t>
  </si>
  <si>
    <t>вул.Гагаріна, 47; 51; 53; 55; 59.</t>
  </si>
  <si>
    <t xml:space="preserve">вул.Федоренка, 16а; 35; 44; 47; 55 </t>
  </si>
  <si>
    <t>пр.Гвардійський, 42а - встановлення лав на дитячому майданчику.</t>
  </si>
  <si>
    <t>ш.Будівельників, 21 (встановлення лав біля під’їздів)</t>
  </si>
  <si>
    <t>квартал №№ 29, 30 – ремонт лав</t>
  </si>
  <si>
    <t>вул.Ломоносова, 15, 17, 17 «а» - ремонт лав</t>
  </si>
  <si>
    <t>вулЛеніна – встановлення лав та урн в місцях відпочинку</t>
  </si>
  <si>
    <t>(лави-22,5; урни-15,0)</t>
  </si>
  <si>
    <t>пр.Космонавтів, 15</t>
  </si>
  <si>
    <t>пр.Радянський,  33, 39.</t>
  </si>
  <si>
    <t>вул.Гагаріна, 43+пісочниця; 57.</t>
  </si>
  <si>
    <t>пр.Хіміків, 44а</t>
  </si>
  <si>
    <t>пр.Гвардійський, 71</t>
  </si>
  <si>
    <t>УЖКГ міськради, КПЖ "Евріка"</t>
  </si>
  <si>
    <t>УЖКГ міськради, ОСББ Луч"</t>
  </si>
  <si>
    <t>вул.Вілєсова, 7а - навпроти 2-го та 3-го під’їздів</t>
  </si>
  <si>
    <t>УЖКГ міськради, КПЖ "Промінь"</t>
  </si>
  <si>
    <t>пр.Гвардійський, 40</t>
  </si>
  <si>
    <t>пр.Гвардійський, 49а</t>
  </si>
  <si>
    <t>пр.Гвардійський, 53</t>
  </si>
  <si>
    <t>вул.Науки, 11</t>
  </si>
  <si>
    <t>пр.Космонавтів, 8а</t>
  </si>
  <si>
    <t>квартал № 29</t>
  </si>
  <si>
    <t>квартал № 31 – спортивний майданчик</t>
  </si>
  <si>
    <t xml:space="preserve">квартал № 39 </t>
  </si>
  <si>
    <t xml:space="preserve">квартал № 39а </t>
  </si>
  <si>
    <t>вул.Ломоносова, 15, 17, 17а, 17б</t>
  </si>
  <si>
    <t>вул.Лисичанська, 45</t>
  </si>
  <si>
    <t>вул.Новікова, 13</t>
  </si>
  <si>
    <t>вул.Новікова, 15 (перша половина дому)</t>
  </si>
  <si>
    <t xml:space="preserve">вул.Автомобільна, 19 </t>
  </si>
  <si>
    <t>УЖКГ міськради, КПЖ «Промінь»</t>
  </si>
  <si>
    <t>пр.Гвардійський, 20, 20 «а»</t>
  </si>
  <si>
    <t>вул.Маяковського, 23а</t>
  </si>
  <si>
    <t>пр.Гвардійський, 55, 57</t>
  </si>
  <si>
    <t>вул.Гвардійський, 65</t>
  </si>
  <si>
    <t>вул. Горького, 6</t>
  </si>
  <si>
    <t>пр. Хіміків, 36</t>
  </si>
  <si>
    <t>вул. Гоголя, 22а</t>
  </si>
  <si>
    <t>вул. Менделєєва, 34</t>
  </si>
  <si>
    <t>пр. Гвардійський, 6, 6а, 8, 8б</t>
  </si>
  <si>
    <t>пр. Радянський, 74а</t>
  </si>
  <si>
    <t>ш. Будівельників, 21 ,23</t>
  </si>
  <si>
    <t>вул. Гагаріна, 117, 117а</t>
  </si>
  <si>
    <t>вул. Курчатова, 7</t>
  </si>
  <si>
    <t>Квартал № 23в</t>
  </si>
  <si>
    <t>Квартал № 28а</t>
  </si>
  <si>
    <t>вул. Першотравнева, 21</t>
  </si>
  <si>
    <t>Кузьмінов, Ю.К.</t>
  </si>
  <si>
    <t>вул. Гоголя, 35</t>
  </si>
  <si>
    <t>вул. Гоголя, 10</t>
  </si>
  <si>
    <t>вул. Шевченка, 15в</t>
  </si>
  <si>
    <t>вул. Танкістів, 11</t>
  </si>
  <si>
    <t>вул. Партизанська, 1</t>
  </si>
  <si>
    <t>вул. Автомобільна, 9</t>
  </si>
  <si>
    <t>Обрізка   гілок   дерев,   видалення   сухих  дерев</t>
  </si>
  <si>
    <t>вул.Донецька, 28а, 38; вул. Федоренко, 16а; 18</t>
  </si>
  <si>
    <t>УЖКГ міськради, А/ф "ЗГ"</t>
  </si>
  <si>
    <t xml:space="preserve">Кошти місцевого </t>
  </si>
  <si>
    <t>вул.Менделєєва, 39; 45; 47.</t>
  </si>
  <si>
    <t>бюджету</t>
  </si>
  <si>
    <t>пр.Радянський, 31; 33; 33в</t>
  </si>
  <si>
    <t>вул.Науки, 11, 13</t>
  </si>
  <si>
    <t>пр.Космонавтів, 6, 8, 8 «а», 10, 23, 25, 29, 31</t>
  </si>
  <si>
    <t>пр.Гвардійський, 38а</t>
  </si>
  <si>
    <t>пр.Гвардійський, 49, 49 «а», 51, 53</t>
  </si>
  <si>
    <t>зелена зона по пр.Космонавтів від Храму до оз.Чисте</t>
  </si>
  <si>
    <t>вул.Леніна, 14а - обрізка дерев на прибудинковій території</t>
  </si>
  <si>
    <t>вул.Заводська, 8 – обрізка дерев на прибудинковій території</t>
  </si>
  <si>
    <t>с.Павлоград, вул.Красна – обрізка дерев</t>
  </si>
  <si>
    <t xml:space="preserve">квартал №№ 29, 30, 31, 39 </t>
  </si>
  <si>
    <t>вул.Ломоносова, 15, 17, 17а - обрізка дерев на прибудинковій території</t>
  </si>
  <si>
    <t>вул.Леніна, 33 – видалення та омолодження дерев на прибудинковій території</t>
  </si>
  <si>
    <t>вул.Сметаніна, 9; вул.Горького, 11</t>
  </si>
  <si>
    <t>обрізка дерев на прибудинкових територіях</t>
  </si>
  <si>
    <t>пр.Гвардійський, 55а, 55б, 57а, 57 б, 59а, 59б, 61а, 61б, 63б</t>
  </si>
  <si>
    <t>вул. Маяковсього, 11, 11а, 11б, 13, 26</t>
  </si>
  <si>
    <t>вул. Молодіжна, 15, 15а, 15б</t>
  </si>
  <si>
    <t>вул. Новікова, 3, 5</t>
  </si>
  <si>
    <t>пр. Радянський, 64, 66, 74а</t>
  </si>
  <si>
    <t>Лисичанська,5 «б» -встановлення ліфту.</t>
  </si>
  <si>
    <t>УЖКГ міськради, КП «Сєвєродо-нецькліфт»</t>
  </si>
  <si>
    <t>Капітальний ремонт. (по мірі виділення коштів).</t>
  </si>
  <si>
    <t>пр. Радянський, 25; пр. Хіміків, 23, 25;                     вул. Гоголя, 22 - фарбування газових труб</t>
  </si>
  <si>
    <t>вул. Партизанська, 12 - ремонт душових приміщень та санітарних вузлів на другому поверсі гуртожитку</t>
  </si>
  <si>
    <t>Заміна поштових скриньок за адресами:         пр. Космонавтів, 6, 8, 8а, 10</t>
  </si>
  <si>
    <t>Заміна дверей сміттєкамер, інших підсобних приміщень, встановлення замків на них за адресами: пр. Космонавтів, 23, 35, 39, 31; вул. Вілєсова, 6, 6а, 6б, 8</t>
  </si>
  <si>
    <t>Заміна поштових скриньок за адресою:              вул. Маяковського, 21</t>
  </si>
  <si>
    <t xml:space="preserve">вул. Партизанська, 1 - ремонт фасаду </t>
  </si>
  <si>
    <t>вул. Партизанська, 7 - ремонт фасаду та відмостки</t>
  </si>
  <si>
    <t>Заміна поштових скриньок:                               вул. Менделєєва, 21, 21а; вул. Гоголя, 71, 75;                вул. Донецька, 5, 10</t>
  </si>
  <si>
    <t>вул. Маяковсього, 26 - ремонт душових, деревяної підлоги</t>
  </si>
  <si>
    <t>Позабюджет-ні кошти</t>
  </si>
  <si>
    <t xml:space="preserve">вул.Донецька від  пр.Хіміків до вул.Гагаріна </t>
  </si>
  <si>
    <t>Капітальний ремонт всієї вул. Донецької. (По мірі виділення коштів).</t>
  </si>
  <si>
    <t>квартал .№77 (внутнішньоквартальна територія)</t>
  </si>
  <si>
    <t>пр. Космонавтів</t>
  </si>
  <si>
    <t>Капітальний ремонт. пр.Космонавтів від вул.Вілєсова до вул.Новікова (по мірі виділення коштів).</t>
  </si>
  <si>
    <t>с.Воєводівка</t>
  </si>
  <si>
    <t>Войтенко С.А.</t>
  </si>
  <si>
    <t xml:space="preserve">ж/р Щедрищеве </t>
  </si>
  <si>
    <t>Єлісєєв С.М.   Колочко П.В.</t>
  </si>
  <si>
    <t>вул.Молодіжна</t>
  </si>
  <si>
    <t>вул.Вілєсова – пр.Гвардійський (перехрестя)</t>
  </si>
  <si>
    <t>Капітальний ремонт вул. Вілєсова від вул. Донецької до пр. Космонавітв та від пр. Гвардійського до вул. Гагаріна. (По мірі виділення коштів).</t>
  </si>
  <si>
    <t>вул. Менделєєва (від вул. Енергетиків до пр. Хіміків)</t>
  </si>
  <si>
    <t xml:space="preserve">Прийняття автобусних зупинок с.Воєводівка у комунальну власність та їх ремонт </t>
  </si>
  <si>
    <t>(по мірі виділення коштів)</t>
  </si>
  <si>
    <t>Організація вивозу сміття з с.Павлоград та с.Синецький</t>
  </si>
  <si>
    <t>КП «СКС»</t>
  </si>
  <si>
    <t>УЖКГ міськради,</t>
  </si>
  <si>
    <t>Ляшенко Г.В.</t>
  </si>
  <si>
    <t>контейнери; майданчики з огорожею</t>
  </si>
  <si>
    <t>Прокладання водопроводу у ж/р Щедрищеве: від вул. Кірова до провул. Світлий; по провул. Світлий; по вул. Піонерській</t>
  </si>
  <si>
    <t>ТОВ "ТАУН СЕРВІС"</t>
  </si>
  <si>
    <t>Реконструкція кладовища у с. Воронове</t>
  </si>
  <si>
    <t>КП "Сєвєродонецька ритуальна служба"</t>
  </si>
  <si>
    <t>Ремонт виносної бойлерної в кварталі № 29б (район буд. № 39а по пр. Хіміків).</t>
  </si>
  <si>
    <t>Капітальний ремонт внутріквартальних доріг в кварталі № 41</t>
  </si>
  <si>
    <t>Капітальний ремонт внутріквартальних доріг в кварталі № 42</t>
  </si>
  <si>
    <t>Капітальний ремонт внутріквартальних доріг в кварталі № 49-б</t>
  </si>
  <si>
    <t>Капітальний ремонт внутріквартальних доріг в кварталі № 50</t>
  </si>
  <si>
    <t>Капітальний ремонт внутріквартальних доріг в 80 мікрорайоні</t>
  </si>
  <si>
    <t>Капітальний ремонт внутріквартальних доріг в 78 мікрорайоні</t>
  </si>
  <si>
    <t>Капітальний ремонт внутріквартальних доріг в кварталі № 51</t>
  </si>
  <si>
    <t>Єрмоленко В.В. Колочко П.В. Черниш В.С. Ляшенко Г.В.</t>
  </si>
  <si>
    <t>Капітальний ремонт внутріквартальних доріг в кварталі № 52</t>
  </si>
  <si>
    <t>Єрмоленко В.В. Черниш В.С. Ляшенко Г.В.</t>
  </si>
  <si>
    <t>Капітальний ремонт внутріквартальних доріг в 81 мікрорайоні</t>
  </si>
  <si>
    <t>Капітальний ремонт внутріквартальних доріг в 79 мікрорайоні</t>
  </si>
  <si>
    <t>Капітальний ремонт внутріквартальних доріг в кварталі № 29</t>
  </si>
  <si>
    <t>Капітальний ремонт внутріквартальних доріг в кварталі № 30</t>
  </si>
  <si>
    <t>Капітальний ремонт внутріквартальних доріг в кварталі № 31</t>
  </si>
  <si>
    <t>Капітальний ремонт внутріквартальних доріг в кварталі № 32</t>
  </si>
  <si>
    <t>Куниця С.П. Таратута С.О.</t>
  </si>
  <si>
    <t>Капітальний ремонт внутріквартальних доріг в кварталі МЖК "Мрія"</t>
  </si>
  <si>
    <t>Капітальний ремонт внутріквартальних доріг в кварталі № 59</t>
  </si>
  <si>
    <t>Капітальний ремонт доріг в смт. Борівське (район СЗШ № 19)</t>
  </si>
  <si>
    <t>Черножукова О.В.</t>
  </si>
  <si>
    <t>Капітальний ремонт доріг в с. Сиротино</t>
  </si>
  <si>
    <t>Капітальний ремонт внутріквартальних доріг в кварталі № 1</t>
  </si>
  <si>
    <t>Капітальний ремонт внутріквартальних доріг в кварталі № 7</t>
  </si>
  <si>
    <t>Капітальний ремонт внутріквартальних доріг в кварталі № 20</t>
  </si>
  <si>
    <t>Капітальний ремонт внутріквартальних доріг в кварталі № 24</t>
  </si>
  <si>
    <t>Капітальний ремонт внутріквартальних доріг в кварталі № 26</t>
  </si>
  <si>
    <t>Капітальний ремонт внутріквартальних доріг в кварталі № 27</t>
  </si>
  <si>
    <t>Капітальний ремонт внутріквартальних доріг в кварталі № 23-в</t>
  </si>
  <si>
    <t>Капітальний ремонт внутріквартальних доріг в кварталі № 28-а</t>
  </si>
  <si>
    <t>Капітальний ремонт внутріквартальних доріг в кварталі № 29-б</t>
  </si>
  <si>
    <t>Капітальний ремонт внутріквартальних доріг в кварталі № 65</t>
  </si>
  <si>
    <t>Капітальний ремонт внутріквартальних доріг в кварталі № 69</t>
  </si>
  <si>
    <t>Капітальний ремонт внутріквартальних доріг в кварталі № 8-а</t>
  </si>
  <si>
    <t>Капітальний ремонт внутріквартальних доріг в кварталі № 61</t>
  </si>
  <si>
    <t>Секретар ради</t>
  </si>
  <si>
    <t>А.А. Гавриленко</t>
  </si>
  <si>
    <t xml:space="preserve">Згідно інформації КПЖ "Добробут" двері в задовільному стані, пофорбовані в 2011р. </t>
  </si>
  <si>
    <t>Виконано капітальний ремонт за рахунок місцевого бюджету, 1195,2 м2</t>
  </si>
  <si>
    <t>Виконано капітальний ремонт за рахунок місцевого бюджету, 1140 м2</t>
  </si>
  <si>
    <t>Виконано капітальний ремонт за рахунок місцевого бюджету, 2331,75 м2</t>
  </si>
  <si>
    <t>Виконано капітальний ремонт за рахунок місцевого бюджету, 1605 м2</t>
  </si>
  <si>
    <t>Виконано капітальний ремонт за рахунок місцевого бюджету, 1066,2 м2</t>
  </si>
  <si>
    <t>Виконано капітальний ремонт за рахунок місцевого бюджету, 789 м2</t>
  </si>
  <si>
    <t>Згідно інформації КПЖ "Евріка" - стан лав задовільний, встаовлювати поручні немає необхідності</t>
  </si>
  <si>
    <t>Згідно інформації КПЖ "Евріка"не викононо по пр. Космонавтів стан задовільний, пр. Космонавтів, 6,8,8а не виконано через відсутність фінансування</t>
  </si>
  <si>
    <t xml:space="preserve">Згідно інформації КПЖ "Евріка" виконано мешканцями будинку 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</si>
  <si>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0,1 тис. грн. та за рахунок КП "СТМ" 0,1 тис. грн.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</si>
  <si>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0,48 тис. грн. та за рахунок КП "СТМ" 1,2 тис. грн.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</si>
  <si>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0,25 грн. та КП "СТМ" 0,7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</si>
  <si>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0,26 грн. та КП "СТМ" 1,6 тис. грн.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</si>
  <si>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0,5 тис. грн. та КП "СТМ" 1,8 тис. грн.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</si>
  <si>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1,1 тис. грн. та КП "СТМ" 1,0 тис. грн.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</si>
  <si>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підприємствав сумі 0,5 тис. грн. та КП "СТМ" 0,9 тис. грн.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</si>
  <si>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0,5 тис. грн. та КП "СТМ" 0,3 тис. грн.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</si>
  <si>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0,5 тис. грн. та КП "СТМ" 9,9 тис. грн.</t>
  </si>
  <si>
    <t>Капітальний ремонт не виконано через відсутність фінансування з місцевого бюджету. Згідно інформації КП "СТМ" - виконано поточний ремонт  за рахунок коштів підприємства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</si>
  <si>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0,4 тис. грн. та за рахунок КП "СТМ" 0,4 тис. грн.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</si>
  <si>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0,2 тис. грн. та за рахунок КП "СТМ" 0,5 тис. грн.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</si>
  <si>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0,2 тис. грн. та за рахунок КП "СТМ" 0,4 тис. грн.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</si>
  <si>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1,0 тис. грн. та за рахунок КП "СТМ" 1,7 тис. грн.</t>
  </si>
  <si>
    <t>Капітальний ремонт не виконано через відсутність фінансування з місцевого бюджету. Згідно інформації КПЖ "Світанок - виконано поточний ремонт  за рахунок коштів підприємства в сумі 0,81 тис. грн. та за рахунок КП "СТМ" 0,5 тис. грн.</t>
  </si>
  <si>
    <t>Згідно інформації ОСББ "Я.В.А." - виконано мешканцями будинку за власні кошти, висаджено 15 дерев</t>
  </si>
  <si>
    <t>Згідно інформації ОСББ "Луч" споритивний майданчик в задовільному стані</t>
  </si>
  <si>
    <t>2012 рік (заходи, які були заплановані, але не виконані в 2011 році)</t>
  </si>
  <si>
    <t>вул. Менделєєва, 56, 58</t>
  </si>
  <si>
    <t xml:space="preserve">Згідно інформації КПЖ "Ритм" - виконано поточний ремонт покрівлі над квартирами  29-32. </t>
  </si>
  <si>
    <t>Згідно інформації КПЖ "Ритм" - виконано поточний ремонт покрівлі над квартирами 15, 46.</t>
  </si>
  <si>
    <t>Згідно інформації КПЖ "Ритм" - виконано поточний ремонт покрівлі над квартирою 21.</t>
  </si>
  <si>
    <t>Згідно інформації КПЖ "Ритм" - виконано поточний ремонт покрівді над квартирами 87, 88.</t>
  </si>
  <si>
    <t>Згідно інформації КПЖ "Ритм"" - виконано поточний ремонт покрівлі над квартирами 14, 62.</t>
  </si>
  <si>
    <t>Згідно інформації КПЖ "Ритм", поточний ремонт не виконувався у звязку з відстутністю протікань.</t>
  </si>
  <si>
    <t xml:space="preserve">Згідно інформації КПЖ "Світанок"  - виконано. </t>
  </si>
  <si>
    <t>Капітальний ремонт не виконано через відсутність фінансування з місцевого бюджету. Згідно інформації КПЖ "Світанок", виконано поточний ремонт за рахунок коштів підприємства.</t>
  </si>
  <si>
    <t xml:space="preserve">Згідно інформації КПЖ "Добробут" - не виконано. Строк виконання перенесено на 2013-2014 роки при надходженні заяв від мешканців. </t>
  </si>
  <si>
    <t xml:space="preserve">Згідно інформації КПЖ "Добробут" - виконано. </t>
  </si>
  <si>
    <t>Виконано капітальний ремонт  внутрішньобудинкових електромереж за рахунок коштів місцевого бюджету.</t>
  </si>
  <si>
    <t xml:space="preserve">Згідно інформації КПЖ "Ритм"- виконано. </t>
  </si>
  <si>
    <t>Згідно інформації КПЖ "Ритм"- не виконано. Строк виконання перенесено на 2013-2014 роки.</t>
  </si>
  <si>
    <t>Згідно інформації КПЖ "Ритм", виконано поточний ремонт в другому під'їзді. Строк виконання ремонту в першому під'їзді перенесено на 2013-2014 роки.</t>
  </si>
  <si>
    <t>Згідно інформації КПЖ "Добробут" -  не виконано, у звязку з заборгованістю мешканців 5,7 тис. грн. Строк виконання перенесено на 2013-2014 роки, у разі погашення заборгованості.</t>
  </si>
  <si>
    <t>Згідно інформації КПЖ "Добробут" - не виконано. Строк виконання перенесено на 2013-2014 роки.</t>
  </si>
  <si>
    <t>Згідно інформації КПЖ "Ритм" - не виконано. Строк виконання перенесено на 2013-2014 роки.</t>
  </si>
  <si>
    <t>Згідно інформації КПЖ "Добробут" - пр. Радянський,28- двері у задовільному стані, пр. Радянський, 32-1,2п. Встановлено металеві двері мешканцями будинку.</t>
  </si>
  <si>
    <t>Згідно інформації КПЖ "Добробут" - вул. Енергетиків, 19-1п. - у задовільному стані, 2п. - двері металеві; вул. Енергетиків, 23 - 1п. - металеві, 2п. - в задовільному стані; вул. Енергетиків, 25 - 1,2п. - у задовільному стані.</t>
  </si>
  <si>
    <t>Згідно інформації КПЖ "Добробут" - вул. Першотравнева, 20 - 1,2п. - в задовільному стані; вул. Першотравнева, 33 - 2п. - двері узадовільному стані; вул. Першотравнева,  29 - 2п. - двері металеві; вул. Першотравнева, 20в - буде включено до бюджетного запиту.</t>
  </si>
  <si>
    <t>Згідно інформації КПЖ "Добробут" - вул. 8-го Березня, 4 -1,2 п  - у задовільному стані; вул. 8-го Березня, 8 -металеві; вул. 8-го Березня, 10 -1п. - буде включено до бюджетного запиту, 2п - в задовільному стані; вул. 8-го Березня,  12-1п-металеві; вул. 8-го Березня, 6- 1,2п буде включено до бюджетного запиту.</t>
  </si>
  <si>
    <t>Згідно інформації КПЖ "Добробут" - 1п. - буде включено до бюджетного запиту, 2п. - двері металеві.</t>
  </si>
  <si>
    <t>пр.Хіміків, 19</t>
  </si>
  <si>
    <t>Згідно інформації КПЖ "Добробут" - 2,3п. - двері металеві, 1,4п. - буде включено до бюджетного запиту.</t>
  </si>
  <si>
    <t>Згідно інформації КПЖ "Добробут" - не виконано. Потребують капітального ремонту разом з покрівлею</t>
  </si>
  <si>
    <t>Згідно інформації КПЖ "Добробут" - виконано капітальний ремонт за рахунок коштів місцевого бюджету.</t>
  </si>
  <si>
    <t>Згідно інформації КПЖ "Добробут" - не виконано, потребують капітального пемонту разом з покрівлею. Строк виконання перенесено на 2013-2014 роки.</t>
  </si>
  <si>
    <t xml:space="preserve">Згідно інформації КПЖ "Ритм" - виконано. </t>
  </si>
  <si>
    <t>Згідно інформації КПЖ "Евріка" - не виконано. Строк виконання перенесено на 2013 рік.</t>
  </si>
  <si>
    <t>Згідно інформації КП "СТМ" - капітальний ремонт ситеми гарячого водопостачання із зіміною водопідігрівачів виконано за рахунок коштів місцевого бюджету.</t>
  </si>
  <si>
    <t>Згідно інформації КПЖ "Світанок" - не виконано. Строк виконання перенесено на 2013-2014 роки.</t>
  </si>
  <si>
    <t>Згідно інформації КПЖ "Злагода" - не виконано. Строк виконання перенесено на 2013-2014 роки.</t>
  </si>
  <si>
    <t>Згідно інформації КПЖ "Добробут" - виконано з матеріалів, які були раніше у використанні. Визначити вартість робіт не передбачається можливим.</t>
  </si>
  <si>
    <t>Згідно інформації КП "СТМ" - встановлено люки.</t>
  </si>
  <si>
    <t>Згідно інформації КПЖ "Світанок" - виконано за допомогою депутата: по вул. Науки, 13 - встановлено металеві двері у підвальне приміщення між 3-м та 4-м підїздами, в 4-му підїзді - встановлено двері в сміттєкамеру.</t>
  </si>
  <si>
    <t>Згідно інформації  КП "СТМ" -  виконано капітальний ремонт за кошти місцевого бюджету</t>
  </si>
  <si>
    <t>Згідно інформації КПЖ "Злагода" - висадження зелених насаджень здійснюється спільно з мешканцями будинків у весняний період на постійній основі.</t>
  </si>
  <si>
    <t>Виконано капітальний ремонт мереж зовнішнього освітлення за рахунок коштів місцевого бюджету. Встановлено 52 нові опори, 61 новий світильник, змонтовано 1870 м повітряного електрокабелю.</t>
  </si>
  <si>
    <t>Згідно інформації КПЖ "Добробут" - не виконано, у зв'язку з заборгованістю мешканців будинку 5,9 тис. грн.</t>
  </si>
  <si>
    <t>Згідно інформації відділу транспорту та зв'язку Департаменту економічного розвитку, для організації руху маршрутного таксі до          с. Павлоград та               с. Синецький необхідно облаштувати розворотній майданчик для автобусів маршрутного таксі. В 2011 та 2012 роках кошти на проведення цих заходів з місцевого бюджету не виділялися. Строк виконання перенесено на 2013-2014 роки при виділенні фінансування з місцевого бюджету. На теперішній час пасажирські перевезення здійснюються приміськими автобусами Сєвєродонецьк - Лисичанськ.</t>
  </si>
  <si>
    <t>вул.Донецька, 30</t>
  </si>
  <si>
    <t>вул.Донецька, 36</t>
  </si>
  <si>
    <t>Згідно інформації КПЖ "Ритм" - виконано в 2011 році.</t>
  </si>
  <si>
    <t>Згідно інформації КПЖ "Ритм" - виконано в 2012 році.</t>
  </si>
  <si>
    <t>Згідно інформації КПЖ "Ритм" - по вул. Менделєєва, 37а поточний ремонт покрівлі виконано в 2011 році; по вул. Менделєєва, 39 в 2012 році не було зверненнь від мешканців стосовно протікань покрівлі.</t>
  </si>
  <si>
    <t xml:space="preserve"> вул.Менделєєва, 37а; 39</t>
  </si>
  <si>
    <t>вул.Менделєєва, 43</t>
  </si>
  <si>
    <t>вул.Менделєєва, 47</t>
  </si>
  <si>
    <t>вул.Менделєєва, 48; 48а</t>
  </si>
  <si>
    <t>вул.Менделєєва, 48б-1п.; 46-1п., 2п., 3п.</t>
  </si>
  <si>
    <t>Згідно інформації КПЖ "Ритм" - виконано в 2012 році поточний ремонт покрівлі по вул. Менделєєва, 48б над квартирою 45.</t>
  </si>
  <si>
    <t>Виконано капітальний ремонт за рахунок коштів місцевого бюджету в 2011 році.</t>
  </si>
  <si>
    <t>Згідно інформації КПЖ "Ритм" - не виконано. Строк виконання 2013-2014 роки.</t>
  </si>
  <si>
    <t>Капітальний ремонт не виконано через відсутність фінансування. Строк виконання 2013-2014 роки. Згідно інформації КПЖ "Ритм" - виконано поточний ремонт в 2012 році над квартирами 29, 30.</t>
  </si>
  <si>
    <t>Згідно інформації КПЖ "Ритм" - виконано в 2012 році поточний ремонт покрівлі над квартирами 48, 62.</t>
  </si>
  <si>
    <t>Капітальний ремонт не виконано через відсутність фінансування. Строк виконання 2013-2014 роки, по мірі виділення коштів.</t>
  </si>
  <si>
    <t>Згідно інформації КПЖ "Ритм"- виконано поточний ремонт покрівлі по вул. Федоренко, 18, 3-й підїзд в 2012 році.</t>
  </si>
  <si>
    <t>вул.Федоренка,24</t>
  </si>
  <si>
    <t>вул.Федоренка, 30, 35</t>
  </si>
  <si>
    <t>Згідно інформації КПЖ "Ритм" - виконано поточний ремонт покрвілі по вул. Федоренко, 24 над квартирою 32 в 2012 році.</t>
  </si>
  <si>
    <t>Згідно інформації КПЖ "Ритм" - виконано в 2012 році поточний ремонт покрівель по вул. Леніна, 51; вул. Ломоносова, 6; вул. Енергетиків, 45; вул. Енергетиків, 49 - коньок; вул. Горького, 16в.</t>
  </si>
  <si>
    <t>Згідно інформації КПЖ "Ритм" - виконано в 2011 році поточний ремонт покрівель по вул. Енергетиків, 45, 47, 49; вул. Леніна, 48, 50; вул. Горького, 16, 25; вул. Менделєєва, 15.</t>
  </si>
  <si>
    <t>Згідно інформації КПЖ "Ритм"- не виконано. Строк виконання 2013-2014 роки, при надходженні заяв від мешканців.</t>
  </si>
  <si>
    <t>Виконано капітальний ремонт за рахунок коштів місцевого бюджету в 2012 році.</t>
  </si>
  <si>
    <t>Згідно інформації КПЖ "Добробут" - протікання покрівлі немає</t>
  </si>
  <si>
    <t>Згідно інформації КПЖ "Промінь" заплановано виконати капітальний ремонт покрівлі в 2013р.  при наявності фінансування з місцевого бюджету</t>
  </si>
  <si>
    <t>Капітальний ремонт не виконано через відсутність фінансування. Строк виконання 2013-2014 роки, по мірі виділення коштів. Згідно інформації КПЖ "Добробут" - виконано поточний ремонт покрівлі в 2011 році.</t>
  </si>
  <si>
    <t>Капітальний ремонт не виконано через відсутність фінансування з місцевого бюджету. Строк виконання 2013-2014 роки, по мірі виділення коштів. Згідно інформації КПЖ "Світанок" - виконано поточний ремонт покрівлі в 2011 році.</t>
  </si>
  <si>
    <t>Капітальний ремонт не виконано  через відсутність фінансування з місцевого бюджету. Строк виконання 2013-2014 роки, по мірі виділення коштів. Згідно інформації КПЖ "Світанок" - виконано поточний ремонт покрівлі в 2012 році.</t>
  </si>
  <si>
    <t xml:space="preserve">Капітальний ремонт не виконано  через відсутність фінансування з місцевого бюджету. Строк виконання 2013-2014 роки, по мірі виділення коштів. </t>
  </si>
  <si>
    <t>Капітальний ремонт не виконано  через відсутність фінансування з місцевого бюджету. Строк виконання 2013-2014 роки, по мірі виділення фінансування з місцевого бюджету. Згідно інформації КПЖ "Світанок" - виконано поточний ремонт покрівлі в 2012 році.</t>
  </si>
  <si>
    <t>Капітальний ремонт не виконано  через відсутність фінансування з місцевого бюджету. Строк виконання 2013-2014 роки, по мірі виділення фінансування з місцевого бюджету. Згідно інформації КПЖ "Світанок" - виконано поточний ремонт покрівлі в 2011 році.</t>
  </si>
  <si>
    <t>Згідно інформації КПЖ "Ритм" - виконано поточний ремонт покрівлі в 2011 році.</t>
  </si>
  <si>
    <t>Згідно інформації КПЖ "Ритм" - виконано поточний ремонт покрівлі в 2012 році.</t>
  </si>
  <si>
    <t>Згідно інформації КПЖ "Ритм" - не виконано. Строк виконання 2013-2014 роки, по мірі надходження заяв від мешканців.</t>
  </si>
  <si>
    <t>Згідно інформації КПЖ "Ритм" - виконано поточний ремонт покрівлі 2012 році.</t>
  </si>
  <si>
    <t>Капітальний ремонт не виконано через відсутність фінансування з місцевого бюджету. Строк виконання 2013-2014 роки, по мірі виділення коштів.</t>
  </si>
  <si>
    <t>Згідно інформації КПЖ "Ритм"- виконано поточний ремонт покрівлі в 2011 році.</t>
  </si>
  <si>
    <t>Капітальний ремонт покрівлі не виконано через відсутність фінансування з місцевого бюджету. Строк виконання 2013-2014 роки, по мірі виділення коштів. Згідно інформації КПЖ "Добробут" - виконано поточний ремонт покрівлі в 2012 році.</t>
  </si>
  <si>
    <t>Капітальний ремонт не виконано через відсутність фінансування з місцевого бюджету. Строк виконання перенесено на 2013-2014 роки, по мірі виділення коштів. Згідно інформації КПЖ "Ритм"- виконано поточний ремонт покрівлі в 2012 році.</t>
  </si>
  <si>
    <t xml:space="preserve">Капітальний ремонт не виконано через відсутність фінансування з місцевого бюджету. Строк виконання 2013-2014 роки, по мірі виділення коштів. Згідно інформації КПЖ "Добробут" - виконано поточний ремонт покрівлі в 2012 році. </t>
  </si>
  <si>
    <t>Згідно інформації КПЖ "Ритм" - виконано поточний ремонт в 2п. В 2011 році.</t>
  </si>
  <si>
    <t>Згідно інформації КПЖ  "Ритм" - не виконано. Строк виконання 2013-2014 роки.</t>
  </si>
  <si>
    <t>Згідно інформації КПЖ "Ритм" - виконано поточний ремонт в 2п. в 2011 році; в 1 п. - в 2012 році.</t>
  </si>
  <si>
    <t>Згідно інформації КПЖ "Ритм" - виконано поточний ремонт по вул. Мендєлєєва, 39 1п. Тамбур, в 2012 році.</t>
  </si>
  <si>
    <t>Згідно інформації КПЖ "Ритм" - виконано поточний ремонт підїздів в 2011 році: пр. Радянський, 33б - 3п., пр. Радянський, 33в - 2п., 3п. Строк виконання ремонту в інших підїздах - 2013-2014 роки.</t>
  </si>
  <si>
    <t xml:space="preserve">Згідно інформації КПЖ "Ритм" - виконано в 2012 році поточний ремонт в 4 п. </t>
  </si>
  <si>
    <t>Згідно інформації КПЖ "Ритм"-виконано в 2012 році поточний ремонт по вул. Гагаріна, 45 - 2п; вул. Гагаріна, 47 - 1п., 2 п; вул. Гагаріна, 53 - 2п.</t>
  </si>
  <si>
    <t>Згідно інформації КПЖ "Ритм"-виконано в 2012 році поточний ремонт по пр. Хіміків, 38 - 2п; пр. Хіміків, 46 - 2п.</t>
  </si>
  <si>
    <t>Згідно інформації КПЖ "Ритм" - виконано в 2012 році поточний ремонт по вул. Федоренка, 18 - 4п., по вул. Федоренка, 16а - 3п. Строк виконання робіт в інших підїздах - 2013-2014 роки.</t>
  </si>
  <si>
    <t>Згідно інформації КПЖ "Ритм" - виконано в 2011 році поточний ремонт по вул. Федоренка, 49 - 1п., 2п. Строк виконання робіт в інших підїздах - 2013-2014 роки.</t>
  </si>
  <si>
    <t>Згідно інфомації КПЖ "Ритм" - виконано в 2011 році поточний ремонт по вул. Федоренка, 30 - 1п.; в 2012 році - по вул. Федоренка, 26 - 3п; по вул. Федоренко, 35 - 1п. Строк виконання робіт в інших підїздах - 2013-2014 роки.</t>
  </si>
  <si>
    <t>Згідно інформації КПЖ "Промінь" - виконано в 2012 році поточний ремонт.</t>
  </si>
  <si>
    <t>Згідно інформації КПЖ "Промінь" - не виконано. Строк виконання 2013-2014 роки.</t>
  </si>
  <si>
    <t xml:space="preserve">Згідно інформації КПЖ "Евріка" - викононо в 2011 році поточний ремонт по вул. Курчатова, 17 - 2п., 3п.; по вул. Курчатова, 17а - 3п. В 2012 році виконано поточний ремонт по вул. Курчатова, 17 - 7 п.; вул. Курчатова, 17а - 2п.; по вул. Курчатова, 19б. Внесено до графіку на 2013р.: вул. Курчатова, 17 - 5п., вул. Курчатова, 19а - 2 п. Не виконано у звязку з великою заборгованістю: вул. Курчатова, 15 - 1п., 4 п., вул. Курчатова, 19 - 1п.,2п.,3 п., вул. Курчатова, 19а - 1п.,3п.          </t>
  </si>
  <si>
    <t>вул.Вілєсова,21б-2п.,4п.,8п.</t>
  </si>
  <si>
    <t>Згідно інформації КПЖ "Евріка"- виконано в 2011 році поточний ремонт в 4п. Срок виконання ремонту в інших підїздах 2013-2014 роки.</t>
  </si>
  <si>
    <t>Згідно інформації КПЖ "Злагода" - не виконано у звязку з великою заборговоністю мешканців будинку. Строк виконання 2013-2014 роки.</t>
  </si>
  <si>
    <t>Згідно інформації КПЖ "Світанок - виконано в 2012 році поточний ремонт в 1п.</t>
  </si>
  <si>
    <t>Згідно інформації КПЖ "Світанок - виконано в 2012 році поточний ремонт.</t>
  </si>
  <si>
    <t>Згідно інформації КПЖ "Світанок - виконано в 2011 році поточний ремонт в 4п. Строк виконання ремонту в інших підїздах 2013-2014 роки.</t>
  </si>
  <si>
    <t>Згідно інформації КПЖ "Злагода" - не виконано. Строк виконання 2013-2014 роки.</t>
  </si>
  <si>
    <t>Згідно інформації КПЖ "Промінь" - виконано в 2012 році поточних ремонт в трьох підїздах. Заборгованість мешканців більше 100 тис.грн.</t>
  </si>
  <si>
    <t xml:space="preserve">Згідно інформації КПЖ "Світанок - не виконано. Строк виконання 2013-2014 роки. </t>
  </si>
  <si>
    <t xml:space="preserve">Згідно інформації КПЖ "Евріка" - не виконано. Строк виконання  по пр. Гвардійський,61 перенесено на 2013р.по пр. Гвардійський, 52 - 2 п. велика заборгованість мешканців. </t>
  </si>
  <si>
    <t>Згідно інформації КПЖ "Евріка" виконано в 2012 році поточний ремонт по вул. Курчатова, 16 - 3 п.  Строк виконання ремонту в інших підїздах 2013-2014 роки, у разі зменшення суми заборгованості мешканців за послуги.</t>
  </si>
  <si>
    <t>Згідно інформації КПЖ "Добробут" - виконано в 2012 році поточний ремонт.</t>
  </si>
  <si>
    <t>Згідно інформації КПЖ "Добробут" - не виконано. Строк виконання 2013-2014 роки, у разі зменшення суми заборгованості мешканців за надані послуги.</t>
  </si>
  <si>
    <t>Згідно інформації КПЖ "Добробут" - виконано в 2011 році поточний ремонт.</t>
  </si>
  <si>
    <t>Згідно інформації КПЖ "Ритм" - не виконано. Строк виконання 2013-2014 роки, у разі зменшення суми заборгованості мешканців за надані послуги.</t>
  </si>
  <si>
    <t>Згідно інформації КПЖ "Ритм" виконано в 2012 році поточний ремонт в п. 1,2,3</t>
  </si>
  <si>
    <t>Згідно інформації КПЖ "Світанок" - виконано в 2011 році поточний ремонт в 1п.; в 2012 році - в 3п.</t>
  </si>
  <si>
    <t>Згідно інформації КПЖ "Світанок" - виконано в 2012 році поточний ремонт.</t>
  </si>
  <si>
    <t>Згідно інформації КПЖ "Світанок" - виконано в 2011 році поточний ремонт в 4п. в 2011р.; в 5п. - в 2009 році.</t>
  </si>
  <si>
    <t>Згідно інформації КПЖ "Світанок" - виконано поточний ремонт в 2п. в 2007 році; в 1п., 4п. - 2009 році. Строк виконання ремонту в інших підїздах 2013-2014 роки.</t>
  </si>
  <si>
    <t>Згідно інформації КПЖ "Світанок" - виконано в 2011 році поточний ремонт в 2п.  В 3п. Ремонт виконано в 2008 році. Строк виконання ремонту в інших підїздах 2013-2014 роки.</t>
  </si>
  <si>
    <t>Згідно інформації КПЖ "Світанок" - виконано 2008 році поточний ремонт всіх підїздів.</t>
  </si>
  <si>
    <t>Згідно інформації КПЖ "Світанок" - не виконано. Строк виконання 2013-2014 роки, у разі зменшення суми заборгованості мешканців за надані послуги.</t>
  </si>
  <si>
    <t>Згідно інформації КПЖ "Світанок" - виконано в 2009 році поточний ремонт в 1п.,2 п. Строк виконання ремонту в інших підїздах 2013-2014 роки.</t>
  </si>
  <si>
    <t>Згідно інформації КПЖ "Світанок" - виконано в 2008 році поточний ремонт в 1п.; в 2009 році - в 2 п. Строк виконання ремонту в інших підїздах 2013-2014 роки.</t>
  </si>
  <si>
    <t>Згідно інформації КПЖ "Ритм" - виконано в 2011 році поточний ремонт по вул. Менделєєва, 45 - 1п.; в 2012 році по вул. Мендєлєєва, 37 - 1п.; вул. Мендєлєєва, 39 - 1п.</t>
  </si>
  <si>
    <t>Згідно інформації КПЖ "Світанок" - не виконано. Строк виконання 2013-2014 роки.</t>
  </si>
  <si>
    <t xml:space="preserve">Згідно інформації КПЖ "Евріка" - стан задовільний. </t>
  </si>
  <si>
    <t>Згідно інформації КПЖ "Ритм" - виконано  в 2011 році ремонт дверей по вул. Донецька, 34-4п.; вул. Донецька, 36 - 2п., 3п.; вул. Гагаріна, 41 - 1п.; вул. Гагаріна, 43 - 2п. В 2012 році виконано ремонт дверей по по пр. Радянському, 33 - 1п., 3п.</t>
  </si>
  <si>
    <t>Згідно інформації КПЖ "Світанок" - встановлено в 2012 році металеві двері за позабюджетні кошти.</t>
  </si>
  <si>
    <t>Згідно інформації КПЖ "Світанок в 2012 році в 3 п. встановлено двері з домофоном мешканцями підїзду</t>
  </si>
  <si>
    <t>Згідно інформації КПЖ "Світанок в 2012 році встановлено двері з домофоном мешканцями підїзду</t>
  </si>
  <si>
    <t>Заміна дверей не проводилася через відсутність фінансування з місцевого бюджету. Строк виконання 2013-2014 роки, по мірі виділення коштів.</t>
  </si>
  <si>
    <t>Згідно  інформації КПЖ "Ритм" - не виконано. Строк виконання 2013-2014 роки.</t>
  </si>
  <si>
    <t>Згідно інформації КПЖ "Евріка" - стан задовільний.</t>
  </si>
  <si>
    <t>Згідно інформації КПЖ Добробут" - не виконано. Строк виконання 2013-2014 роки.</t>
  </si>
  <si>
    <t>Виконано капітальний ремонт за кошти місцевого бюджету в 2012 році.</t>
  </si>
  <si>
    <t>Згідно інформації КПЖ "Добробут" - потребують капітального ремонту разом з покрівлею.</t>
  </si>
  <si>
    <t>Виконано капітальний ремонт за кошти місцевого бюджету в 2011 році.</t>
  </si>
  <si>
    <t>Згідно інформації КПЖ "Ритм"  - виконано в 2011 році.</t>
  </si>
  <si>
    <t>Виконано капітальний ремонт в 2011 році за рахунок коштів місцевого бюджету.</t>
  </si>
  <si>
    <t xml:space="preserve">Капітальний ремонт не виконано через відсутність фінансування з місцевого бюджету. Строк виконання 2013-2014 роки, по мірі виділення коштів. </t>
  </si>
  <si>
    <t>Згідно інформації КПЖ "Світанок" - виконано в 2012 році.</t>
  </si>
  <si>
    <t>Згідно інформації КПЖ "Світанок" - виконано в 2011 році.</t>
  </si>
  <si>
    <t>Згідно інформації КПЖ "Евріка" - виконано в 2011 році.</t>
  </si>
  <si>
    <t>Капітальний ремонт в 2012 не виконано через відсутність фінансування з місцевого бюджету. Строк виконання 2013 рік.</t>
  </si>
  <si>
    <t>Капітальний ремонт в 2012 не виконано через відсутність фінансування з місцевого бюджету. Строк виконання 2013-2014 роки, по мірі виділення коштів.</t>
  </si>
  <si>
    <t>Згідно інформації КПЖ "Ритм" та КП "СТМ" - в 2012 році не виконувалося. Стан задовільний, ремонт виконується у разі необхідності.</t>
  </si>
  <si>
    <t>Капітальний ремонт не виконано через відсутність фінансування з місцевого бюджету. Згідно інформації КП "СТМ" виконано поточний ремонт  за рахунок коштів підприємства.</t>
  </si>
  <si>
    <t>Згідно інформації КПЖ "Промінь" - виконано в 2012 році.</t>
  </si>
  <si>
    <t>Згідно інформації ОСББ "Я.В.А.", мешканцями будинку самостійно встановлено 5 лав біля підїздів та 5 поручнів на вході до підїздів</t>
  </si>
  <si>
    <t>Не виконано, через відсутність фінансування з місцевого бюджету. Строк виконання 2013-2014 роки, по мірі виділення коштів.</t>
  </si>
  <si>
    <t>Згідно інформації КПЖ "Ритм" - виконано в 2011 році по вул. Менделєєва, 48.</t>
  </si>
  <si>
    <t>Згідно інформації КПЖ "Ритм" - виконано в 2011 році по вул. Гагаріна, 59 та вул. Федоренка, 47; в 2012 році  - по вул. Федоренко, 35-1п; вул. Федоренко, 16а-3п.</t>
  </si>
  <si>
    <t>Згідно інформації КПЖ "Евріка" - виконано в 2011 році поточний ремонт лав. В 2012 році встановлено поручні біля п. №2</t>
  </si>
  <si>
    <t>Згідно інформації КПЖ "Промінь" - виконано в 2012 році за рахунок коштів місцевого бюджету.</t>
  </si>
  <si>
    <t>За рахунок коштів місцевого бюджету в 2012 році встановлено дитячий майданчик в районі буд. № 28а по вул. Донецькій та буд. № 44 по пр. Хіміків.</t>
  </si>
  <si>
    <t>Не виконано. Строк виконання 2013-2014 роки, по мірі виділення коштів з місцевого бюджету.</t>
  </si>
  <si>
    <t>Встановлено дитячий майданчик за позабюджетні кошти в 2011 році.</t>
  </si>
  <si>
    <t>Встановлено дитячий майданчик за позабюджетні кошти в 2012 році.</t>
  </si>
  <si>
    <t>Встановлено дитячий майданчик за рахунок коштів місцевого бюджету в 2012 році.</t>
  </si>
  <si>
    <t>Встановлено дитячий майданчик за позабюджетні кошти в 2012 році в районі буд. № 29 по вул. Першотравневій та № 35 по вул. Гоголя.</t>
  </si>
  <si>
    <t>Встановлено дитячий майданчик за позабюджетні кошти в 2012 році в районі буд. № 8 по вул. гоголя та № 15 по пр. Хіміків.</t>
  </si>
  <si>
    <t>Згідно інформації КПЖ "Ритм" встановлено в 2012 році дитяче обладнання біля будинку по вул. Гоголя, 83</t>
  </si>
  <si>
    <t>Згідно інформації КПЖ "Ритм" - виконано в 2012 році за рахунок коштів підприємства</t>
  </si>
  <si>
    <t>Згідно інформації КПЖ "Евріка" - виконано в 2012 році за рахунок коштів підприємства.</t>
  </si>
  <si>
    <t>Згідно інформації ОСББ "Луч" - виконано в 2012 році за рахунок коштів підприємства.</t>
  </si>
  <si>
    <t>Виконано в 2012 році під час весняних заходів з благоустрою.</t>
  </si>
  <si>
    <t>Згідно інформації КПЖ "Ритм"- виконано в 2012 році за рахунок коштів підприємства</t>
  </si>
  <si>
    <t>Згідно інформації КПЖ "Добробут" - виконано в 2012 році за рахунок коштів підприємства.</t>
  </si>
  <si>
    <t>Згідно інформації КПЖ "Світанок", підприємством постійно ведеться робота з видалення сухих дерев та обрізки сухого гілля на прибудинкових територіях.</t>
  </si>
  <si>
    <t>Не виконано. Строк виконання 2013-2014 роки.</t>
  </si>
  <si>
    <t>Згідно інформації КП "СКС" - виконано в 2011 році за рахунок коштів місцевого бюджету.</t>
  </si>
  <si>
    <t>Згідно інформації КПЖ "Промінь" - виконано в 2011 році.</t>
  </si>
  <si>
    <t>Не виконано через відсутність фінансування з місцевого бюджету. Строк виконання 2013-2014 роки, по мірі виділення коштів.</t>
  </si>
  <si>
    <t>Згідно інформації КПЖ "Добробут" - не виконано. Строк виконання 2013-2014 роки.</t>
  </si>
  <si>
    <t>Згідно інформації КПЖ "Ритм" - виконано в 2011 році фарбування газових труб по вул. Донецька, 28; в 2012 році по вул. Гагаріна, 41,45,53, вул. Донецька, 38, вул. Мендєлєєва, 39, вул. Фодоренко, 18,55, пр. Хіміків, 38,46</t>
  </si>
  <si>
    <t>Фарбування газових труб по пр. Хіміків, 31, 33, 33а, 35, 35а, 37; вул. Гоголя, 71, 75; вул. Донецька, 10; вул. Енергетиків, 66, 74; вул. Єгорова, 27, 29, 31, 33; вул. Менделєєва, 21, 21а, 32</t>
  </si>
  <si>
    <t>Згідно інформації КПЖ "Добробут" - не виконано. Строк виконання 2013-2014 роки, при отримання приписів МУЕГГ</t>
  </si>
  <si>
    <t>Згідно інформації КПЖ "Ритм" - буде виконано в 2013-2014 роках при отримання приписів МУЕГГ</t>
  </si>
  <si>
    <t>Капітальний ремонт не виконано через відсутність фінансування з місцевого бюджету. Згідно інформації КПЖ "Світанок - виконано в 2011 році поточний ремонт  по вул. Маяковського,15</t>
  </si>
  <si>
    <t>Згідно інформації КПЖ "Світанок" - виконано в 2012 році ремонт в душовій, встановлено металеві двері в душову за допомогою депутата.</t>
  </si>
  <si>
    <t>Згідно інформації КП "СТМ" - виконано в 2011 році.</t>
  </si>
  <si>
    <t>Згідно інформації КПЖ "Промінь" - виконано в 2012 році поточний ремонт за рахунок коштів підприємтства. Заміна - по мірі виділення коштів з місцевого бюджету.</t>
  </si>
  <si>
    <t>Згідно інформації ОСББ "Я.В.А." - виконано мешканцями будинку.</t>
  </si>
  <si>
    <t>Капітальний ремонт не виконано через відсутність фінансування з місцевого бюджету. Роботи заплановані на 2013 рік.</t>
  </si>
  <si>
    <t>Згідно інформації КП "СКС" - для вирішення питання організації централізованого вивозу ТПВ з с. Синецький та с. Павлоград необхідно, щоб мешканці вказаних селищ звернулись до абонентного відділу КП "СКС" для укладання договорів. На жаль робота, яка проводилася з мешканцями не дала позитивного результату у звязку з тим, що більша частина мешканців відмовилася укладати договори.</t>
  </si>
  <si>
    <t>За рахунок коштів місцевого бюджету в 2012 році придбано 116 контейнерів для збору ТПВ.</t>
  </si>
  <si>
    <t>За рахунок коштів місцевого бюджету в 2012 році обладнано майданчик для збору ТПВ в районі пр. Космонавтів, 8.</t>
  </si>
  <si>
    <t>Згідно інформації КП "СТМ" - виконано в 2012 році.</t>
  </si>
  <si>
    <t xml:space="preserve">За рахунок коштів місцевого бюджету в 2012 році розроблено проект реконструкції міського кладовища. </t>
  </si>
  <si>
    <t>Згідно інформації ОСББ "Сєвєродонецька Надія" - не виконано. Строк виконання 2013-2014 роки.</t>
  </si>
  <si>
    <t>Згідно інформації КПЖ "Ритм" - капітальний ремонт  покрівлі буде внесено до проекту бюджету на 2014 рік. Капітальний ремонт внутрішньобудинкової системи водопостачання та водовідведення внесено до проекту бюджетного запиту на 2012-2014рр. Згідно інформації КП "СТМ" - внутрібудинкова система теплопостачання в задовільному стані.</t>
  </si>
  <si>
    <t xml:space="preserve">Згідно інформації КПЖ "Ритм" - виконано поточний ремонт покрівлі над квартирами 46, 61, 62, 63 буд. № 58 по  ул. Менделєєва. </t>
  </si>
  <si>
    <t>Згідно інформації КПЖ "Ритм" - виконано поточний ремонт в 2012 році: вул. Донецька, 28 - поточний ремонт покрівлі над квартирами 10, 36; вул. Донецька, 26 -  ремонт конька.</t>
  </si>
  <si>
    <t>Згідно інформації КПЖ "Ритм" - виконано в 2012 році по вул. Федоренко, 24</t>
  </si>
  <si>
    <t xml:space="preserve">ВСЬОГО за розділом ІІ, </t>
  </si>
  <si>
    <r>
      <t xml:space="preserve">0,541 </t>
    </r>
    <r>
      <rPr>
        <sz val="8"/>
        <color indexed="8"/>
        <rFont val="Times New Roman"/>
        <family val="1"/>
      </rPr>
      <t>(матеріали)</t>
    </r>
  </si>
  <si>
    <r>
      <t>0,818</t>
    </r>
    <r>
      <rPr>
        <sz val="8"/>
        <color indexed="8"/>
        <rFont val="Times New Roman"/>
        <family val="1"/>
      </rPr>
      <t xml:space="preserve"> (матеріали)</t>
    </r>
  </si>
  <si>
    <r>
      <t xml:space="preserve">0,583 </t>
    </r>
    <r>
      <rPr>
        <sz val="8"/>
        <color indexed="8"/>
        <rFont val="Times New Roman"/>
        <family val="1"/>
      </rPr>
      <t>(матеріали)</t>
    </r>
  </si>
  <si>
    <t>Згідно інформації ОСББ "Луч" спортивний майданчик в задовільному стані</t>
  </si>
  <si>
    <t xml:space="preserve">Зазначений захід потребує бюджетного фінансування як нове будівництво. В ТОВ "ТАУН-СЕРВІС" відсутні кошти на його виконання. </t>
  </si>
  <si>
    <t xml:space="preserve">ВСЬОГО за звітом,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</si>
</sst>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00000"/>
    <numFmt numFmtId="170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49" fillId="0" borderId="14" xfId="0" applyNumberFormat="1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center" vertical="top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justify" vertical="top" wrapText="1"/>
    </xf>
    <xf numFmtId="0" fontId="50" fillId="0" borderId="14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22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top" wrapText="1"/>
    </xf>
    <xf numFmtId="0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NumberFormat="1" applyFont="1" applyBorder="1" applyAlignment="1">
      <alignment horizontal="center" vertical="top" wrapText="1"/>
    </xf>
    <xf numFmtId="0" fontId="54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33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51" fillId="0" borderId="10" xfId="0" applyNumberFormat="1" applyFont="1" applyBorder="1" applyAlignment="1">
      <alignment horizontal="center" vertical="top" wrapText="1"/>
    </xf>
    <xf numFmtId="0" fontId="49" fillId="0" borderId="15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50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top"/>
    </xf>
    <xf numFmtId="49" fontId="50" fillId="0" borderId="12" xfId="0" applyNumberFormat="1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top"/>
    </xf>
    <xf numFmtId="0" fontId="50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 vertical="top" wrapText="1"/>
    </xf>
    <xf numFmtId="0" fontId="50" fillId="33" borderId="24" xfId="0" applyNumberFormat="1" applyFont="1" applyFill="1" applyBorder="1" applyAlignment="1">
      <alignment horizontal="center" vertical="top" wrapText="1"/>
    </xf>
    <xf numFmtId="0" fontId="49" fillId="33" borderId="24" xfId="0" applyFont="1" applyFill="1" applyBorder="1" applyAlignment="1">
      <alignment horizontal="center" vertical="top" wrapText="1"/>
    </xf>
    <xf numFmtId="0" fontId="50" fillId="33" borderId="24" xfId="0" applyFont="1" applyFill="1" applyBorder="1" applyAlignment="1">
      <alignment horizontal="center" vertical="top"/>
    </xf>
    <xf numFmtId="0" fontId="49" fillId="33" borderId="24" xfId="0" applyFont="1" applyFill="1" applyBorder="1" applyAlignment="1">
      <alignment horizontal="center" vertical="top"/>
    </xf>
    <xf numFmtId="0" fontId="57" fillId="33" borderId="25" xfId="0" applyNumberFormat="1" applyFont="1" applyFill="1" applyBorder="1" applyAlignment="1">
      <alignment horizontal="center" vertical="top" wrapText="1"/>
    </xf>
    <xf numFmtId="0" fontId="49" fillId="33" borderId="26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center" vertical="top"/>
    </xf>
    <xf numFmtId="0" fontId="49" fillId="33" borderId="25" xfId="0" applyFont="1" applyFill="1" applyBorder="1" applyAlignment="1">
      <alignment horizontal="center" vertical="top"/>
    </xf>
    <xf numFmtId="0" fontId="49" fillId="33" borderId="27" xfId="0" applyFont="1" applyFill="1" applyBorder="1" applyAlignment="1">
      <alignment horizontal="center" vertical="top" wrapText="1"/>
    </xf>
    <xf numFmtId="0" fontId="57" fillId="33" borderId="10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/>
    </xf>
    <xf numFmtId="0" fontId="57" fillId="33" borderId="24" xfId="0" applyNumberFormat="1" applyFont="1" applyFill="1" applyBorder="1" applyAlignment="1">
      <alignment horizontal="center" vertical="top" wrapText="1"/>
    </xf>
    <xf numFmtId="0" fontId="49" fillId="33" borderId="28" xfId="0" applyFont="1" applyFill="1" applyBorder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top"/>
    </xf>
    <xf numFmtId="0" fontId="58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7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top"/>
    </xf>
    <xf numFmtId="0" fontId="49" fillId="33" borderId="12" xfId="0" applyFont="1" applyFill="1" applyBorder="1" applyAlignment="1">
      <alignment horizontal="center" vertical="top"/>
    </xf>
    <xf numFmtId="0" fontId="57" fillId="33" borderId="14" xfId="0" applyFont="1" applyFill="1" applyBorder="1" applyAlignment="1">
      <alignment horizontal="left"/>
    </xf>
    <xf numFmtId="0" fontId="57" fillId="33" borderId="19" xfId="0" applyFont="1" applyFill="1" applyBorder="1" applyAlignment="1">
      <alignment horizontal="left"/>
    </xf>
    <xf numFmtId="0" fontId="57" fillId="33" borderId="15" xfId="0" applyNumberFormat="1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center" vertical="top"/>
    </xf>
    <xf numFmtId="0" fontId="49" fillId="33" borderId="15" xfId="0" applyFont="1" applyFill="1" applyBorder="1" applyAlignment="1">
      <alignment horizontal="center" vertical="top"/>
    </xf>
    <xf numFmtId="170" fontId="57" fillId="33" borderId="12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7" fillId="33" borderId="25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/>
    </xf>
    <xf numFmtId="0" fontId="57" fillId="33" borderId="13" xfId="0" applyFont="1" applyFill="1" applyBorder="1" applyAlignment="1">
      <alignment horizontal="left"/>
    </xf>
    <xf numFmtId="0" fontId="57" fillId="33" borderId="16" xfId="0" applyFont="1" applyFill="1" applyBorder="1" applyAlignment="1">
      <alignment horizontal="left"/>
    </xf>
    <xf numFmtId="0" fontId="57" fillId="33" borderId="17" xfId="0" applyFont="1" applyFill="1" applyBorder="1" applyAlignment="1">
      <alignment horizontal="left"/>
    </xf>
    <xf numFmtId="0" fontId="58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8" xfId="0" applyFont="1" applyBorder="1" applyAlignment="1">
      <alignment horizontal="left" vertical="top" wrapText="1"/>
    </xf>
    <xf numFmtId="0" fontId="50" fillId="0" borderId="27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9" fillId="0" borderId="22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justify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justify" vertical="top" wrapText="1"/>
    </xf>
    <xf numFmtId="0" fontId="49" fillId="0" borderId="22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20" xfId="0" applyNumberFormat="1" applyFont="1" applyBorder="1" applyAlignment="1">
      <alignment horizontal="center" vertical="top" wrapText="1"/>
    </xf>
    <xf numFmtId="0" fontId="49" fillId="0" borderId="23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8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49" fillId="0" borderId="23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49" fillId="0" borderId="22" xfId="0" applyFont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49" fillId="0" borderId="11" xfId="0" applyFont="1" applyBorder="1" applyAlignment="1">
      <alignment horizontal="justify" vertical="top" wrapText="1"/>
    </xf>
    <xf numFmtId="0" fontId="59" fillId="0" borderId="10" xfId="0" applyFont="1" applyBorder="1" applyAlignment="1">
      <alignment horizontal="center" vertical="top" wrapText="1"/>
    </xf>
    <xf numFmtId="0" fontId="59" fillId="33" borderId="22" xfId="0" applyFont="1" applyFill="1" applyBorder="1" applyAlignment="1">
      <alignment horizontal="center" vertical="top" wrapText="1"/>
    </xf>
    <xf numFmtId="0" fontId="59" fillId="33" borderId="21" xfId="0" applyFont="1" applyFill="1" applyBorder="1" applyAlignment="1">
      <alignment horizontal="center" vertical="top" wrapText="1"/>
    </xf>
    <xf numFmtId="0" fontId="59" fillId="33" borderId="20" xfId="0" applyFont="1" applyFill="1" applyBorder="1" applyAlignment="1">
      <alignment horizontal="center" vertical="top" wrapText="1"/>
    </xf>
    <xf numFmtId="0" fontId="49" fillId="0" borderId="15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33" borderId="10" xfId="0" applyFont="1" applyFill="1" applyBorder="1" applyAlignment="1">
      <alignment horizontal="justify" vertical="top" wrapText="1"/>
    </xf>
    <xf numFmtId="0" fontId="49" fillId="0" borderId="12" xfId="0" applyFont="1" applyBorder="1" applyAlignment="1">
      <alignment horizontal="justify" vertical="top" wrapText="1"/>
    </xf>
    <xf numFmtId="0" fontId="49" fillId="0" borderId="13" xfId="0" applyFont="1" applyBorder="1" applyAlignment="1">
      <alignment horizontal="justify" vertical="top" wrapText="1"/>
    </xf>
    <xf numFmtId="0" fontId="49" fillId="0" borderId="17" xfId="0" applyFont="1" applyBorder="1" applyAlignment="1">
      <alignment horizontal="justify" vertical="top" wrapText="1"/>
    </xf>
    <xf numFmtId="0" fontId="49" fillId="0" borderId="14" xfId="0" applyFont="1" applyBorder="1" applyAlignment="1">
      <alignment horizontal="justify" vertical="top" wrapText="1"/>
    </xf>
    <xf numFmtId="0" fontId="49" fillId="0" borderId="19" xfId="0" applyFont="1" applyBorder="1" applyAlignment="1">
      <alignment horizontal="justify" vertical="top" wrapText="1"/>
    </xf>
    <xf numFmtId="0" fontId="49" fillId="0" borderId="22" xfId="0" applyFont="1" applyBorder="1" applyAlignment="1">
      <alignment horizontal="justify" vertical="top" wrapText="1"/>
    </xf>
    <xf numFmtId="0" fontId="49" fillId="0" borderId="2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50" fillId="0" borderId="23" xfId="0" applyFont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33" borderId="29" xfId="0" applyFont="1" applyFill="1" applyBorder="1" applyAlignment="1">
      <alignment horizontal="left" vertical="top" wrapText="1"/>
    </xf>
    <xf numFmtId="0" fontId="50" fillId="33" borderId="28" xfId="0" applyFont="1" applyFill="1" applyBorder="1" applyAlignment="1">
      <alignment horizontal="left" vertical="top" wrapText="1"/>
    </xf>
    <xf numFmtId="0" fontId="50" fillId="33" borderId="30" xfId="0" applyFont="1" applyFill="1" applyBorder="1" applyAlignment="1">
      <alignment horizontal="left" vertical="top" wrapText="1"/>
    </xf>
    <xf numFmtId="0" fontId="49" fillId="0" borderId="23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9" fillId="0" borderId="22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top" wrapText="1"/>
    </xf>
    <xf numFmtId="0" fontId="59" fillId="0" borderId="32" xfId="0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top" wrapText="1"/>
    </xf>
    <xf numFmtId="0" fontId="57" fillId="33" borderId="29" xfId="0" applyFont="1" applyFill="1" applyBorder="1" applyAlignment="1">
      <alignment horizontal="left"/>
    </xf>
    <xf numFmtId="0" fontId="57" fillId="33" borderId="28" xfId="0" applyFont="1" applyFill="1" applyBorder="1" applyAlignment="1">
      <alignment horizontal="left"/>
    </xf>
    <xf numFmtId="0" fontId="57" fillId="33" borderId="3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4"/>
  <sheetViews>
    <sheetView tabSelected="1" view="pageBreakPreview" zoomScaleSheetLayoutView="100" zoomScalePageLayoutView="0" workbookViewId="0" topLeftCell="A655">
      <selection activeCell="B663" sqref="B663:I667"/>
    </sheetView>
  </sheetViews>
  <sheetFormatPr defaultColWidth="9.140625" defaultRowHeight="15"/>
  <cols>
    <col min="1" max="1" width="4.140625" style="0" customWidth="1"/>
    <col min="3" max="3" width="12.7109375" style="0" customWidth="1"/>
    <col min="4" max="4" width="16.57421875" style="0" customWidth="1"/>
    <col min="5" max="5" width="14.7109375" style="0" customWidth="1"/>
    <col min="6" max="6" width="14.28125" style="2" customWidth="1"/>
    <col min="7" max="7" width="12.28125" style="0" customWidth="1"/>
    <col min="8" max="8" width="13.57421875" style="1" customWidth="1"/>
    <col min="9" max="9" width="15.421875" style="0" customWidth="1"/>
    <col min="10" max="10" width="20.140625" style="0" customWidth="1"/>
  </cols>
  <sheetData>
    <row r="1" spans="1:10" ht="15.75">
      <c r="A1" s="270" t="s">
        <v>246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5.75">
      <c r="A2" s="269"/>
      <c r="B2" s="269"/>
      <c r="C2" s="269"/>
      <c r="D2" s="269"/>
      <c r="E2" s="269"/>
      <c r="F2" s="269"/>
      <c r="G2" s="269"/>
      <c r="H2" s="269"/>
      <c r="I2" s="269"/>
      <c r="J2" s="269"/>
    </row>
    <row r="3" spans="1:10" ht="36.75" customHeight="1">
      <c r="A3" s="13" t="s">
        <v>0</v>
      </c>
      <c r="B3" s="247" t="s">
        <v>2</v>
      </c>
      <c r="C3" s="227"/>
      <c r="D3" s="13" t="s">
        <v>3</v>
      </c>
      <c r="E3" s="227" t="s">
        <v>5</v>
      </c>
      <c r="F3" s="228" t="s">
        <v>242</v>
      </c>
      <c r="G3" s="227" t="s">
        <v>245</v>
      </c>
      <c r="H3" s="227" t="s">
        <v>244</v>
      </c>
      <c r="I3" s="227" t="s">
        <v>243</v>
      </c>
      <c r="J3" s="202" t="s">
        <v>6</v>
      </c>
    </row>
    <row r="4" spans="1:10" ht="15">
      <c r="A4" s="12" t="s">
        <v>1</v>
      </c>
      <c r="B4" s="227"/>
      <c r="C4" s="240"/>
      <c r="D4" s="12" t="s">
        <v>4</v>
      </c>
      <c r="E4" s="247"/>
      <c r="F4" s="228"/>
      <c r="G4" s="227"/>
      <c r="H4" s="227"/>
      <c r="I4" s="227"/>
      <c r="J4" s="204"/>
    </row>
    <row r="5" spans="1:10" ht="15">
      <c r="A5" s="35">
        <v>1</v>
      </c>
      <c r="B5" s="227">
        <v>2</v>
      </c>
      <c r="C5" s="227"/>
      <c r="D5" s="35">
        <v>3</v>
      </c>
      <c r="E5" s="35">
        <v>4</v>
      </c>
      <c r="F5" s="38">
        <v>5</v>
      </c>
      <c r="G5" s="35">
        <v>7</v>
      </c>
      <c r="H5" s="35">
        <v>8</v>
      </c>
      <c r="I5" s="20">
        <v>9</v>
      </c>
      <c r="J5" s="21">
        <v>10</v>
      </c>
    </row>
    <row r="6" spans="1:10" ht="15.75">
      <c r="A6" s="222" t="s">
        <v>255</v>
      </c>
      <c r="B6" s="223"/>
      <c r="C6" s="223"/>
      <c r="D6" s="223"/>
      <c r="E6" s="223"/>
      <c r="F6" s="223"/>
      <c r="G6" s="223"/>
      <c r="H6" s="223"/>
      <c r="I6" s="223"/>
      <c r="J6" s="224"/>
    </row>
    <row r="7" spans="1:10" ht="15.75" customHeight="1">
      <c r="A7" s="298" t="s">
        <v>617</v>
      </c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5.75" customHeight="1">
      <c r="A8" s="211" t="s">
        <v>7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0" ht="66" customHeight="1">
      <c r="A9" s="103">
        <v>1</v>
      </c>
      <c r="B9" s="226" t="s">
        <v>248</v>
      </c>
      <c r="C9" s="226"/>
      <c r="D9" s="103" t="s">
        <v>8</v>
      </c>
      <c r="E9" s="103" t="s">
        <v>141</v>
      </c>
      <c r="F9" s="104">
        <v>10.25</v>
      </c>
      <c r="G9" s="103" t="s">
        <v>9</v>
      </c>
      <c r="H9" s="103" t="s">
        <v>10</v>
      </c>
      <c r="I9" s="40">
        <v>10.5</v>
      </c>
      <c r="J9" s="103" t="s">
        <v>619</v>
      </c>
    </row>
    <row r="10" spans="1:10" ht="84" customHeight="1">
      <c r="A10" s="105">
        <v>2</v>
      </c>
      <c r="B10" s="230" t="s">
        <v>618</v>
      </c>
      <c r="C10" s="231"/>
      <c r="D10" s="103" t="s">
        <v>8</v>
      </c>
      <c r="E10" s="103" t="s">
        <v>141</v>
      </c>
      <c r="F10" s="106">
        <v>22.56</v>
      </c>
      <c r="G10" s="103" t="s">
        <v>9</v>
      </c>
      <c r="H10" s="103" t="s">
        <v>10</v>
      </c>
      <c r="I10" s="74">
        <v>11.3</v>
      </c>
      <c r="J10" s="140" t="s">
        <v>807</v>
      </c>
    </row>
    <row r="11" spans="1:10" ht="68.25" customHeight="1">
      <c r="A11" s="105">
        <v>3</v>
      </c>
      <c r="B11" s="238" t="s">
        <v>176</v>
      </c>
      <c r="C11" s="238"/>
      <c r="D11" s="103" t="s">
        <v>8</v>
      </c>
      <c r="E11" s="103" t="s">
        <v>141</v>
      </c>
      <c r="F11" s="106">
        <v>8.56</v>
      </c>
      <c r="G11" s="103" t="s">
        <v>9</v>
      </c>
      <c r="H11" s="103" t="s">
        <v>10</v>
      </c>
      <c r="I11" s="40">
        <v>4.9</v>
      </c>
      <c r="J11" s="103" t="s">
        <v>620</v>
      </c>
    </row>
    <row r="12" spans="1:10" ht="65.25" customHeight="1">
      <c r="A12" s="3">
        <v>5</v>
      </c>
      <c r="B12" s="226" t="s">
        <v>11</v>
      </c>
      <c r="C12" s="226"/>
      <c r="D12" s="3" t="s">
        <v>8</v>
      </c>
      <c r="E12" s="3" t="s">
        <v>141</v>
      </c>
      <c r="F12" s="5">
        <v>7.35</v>
      </c>
      <c r="G12" s="3" t="s">
        <v>9</v>
      </c>
      <c r="H12" s="3" t="s">
        <v>10</v>
      </c>
      <c r="I12" s="40">
        <v>2.7</v>
      </c>
      <c r="J12" s="107" t="s">
        <v>621</v>
      </c>
    </row>
    <row r="13" spans="1:10" ht="70.5" customHeight="1">
      <c r="A13" s="42">
        <v>6</v>
      </c>
      <c r="B13" s="226" t="s">
        <v>249</v>
      </c>
      <c r="C13" s="226"/>
      <c r="D13" s="107" t="s">
        <v>8</v>
      </c>
      <c r="E13" s="107" t="s">
        <v>141</v>
      </c>
      <c r="F13" s="108">
        <v>28.76</v>
      </c>
      <c r="G13" s="107" t="s">
        <v>9</v>
      </c>
      <c r="H13" s="107" t="s">
        <v>10</v>
      </c>
      <c r="I13" s="44">
        <v>3.8</v>
      </c>
      <c r="J13" s="107" t="s">
        <v>622</v>
      </c>
    </row>
    <row r="14" spans="1:10" ht="135" customHeight="1">
      <c r="A14" s="3">
        <v>7</v>
      </c>
      <c r="B14" s="226" t="s">
        <v>12</v>
      </c>
      <c r="C14" s="226"/>
      <c r="D14" s="3" t="s">
        <v>8</v>
      </c>
      <c r="E14" s="3" t="s">
        <v>141</v>
      </c>
      <c r="F14" s="5">
        <v>193.7</v>
      </c>
      <c r="G14" s="6" t="s">
        <v>13</v>
      </c>
      <c r="H14" s="33" t="s">
        <v>252</v>
      </c>
      <c r="I14" s="21">
        <v>8.9</v>
      </c>
      <c r="J14" s="39" t="s">
        <v>256</v>
      </c>
    </row>
    <row r="15" spans="1:10" ht="65.25" customHeight="1">
      <c r="A15" s="3">
        <v>11</v>
      </c>
      <c r="B15" s="226" t="s">
        <v>16</v>
      </c>
      <c r="C15" s="226"/>
      <c r="D15" s="3" t="s">
        <v>17</v>
      </c>
      <c r="E15" s="3" t="s">
        <v>141</v>
      </c>
      <c r="F15" s="5">
        <v>3.2</v>
      </c>
      <c r="G15" s="3" t="s">
        <v>9</v>
      </c>
      <c r="H15" s="3" t="s">
        <v>10</v>
      </c>
      <c r="I15" s="40">
        <v>5.8</v>
      </c>
      <c r="J15" s="107" t="s">
        <v>623</v>
      </c>
    </row>
    <row r="16" spans="1:10" ht="63.75" customHeight="1">
      <c r="A16" s="110">
        <v>12</v>
      </c>
      <c r="B16" s="226" t="s">
        <v>250</v>
      </c>
      <c r="C16" s="226"/>
      <c r="D16" s="109" t="s">
        <v>17</v>
      </c>
      <c r="E16" s="109" t="s">
        <v>141</v>
      </c>
      <c r="F16" s="111">
        <v>14.5</v>
      </c>
      <c r="G16" s="109" t="s">
        <v>9</v>
      </c>
      <c r="H16" s="109" t="s">
        <v>10</v>
      </c>
      <c r="I16" s="74" t="s">
        <v>39</v>
      </c>
      <c r="J16" s="107" t="s">
        <v>624</v>
      </c>
    </row>
    <row r="17" spans="1:10" ht="51.75" customHeight="1">
      <c r="A17" s="107">
        <v>14</v>
      </c>
      <c r="B17" s="226" t="s">
        <v>19</v>
      </c>
      <c r="C17" s="226"/>
      <c r="D17" s="107" t="s">
        <v>20</v>
      </c>
      <c r="E17" s="107" t="s">
        <v>143</v>
      </c>
      <c r="F17" s="108">
        <v>367.5</v>
      </c>
      <c r="G17" s="112" t="s">
        <v>13</v>
      </c>
      <c r="H17" s="107" t="s">
        <v>260</v>
      </c>
      <c r="I17" s="74">
        <v>321.34</v>
      </c>
      <c r="J17" s="107" t="s">
        <v>258</v>
      </c>
    </row>
    <row r="18" spans="1:10" ht="52.5" customHeight="1">
      <c r="A18" s="107">
        <v>18</v>
      </c>
      <c r="B18" s="226" t="s">
        <v>21</v>
      </c>
      <c r="C18" s="226"/>
      <c r="D18" s="107" t="s">
        <v>22</v>
      </c>
      <c r="E18" s="107" t="s">
        <v>144</v>
      </c>
      <c r="F18" s="108">
        <v>88.472</v>
      </c>
      <c r="G18" s="112" t="s">
        <v>13</v>
      </c>
      <c r="H18" s="107" t="s">
        <v>252</v>
      </c>
      <c r="I18" s="74">
        <v>181.205</v>
      </c>
      <c r="J18" s="107" t="s">
        <v>258</v>
      </c>
    </row>
    <row r="19" spans="1:10" ht="30" customHeight="1">
      <c r="A19" s="107">
        <v>19</v>
      </c>
      <c r="B19" s="226" t="s">
        <v>145</v>
      </c>
      <c r="C19" s="226"/>
      <c r="D19" s="107" t="s">
        <v>22</v>
      </c>
      <c r="E19" s="107" t="s">
        <v>143</v>
      </c>
      <c r="F19" s="108">
        <v>4.7</v>
      </c>
      <c r="G19" s="107" t="s">
        <v>9</v>
      </c>
      <c r="H19" s="107" t="s">
        <v>10</v>
      </c>
      <c r="I19" s="74">
        <v>31</v>
      </c>
      <c r="J19" s="107" t="s">
        <v>625</v>
      </c>
    </row>
    <row r="20" spans="1:10" ht="129.75" customHeight="1">
      <c r="A20" s="107">
        <v>20</v>
      </c>
      <c r="B20" s="226" t="s">
        <v>146</v>
      </c>
      <c r="C20" s="226"/>
      <c r="D20" s="107" t="s">
        <v>22</v>
      </c>
      <c r="E20" s="107" t="s">
        <v>143</v>
      </c>
      <c r="F20" s="108">
        <v>141.722</v>
      </c>
      <c r="G20" s="112" t="s">
        <v>13</v>
      </c>
      <c r="H20" s="107" t="s">
        <v>252</v>
      </c>
      <c r="I20" s="74">
        <v>14.5</v>
      </c>
      <c r="J20" s="107" t="s">
        <v>626</v>
      </c>
    </row>
    <row r="21" spans="1:10" ht="51.75" customHeight="1">
      <c r="A21" s="3">
        <v>21</v>
      </c>
      <c r="B21" s="226" t="s">
        <v>23</v>
      </c>
      <c r="C21" s="226"/>
      <c r="D21" s="3" t="s">
        <v>22</v>
      </c>
      <c r="E21" s="3" t="s">
        <v>143</v>
      </c>
      <c r="F21" s="5">
        <v>300.3</v>
      </c>
      <c r="G21" s="6" t="s">
        <v>13</v>
      </c>
      <c r="H21" s="33" t="s">
        <v>252</v>
      </c>
      <c r="I21" s="40">
        <v>206.5</v>
      </c>
      <c r="J21" s="107" t="s">
        <v>258</v>
      </c>
    </row>
    <row r="22" spans="1:10" ht="52.5" customHeight="1">
      <c r="A22" s="3">
        <v>22</v>
      </c>
      <c r="B22" s="226" t="s">
        <v>24</v>
      </c>
      <c r="C22" s="226"/>
      <c r="D22" s="3" t="s">
        <v>22</v>
      </c>
      <c r="E22" s="3" t="s">
        <v>143</v>
      </c>
      <c r="F22" s="5">
        <v>453.2</v>
      </c>
      <c r="G22" s="6" t="s">
        <v>13</v>
      </c>
      <c r="H22" s="33" t="s">
        <v>252</v>
      </c>
      <c r="I22" s="40">
        <v>290.4</v>
      </c>
      <c r="J22" s="107" t="s">
        <v>258</v>
      </c>
    </row>
    <row r="23" spans="1:10" ht="107.25" customHeight="1">
      <c r="A23" s="107">
        <v>24</v>
      </c>
      <c r="B23" s="245" t="s">
        <v>26</v>
      </c>
      <c r="C23" s="289"/>
      <c r="D23" s="107" t="s">
        <v>25</v>
      </c>
      <c r="E23" s="107" t="s">
        <v>142</v>
      </c>
      <c r="F23" s="108">
        <v>3.35</v>
      </c>
      <c r="G23" s="107" t="s">
        <v>9</v>
      </c>
      <c r="H23" s="107" t="s">
        <v>10</v>
      </c>
      <c r="I23" s="74">
        <v>10.4</v>
      </c>
      <c r="J23" s="107" t="s">
        <v>257</v>
      </c>
    </row>
    <row r="24" spans="1:10" ht="33" customHeight="1">
      <c r="A24" s="3">
        <v>26</v>
      </c>
      <c r="B24" s="226" t="s">
        <v>28</v>
      </c>
      <c r="C24" s="226"/>
      <c r="D24" s="3" t="s">
        <v>27</v>
      </c>
      <c r="E24" s="3" t="s">
        <v>140</v>
      </c>
      <c r="F24" s="5">
        <v>2.2</v>
      </c>
      <c r="G24" s="3" t="s">
        <v>9</v>
      </c>
      <c r="H24" s="3" t="s">
        <v>10</v>
      </c>
      <c r="I24" s="40">
        <v>0.102</v>
      </c>
      <c r="J24" s="107" t="s">
        <v>628</v>
      </c>
    </row>
    <row r="25" spans="1:10" ht="101.25" customHeight="1">
      <c r="A25" s="3">
        <v>28</v>
      </c>
      <c r="B25" s="226" t="s">
        <v>29</v>
      </c>
      <c r="C25" s="226"/>
      <c r="D25" s="3" t="s">
        <v>27</v>
      </c>
      <c r="E25" s="3" t="s">
        <v>140</v>
      </c>
      <c r="F25" s="5">
        <v>3</v>
      </c>
      <c r="G25" s="3" t="s">
        <v>9</v>
      </c>
      <c r="H25" s="33" t="s">
        <v>253</v>
      </c>
      <c r="I25" s="40" t="s">
        <v>39</v>
      </c>
      <c r="J25" s="107" t="s">
        <v>627</v>
      </c>
    </row>
    <row r="26" spans="1:10" ht="99.75" customHeight="1">
      <c r="A26" s="3">
        <v>29</v>
      </c>
      <c r="B26" s="226" t="s">
        <v>30</v>
      </c>
      <c r="C26" s="226"/>
      <c r="D26" s="3" t="s">
        <v>27</v>
      </c>
      <c r="E26" s="3" t="s">
        <v>140</v>
      </c>
      <c r="F26" s="5">
        <v>3.5</v>
      </c>
      <c r="G26" s="3" t="s">
        <v>9</v>
      </c>
      <c r="H26" s="3" t="s">
        <v>10</v>
      </c>
      <c r="I26" s="40" t="s">
        <v>39</v>
      </c>
      <c r="J26" s="107" t="s">
        <v>627</v>
      </c>
    </row>
    <row r="27" spans="1:10" ht="15">
      <c r="A27" s="290" t="s">
        <v>32</v>
      </c>
      <c r="B27" s="290"/>
      <c r="C27" s="290"/>
      <c r="D27" s="290"/>
      <c r="E27" s="290"/>
      <c r="F27" s="7">
        <f>SUM(F9:F26)</f>
        <v>1656.824</v>
      </c>
      <c r="G27" s="243"/>
      <c r="H27" s="243"/>
      <c r="I27" s="26">
        <f>I9+I10+I11+I12+I13+I14+I15+I17+I18+I19+I20+I21+I22+I23+I24</f>
        <v>1103.347</v>
      </c>
      <c r="J27" s="39"/>
    </row>
    <row r="28" spans="1:10" ht="15">
      <c r="A28" s="290" t="s">
        <v>33</v>
      </c>
      <c r="B28" s="290"/>
      <c r="C28" s="290"/>
      <c r="D28" s="290"/>
      <c r="E28" s="290"/>
      <c r="F28" s="8"/>
      <c r="G28" s="243"/>
      <c r="H28" s="243"/>
      <c r="I28" s="26"/>
      <c r="J28" s="39"/>
    </row>
    <row r="29" spans="1:10" ht="15">
      <c r="A29" s="290" t="s">
        <v>233</v>
      </c>
      <c r="B29" s="290"/>
      <c r="C29" s="290"/>
      <c r="D29" s="290"/>
      <c r="E29" s="290"/>
      <c r="F29" s="7">
        <f>F9+F10+F11+F12+F13+F15+F16+F19+F23+F24+F25+F26</f>
        <v>111.93</v>
      </c>
      <c r="G29" s="243"/>
      <c r="H29" s="243"/>
      <c r="I29" s="26">
        <f>I9+I10+I11+I12+I13+I14+I15+I19+I20+I23+I24</f>
        <v>103.90200000000002</v>
      </c>
      <c r="J29" s="39"/>
    </row>
    <row r="30" spans="1:10" ht="15">
      <c r="A30" s="291" t="s">
        <v>234</v>
      </c>
      <c r="B30" s="291"/>
      <c r="C30" s="291"/>
      <c r="D30" s="291"/>
      <c r="E30" s="291"/>
      <c r="F30" s="15">
        <f>F14+F17+F18+F20+F21+F22</f>
        <v>1544.894</v>
      </c>
      <c r="G30" s="208"/>
      <c r="H30" s="208"/>
      <c r="I30" s="26">
        <f>I17+I18+I21+I22</f>
        <v>999.4449999999999</v>
      </c>
      <c r="J30" s="39"/>
    </row>
    <row r="31" spans="1:10" ht="15.75">
      <c r="A31" s="222"/>
      <c r="B31" s="223"/>
      <c r="C31" s="223"/>
      <c r="D31" s="223"/>
      <c r="E31" s="223"/>
      <c r="F31" s="223"/>
      <c r="G31" s="223"/>
      <c r="H31" s="223"/>
      <c r="I31" s="223"/>
      <c r="J31" s="224"/>
    </row>
    <row r="32" spans="1:10" ht="15.75" customHeight="1">
      <c r="A32" s="211" t="s">
        <v>35</v>
      </c>
      <c r="B32" s="212"/>
      <c r="C32" s="212"/>
      <c r="D32" s="212"/>
      <c r="E32" s="212"/>
      <c r="F32" s="212"/>
      <c r="G32" s="212"/>
      <c r="H32" s="212"/>
      <c r="I32" s="212"/>
      <c r="J32" s="213"/>
    </row>
    <row r="33" spans="1:10" ht="84.75" customHeight="1">
      <c r="A33" s="107">
        <v>33</v>
      </c>
      <c r="B33" s="226" t="s">
        <v>36</v>
      </c>
      <c r="C33" s="226"/>
      <c r="D33" s="107" t="s">
        <v>14</v>
      </c>
      <c r="E33" s="107" t="s">
        <v>148</v>
      </c>
      <c r="F33" s="108">
        <v>267.6</v>
      </c>
      <c r="G33" s="107" t="s">
        <v>13</v>
      </c>
      <c r="H33" s="107" t="s">
        <v>252</v>
      </c>
      <c r="I33" s="74">
        <v>505.588</v>
      </c>
      <c r="J33" s="107" t="s">
        <v>629</v>
      </c>
    </row>
    <row r="34" spans="1:10" ht="15">
      <c r="A34" s="221" t="s">
        <v>32</v>
      </c>
      <c r="B34" s="221"/>
      <c r="C34" s="221"/>
      <c r="D34" s="221"/>
      <c r="E34" s="221"/>
      <c r="F34" s="7">
        <v>267.6</v>
      </c>
      <c r="G34" s="243"/>
      <c r="H34" s="227"/>
      <c r="I34" s="26">
        <v>505.588</v>
      </c>
      <c r="J34" s="22"/>
    </row>
    <row r="35" spans="1:10" ht="15">
      <c r="A35" s="221" t="s">
        <v>37</v>
      </c>
      <c r="B35" s="221"/>
      <c r="C35" s="221"/>
      <c r="D35" s="221"/>
      <c r="E35" s="221"/>
      <c r="F35" s="7"/>
      <c r="G35" s="243"/>
      <c r="H35" s="227"/>
      <c r="I35" s="27"/>
      <c r="J35" s="22"/>
    </row>
    <row r="36" spans="1:10" ht="15">
      <c r="A36" s="232" t="s">
        <v>34</v>
      </c>
      <c r="B36" s="232"/>
      <c r="C36" s="232"/>
      <c r="D36" s="232"/>
      <c r="E36" s="232"/>
      <c r="F36" s="15">
        <v>267.6</v>
      </c>
      <c r="G36" s="208"/>
      <c r="H36" s="199"/>
      <c r="I36" s="26">
        <v>505.588</v>
      </c>
      <c r="J36" s="22"/>
    </row>
    <row r="37" spans="1:10" ht="15.75">
      <c r="A37" s="222"/>
      <c r="B37" s="223"/>
      <c r="C37" s="223"/>
      <c r="D37" s="223"/>
      <c r="E37" s="223"/>
      <c r="F37" s="223"/>
      <c r="G37" s="223"/>
      <c r="H37" s="223"/>
      <c r="I37" s="223"/>
      <c r="J37" s="224"/>
    </row>
    <row r="38" spans="1:10" ht="15.75" customHeight="1">
      <c r="A38" s="211" t="s">
        <v>38</v>
      </c>
      <c r="B38" s="212"/>
      <c r="C38" s="212"/>
      <c r="D38" s="212"/>
      <c r="E38" s="212"/>
      <c r="F38" s="212"/>
      <c r="G38" s="212"/>
      <c r="H38" s="212"/>
      <c r="I38" s="212"/>
      <c r="J38" s="213"/>
    </row>
    <row r="39" spans="1:10" ht="35.25" customHeight="1">
      <c r="A39" s="3">
        <v>36</v>
      </c>
      <c r="B39" s="226" t="s">
        <v>41</v>
      </c>
      <c r="C39" s="226"/>
      <c r="D39" s="3" t="s">
        <v>8</v>
      </c>
      <c r="E39" s="3" t="s">
        <v>141</v>
      </c>
      <c r="F39" s="5">
        <v>42</v>
      </c>
      <c r="G39" s="3" t="s">
        <v>9</v>
      </c>
      <c r="H39" s="28" t="s">
        <v>10</v>
      </c>
      <c r="I39" s="34">
        <v>17.5</v>
      </c>
      <c r="J39" s="107" t="s">
        <v>630</v>
      </c>
    </row>
    <row r="40" spans="1:10" ht="71.25" customHeight="1">
      <c r="A40" s="4">
        <v>37</v>
      </c>
      <c r="B40" s="226" t="s">
        <v>42</v>
      </c>
      <c r="C40" s="226"/>
      <c r="D40" s="3" t="s">
        <v>8</v>
      </c>
      <c r="E40" s="3" t="s">
        <v>141</v>
      </c>
      <c r="F40" s="5">
        <v>14</v>
      </c>
      <c r="G40" s="3" t="s">
        <v>9</v>
      </c>
      <c r="H40" s="28" t="s">
        <v>10</v>
      </c>
      <c r="I40" s="40" t="s">
        <v>39</v>
      </c>
      <c r="J40" s="107" t="s">
        <v>631</v>
      </c>
    </row>
    <row r="41" spans="1:10" ht="108.75" customHeight="1">
      <c r="A41" s="4">
        <v>38</v>
      </c>
      <c r="B41" s="226" t="s">
        <v>43</v>
      </c>
      <c r="C41" s="226"/>
      <c r="D41" s="3" t="s">
        <v>8</v>
      </c>
      <c r="E41" s="3" t="s">
        <v>141</v>
      </c>
      <c r="F41" s="5">
        <v>28</v>
      </c>
      <c r="G41" s="3" t="s">
        <v>9</v>
      </c>
      <c r="H41" s="3" t="s">
        <v>44</v>
      </c>
      <c r="I41" s="40">
        <v>5.4</v>
      </c>
      <c r="J41" s="107" t="s">
        <v>632</v>
      </c>
    </row>
    <row r="42" spans="1:10" ht="33" customHeight="1">
      <c r="A42" s="122">
        <v>39</v>
      </c>
      <c r="B42" s="281" t="s">
        <v>45</v>
      </c>
      <c r="C42" s="281"/>
      <c r="D42" s="122" t="s">
        <v>14</v>
      </c>
      <c r="E42" s="122" t="s">
        <v>148</v>
      </c>
      <c r="F42" s="123">
        <v>25</v>
      </c>
      <c r="G42" s="122" t="s">
        <v>9</v>
      </c>
      <c r="H42" s="122" t="s">
        <v>10</v>
      </c>
      <c r="I42" s="124">
        <v>26.571</v>
      </c>
      <c r="J42" s="122" t="s">
        <v>266</v>
      </c>
    </row>
    <row r="43" spans="1:10" ht="33" customHeight="1">
      <c r="A43" s="3">
        <v>44</v>
      </c>
      <c r="B43" s="229" t="s">
        <v>50</v>
      </c>
      <c r="C43" s="229"/>
      <c r="D43" s="113" t="s">
        <v>22</v>
      </c>
      <c r="E43" s="113" t="s">
        <v>149</v>
      </c>
      <c r="F43" s="115">
        <v>10</v>
      </c>
      <c r="G43" s="113" t="s">
        <v>9</v>
      </c>
      <c r="H43" s="117" t="s">
        <v>10</v>
      </c>
      <c r="I43" s="74">
        <v>8.9</v>
      </c>
      <c r="J43" s="113" t="s">
        <v>261</v>
      </c>
    </row>
    <row r="44" spans="1:10" ht="36.75" customHeight="1">
      <c r="A44" s="3">
        <v>45</v>
      </c>
      <c r="B44" s="229" t="s">
        <v>51</v>
      </c>
      <c r="C44" s="229"/>
      <c r="D44" s="113" t="s">
        <v>27</v>
      </c>
      <c r="E44" s="113" t="s">
        <v>140</v>
      </c>
      <c r="F44" s="115">
        <v>5.8</v>
      </c>
      <c r="G44" s="113" t="s">
        <v>9</v>
      </c>
      <c r="H44" s="117" t="s">
        <v>10</v>
      </c>
      <c r="I44" s="74" t="s">
        <v>811</v>
      </c>
      <c r="J44" s="113" t="s">
        <v>262</v>
      </c>
    </row>
    <row r="45" spans="1:10" ht="125.25" customHeight="1">
      <c r="A45" s="3">
        <v>46</v>
      </c>
      <c r="B45" s="229" t="s">
        <v>52</v>
      </c>
      <c r="C45" s="229"/>
      <c r="D45" s="113" t="s">
        <v>27</v>
      </c>
      <c r="E45" s="113" t="s">
        <v>140</v>
      </c>
      <c r="F45" s="115">
        <v>6.8</v>
      </c>
      <c r="G45" s="113" t="s">
        <v>9</v>
      </c>
      <c r="H45" s="117" t="s">
        <v>10</v>
      </c>
      <c r="I45" s="74" t="s">
        <v>39</v>
      </c>
      <c r="J45" s="113" t="s">
        <v>633</v>
      </c>
    </row>
    <row r="46" spans="1:10" ht="45.75" customHeight="1">
      <c r="A46" s="3">
        <v>47</v>
      </c>
      <c r="B46" s="229" t="s">
        <v>53</v>
      </c>
      <c r="C46" s="229"/>
      <c r="D46" s="113" t="s">
        <v>27</v>
      </c>
      <c r="E46" s="113" t="s">
        <v>140</v>
      </c>
      <c r="F46" s="115">
        <v>6.9</v>
      </c>
      <c r="G46" s="113" t="s">
        <v>9</v>
      </c>
      <c r="H46" s="117" t="s">
        <v>10</v>
      </c>
      <c r="I46" s="74" t="s">
        <v>812</v>
      </c>
      <c r="J46" s="113" t="s">
        <v>263</v>
      </c>
    </row>
    <row r="47" spans="1:10" ht="70.5" customHeight="1">
      <c r="A47" s="41">
        <v>48</v>
      </c>
      <c r="B47" s="229" t="s">
        <v>54</v>
      </c>
      <c r="C47" s="229"/>
      <c r="D47" s="41" t="s">
        <v>27</v>
      </c>
      <c r="E47" s="41" t="s">
        <v>140</v>
      </c>
      <c r="F47" s="43">
        <v>9.3</v>
      </c>
      <c r="G47" s="41" t="s">
        <v>9</v>
      </c>
      <c r="H47" s="41" t="s">
        <v>10</v>
      </c>
      <c r="I47" s="44" t="s">
        <v>39</v>
      </c>
      <c r="J47" s="113" t="s">
        <v>634</v>
      </c>
    </row>
    <row r="48" spans="1:10" ht="44.25" customHeight="1">
      <c r="A48" s="41">
        <v>49</v>
      </c>
      <c r="B48" s="229" t="s">
        <v>55</v>
      </c>
      <c r="C48" s="229"/>
      <c r="D48" s="113" t="s">
        <v>27</v>
      </c>
      <c r="E48" s="113" t="s">
        <v>140</v>
      </c>
      <c r="F48" s="115">
        <v>6</v>
      </c>
      <c r="G48" s="113" t="s">
        <v>9</v>
      </c>
      <c r="H48" s="113" t="s">
        <v>10</v>
      </c>
      <c r="I48" s="74" t="s">
        <v>813</v>
      </c>
      <c r="J48" s="113" t="s">
        <v>263</v>
      </c>
    </row>
    <row r="49" spans="1:10" ht="15">
      <c r="A49" s="221" t="s">
        <v>32</v>
      </c>
      <c r="B49" s="221"/>
      <c r="C49" s="221"/>
      <c r="D49" s="221"/>
      <c r="E49" s="221"/>
      <c r="F49" s="7">
        <f>SUM(F39:F48)</f>
        <v>153.8</v>
      </c>
      <c r="G49" s="227"/>
      <c r="H49" s="227"/>
      <c r="I49" s="26">
        <f>SUM(F49:H51)</f>
        <v>307.6</v>
      </c>
      <c r="J49" s="23"/>
    </row>
    <row r="50" spans="1:10" ht="15">
      <c r="A50" s="221" t="s">
        <v>56</v>
      </c>
      <c r="B50" s="221"/>
      <c r="C50" s="221"/>
      <c r="D50" s="221"/>
      <c r="E50" s="221"/>
      <c r="F50" s="7"/>
      <c r="G50" s="227"/>
      <c r="H50" s="227"/>
      <c r="I50" s="26"/>
      <c r="J50" s="23"/>
    </row>
    <row r="51" spans="1:10" ht="15">
      <c r="A51" s="221" t="s">
        <v>227</v>
      </c>
      <c r="B51" s="221"/>
      <c r="C51" s="221"/>
      <c r="D51" s="221"/>
      <c r="E51" s="221"/>
      <c r="F51" s="7">
        <v>153.8</v>
      </c>
      <c r="G51" s="227"/>
      <c r="H51" s="227"/>
      <c r="I51" s="26">
        <v>60.313</v>
      </c>
      <c r="J51" s="23"/>
    </row>
    <row r="52" spans="1:10" ht="15">
      <c r="A52" s="214"/>
      <c r="B52" s="215"/>
      <c r="C52" s="215"/>
      <c r="D52" s="215"/>
      <c r="E52" s="215"/>
      <c r="F52" s="215"/>
      <c r="G52" s="215"/>
      <c r="H52" s="215"/>
      <c r="I52" s="215"/>
      <c r="J52" s="216"/>
    </row>
    <row r="53" spans="1:10" ht="15.75" customHeight="1">
      <c r="A53" s="211" t="s">
        <v>61</v>
      </c>
      <c r="B53" s="212"/>
      <c r="C53" s="212"/>
      <c r="D53" s="212"/>
      <c r="E53" s="212"/>
      <c r="F53" s="212"/>
      <c r="G53" s="212"/>
      <c r="H53" s="212"/>
      <c r="I53" s="212"/>
      <c r="J53" s="213"/>
    </row>
    <row r="54" spans="1:10" ht="73.5" customHeight="1">
      <c r="A54" s="12">
        <v>65</v>
      </c>
      <c r="B54" s="245" t="s">
        <v>62</v>
      </c>
      <c r="C54" s="289"/>
      <c r="D54" s="12" t="s">
        <v>8</v>
      </c>
      <c r="E54" s="12" t="s">
        <v>141</v>
      </c>
      <c r="F54" s="14">
        <v>7</v>
      </c>
      <c r="G54" s="12" t="s">
        <v>9</v>
      </c>
      <c r="H54" s="12" t="s">
        <v>57</v>
      </c>
      <c r="I54" s="40" t="s">
        <v>39</v>
      </c>
      <c r="J54" s="113" t="s">
        <v>635</v>
      </c>
    </row>
    <row r="55" spans="1:10" ht="72" customHeight="1">
      <c r="A55" s="41">
        <v>69</v>
      </c>
      <c r="B55" s="230" t="s">
        <v>193</v>
      </c>
      <c r="C55" s="231"/>
      <c r="D55" s="113" t="s">
        <v>191</v>
      </c>
      <c r="E55" s="113" t="s">
        <v>140</v>
      </c>
      <c r="F55" s="115">
        <v>1</v>
      </c>
      <c r="G55" s="113" t="s">
        <v>9</v>
      </c>
      <c r="H55" s="113" t="s">
        <v>57</v>
      </c>
      <c r="I55" s="74" t="s">
        <v>39</v>
      </c>
      <c r="J55" s="113" t="s">
        <v>264</v>
      </c>
    </row>
    <row r="56" spans="1:10" ht="75.75" customHeight="1">
      <c r="A56" s="3">
        <v>70</v>
      </c>
      <c r="B56" s="230" t="s">
        <v>194</v>
      </c>
      <c r="C56" s="231"/>
      <c r="D56" s="113" t="s">
        <v>191</v>
      </c>
      <c r="E56" s="113" t="s">
        <v>140</v>
      </c>
      <c r="F56" s="115">
        <v>1</v>
      </c>
      <c r="G56" s="113" t="s">
        <v>9</v>
      </c>
      <c r="H56" s="113" t="s">
        <v>57</v>
      </c>
      <c r="I56" s="74" t="s">
        <v>39</v>
      </c>
      <c r="J56" s="113" t="s">
        <v>264</v>
      </c>
    </row>
    <row r="57" spans="1:10" ht="15">
      <c r="A57" s="221" t="s">
        <v>32</v>
      </c>
      <c r="B57" s="221"/>
      <c r="C57" s="221"/>
      <c r="D57" s="221"/>
      <c r="E57" s="221"/>
      <c r="F57" s="7">
        <v>9</v>
      </c>
      <c r="G57" s="227"/>
      <c r="H57" s="227"/>
      <c r="I57" s="26">
        <f>SUM(I54:I56)</f>
        <v>0</v>
      </c>
      <c r="J57" s="21"/>
    </row>
    <row r="58" spans="1:10" ht="15">
      <c r="A58" s="221" t="s">
        <v>60</v>
      </c>
      <c r="B58" s="221"/>
      <c r="C58" s="221"/>
      <c r="D58" s="221"/>
      <c r="E58" s="221"/>
      <c r="F58" s="7"/>
      <c r="G58" s="227"/>
      <c r="H58" s="227"/>
      <c r="I58" s="26"/>
      <c r="J58" s="21"/>
    </row>
    <row r="59" spans="1:10" ht="15">
      <c r="A59" s="221" t="s">
        <v>227</v>
      </c>
      <c r="B59" s="221"/>
      <c r="C59" s="221"/>
      <c r="D59" s="221"/>
      <c r="E59" s="221"/>
      <c r="F59" s="7">
        <v>9</v>
      </c>
      <c r="G59" s="227"/>
      <c r="H59" s="227"/>
      <c r="I59" s="26">
        <v>0</v>
      </c>
      <c r="J59" s="21"/>
    </row>
    <row r="60" spans="1:10" ht="15.75">
      <c r="A60" s="222"/>
      <c r="B60" s="223"/>
      <c r="C60" s="223"/>
      <c r="D60" s="223"/>
      <c r="E60" s="223"/>
      <c r="F60" s="223"/>
      <c r="G60" s="223"/>
      <c r="H60" s="223"/>
      <c r="I60" s="223"/>
      <c r="J60" s="224"/>
    </row>
    <row r="61" spans="1:10" ht="15.75" customHeight="1">
      <c r="A61" s="211" t="s">
        <v>64</v>
      </c>
      <c r="B61" s="212"/>
      <c r="C61" s="212"/>
      <c r="D61" s="212"/>
      <c r="E61" s="212"/>
      <c r="F61" s="212"/>
      <c r="G61" s="212"/>
      <c r="H61" s="212"/>
      <c r="I61" s="212"/>
      <c r="J61" s="213"/>
    </row>
    <row r="62" spans="1:10" ht="109.5" customHeight="1">
      <c r="A62" s="12">
        <v>71</v>
      </c>
      <c r="B62" s="238" t="s">
        <v>65</v>
      </c>
      <c r="C62" s="238"/>
      <c r="D62" s="117" t="s">
        <v>27</v>
      </c>
      <c r="E62" s="117" t="s">
        <v>140</v>
      </c>
      <c r="F62" s="118">
        <v>12</v>
      </c>
      <c r="G62" s="117" t="s">
        <v>9</v>
      </c>
      <c r="H62" s="117" t="s">
        <v>139</v>
      </c>
      <c r="I62" s="74" t="s">
        <v>39</v>
      </c>
      <c r="J62" s="113" t="s">
        <v>636</v>
      </c>
    </row>
    <row r="63" spans="1:10" ht="183" customHeight="1">
      <c r="A63" s="3">
        <v>72</v>
      </c>
      <c r="B63" s="226" t="s">
        <v>150</v>
      </c>
      <c r="C63" s="226"/>
      <c r="D63" s="113" t="s">
        <v>27</v>
      </c>
      <c r="E63" s="113" t="s">
        <v>140</v>
      </c>
      <c r="F63" s="115">
        <v>15</v>
      </c>
      <c r="G63" s="113" t="s">
        <v>9</v>
      </c>
      <c r="H63" s="113" t="s">
        <v>139</v>
      </c>
      <c r="I63" s="74" t="s">
        <v>39</v>
      </c>
      <c r="J63" s="113" t="s">
        <v>638</v>
      </c>
    </row>
    <row r="64" spans="1:10" ht="51" customHeight="1">
      <c r="A64" s="3">
        <v>73</v>
      </c>
      <c r="B64" s="226" t="s">
        <v>151</v>
      </c>
      <c r="C64" s="226"/>
      <c r="D64" s="113" t="s">
        <v>27</v>
      </c>
      <c r="E64" s="113" t="s">
        <v>140</v>
      </c>
      <c r="F64" s="115">
        <v>3</v>
      </c>
      <c r="G64" s="113" t="s">
        <v>9</v>
      </c>
      <c r="H64" s="113" t="s">
        <v>139</v>
      </c>
      <c r="I64" s="74" t="s">
        <v>39</v>
      </c>
      <c r="J64" s="113" t="s">
        <v>265</v>
      </c>
    </row>
    <row r="65" spans="1:10" ht="198.75" customHeight="1">
      <c r="A65" s="3">
        <v>74</v>
      </c>
      <c r="B65" s="226" t="s">
        <v>66</v>
      </c>
      <c r="C65" s="226"/>
      <c r="D65" s="113" t="s">
        <v>27</v>
      </c>
      <c r="E65" s="113" t="s">
        <v>140</v>
      </c>
      <c r="F65" s="115">
        <v>24</v>
      </c>
      <c r="G65" s="113" t="s">
        <v>9</v>
      </c>
      <c r="H65" s="113" t="s">
        <v>139</v>
      </c>
      <c r="I65" s="74" t="s">
        <v>39</v>
      </c>
      <c r="J65" s="113" t="s">
        <v>639</v>
      </c>
    </row>
    <row r="66" spans="1:10" ht="141" customHeight="1">
      <c r="A66" s="3">
        <v>75</v>
      </c>
      <c r="B66" s="226" t="s">
        <v>67</v>
      </c>
      <c r="C66" s="226"/>
      <c r="D66" s="3" t="s">
        <v>27</v>
      </c>
      <c r="E66" s="3" t="s">
        <v>140</v>
      </c>
      <c r="F66" s="5">
        <v>21</v>
      </c>
      <c r="G66" s="3" t="s">
        <v>9</v>
      </c>
      <c r="H66" s="3" t="s">
        <v>139</v>
      </c>
      <c r="I66" s="74" t="s">
        <v>39</v>
      </c>
      <c r="J66" s="113" t="s">
        <v>637</v>
      </c>
    </row>
    <row r="67" spans="1:10" ht="70.5" customHeight="1">
      <c r="A67" s="3">
        <v>76</v>
      </c>
      <c r="B67" s="226" t="s">
        <v>641</v>
      </c>
      <c r="C67" s="226"/>
      <c r="D67" s="3" t="s">
        <v>27</v>
      </c>
      <c r="E67" s="3" t="s">
        <v>140</v>
      </c>
      <c r="F67" s="5">
        <v>18</v>
      </c>
      <c r="G67" s="3" t="s">
        <v>9</v>
      </c>
      <c r="H67" s="3" t="s">
        <v>139</v>
      </c>
      <c r="I67" s="74" t="s">
        <v>39</v>
      </c>
      <c r="J67" s="113" t="s">
        <v>642</v>
      </c>
    </row>
    <row r="68" spans="1:10" ht="71.25" customHeight="1">
      <c r="A68" s="3">
        <v>77</v>
      </c>
      <c r="B68" s="226" t="s">
        <v>68</v>
      </c>
      <c r="C68" s="226"/>
      <c r="D68" s="3" t="s">
        <v>27</v>
      </c>
      <c r="E68" s="3" t="s">
        <v>140</v>
      </c>
      <c r="F68" s="5">
        <v>9</v>
      </c>
      <c r="G68" s="3" t="s">
        <v>9</v>
      </c>
      <c r="H68" s="3" t="s">
        <v>139</v>
      </c>
      <c r="I68" s="40" t="s">
        <v>39</v>
      </c>
      <c r="J68" s="113" t="s">
        <v>640</v>
      </c>
    </row>
    <row r="69" spans="1:10" ht="15">
      <c r="A69" s="221" t="s">
        <v>32</v>
      </c>
      <c r="B69" s="221"/>
      <c r="C69" s="221"/>
      <c r="D69" s="221"/>
      <c r="E69" s="221"/>
      <c r="F69" s="7">
        <f>SUM(F62:F68)</f>
        <v>102</v>
      </c>
      <c r="G69" s="227"/>
      <c r="H69" s="227"/>
      <c r="I69" s="26">
        <f>SUM(I62:I68)</f>
        <v>0</v>
      </c>
      <c r="J69" s="23"/>
    </row>
    <row r="70" spans="1:10" ht="15">
      <c r="A70" s="221" t="s">
        <v>60</v>
      </c>
      <c r="B70" s="221"/>
      <c r="C70" s="221"/>
      <c r="D70" s="221"/>
      <c r="E70" s="221"/>
      <c r="F70" s="7"/>
      <c r="G70" s="227"/>
      <c r="H70" s="227"/>
      <c r="I70" s="26"/>
      <c r="J70" s="23"/>
    </row>
    <row r="71" spans="1:10" ht="15">
      <c r="A71" s="221" t="s">
        <v>227</v>
      </c>
      <c r="B71" s="221"/>
      <c r="C71" s="221"/>
      <c r="D71" s="221"/>
      <c r="E71" s="221"/>
      <c r="F71" s="7">
        <v>102</v>
      </c>
      <c r="G71" s="227"/>
      <c r="H71" s="227"/>
      <c r="I71" s="26">
        <v>0</v>
      </c>
      <c r="J71" s="23"/>
    </row>
    <row r="72" spans="1:10" ht="15.75">
      <c r="A72" s="222"/>
      <c r="B72" s="223"/>
      <c r="C72" s="223"/>
      <c r="D72" s="223"/>
      <c r="E72" s="223"/>
      <c r="F72" s="223"/>
      <c r="G72" s="223"/>
      <c r="H72" s="223"/>
      <c r="I72" s="223"/>
      <c r="J72" s="224"/>
    </row>
    <row r="73" spans="1:10" ht="19.5" customHeight="1">
      <c r="A73" s="292" t="s">
        <v>69</v>
      </c>
      <c r="B73" s="293"/>
      <c r="C73" s="293"/>
      <c r="D73" s="293"/>
      <c r="E73" s="293"/>
      <c r="F73" s="293"/>
      <c r="G73" s="293"/>
      <c r="H73" s="293"/>
      <c r="I73" s="293"/>
      <c r="J73" s="294"/>
    </row>
    <row r="74" spans="1:10" ht="71.25" customHeight="1">
      <c r="A74" s="12">
        <v>85</v>
      </c>
      <c r="B74" s="238" t="s">
        <v>152</v>
      </c>
      <c r="C74" s="238"/>
      <c r="D74" s="12" t="s">
        <v>8</v>
      </c>
      <c r="E74" s="12" t="s">
        <v>141</v>
      </c>
      <c r="F74" s="14">
        <v>4.4</v>
      </c>
      <c r="G74" s="12" t="s">
        <v>9</v>
      </c>
      <c r="H74" s="12" t="s">
        <v>70</v>
      </c>
      <c r="I74" s="40" t="s">
        <v>39</v>
      </c>
      <c r="J74" s="113" t="s">
        <v>635</v>
      </c>
    </row>
    <row r="75" spans="1:10" ht="15">
      <c r="A75" s="221" t="s">
        <v>32</v>
      </c>
      <c r="B75" s="221"/>
      <c r="C75" s="221"/>
      <c r="D75" s="221"/>
      <c r="E75" s="221"/>
      <c r="F75" s="7">
        <v>4.4</v>
      </c>
      <c r="G75" s="227"/>
      <c r="H75" s="227"/>
      <c r="I75" s="26">
        <v>0</v>
      </c>
      <c r="J75" s="21"/>
    </row>
    <row r="76" spans="1:10" ht="15">
      <c r="A76" s="221" t="s">
        <v>60</v>
      </c>
      <c r="B76" s="221"/>
      <c r="C76" s="221"/>
      <c r="D76" s="221"/>
      <c r="E76" s="221"/>
      <c r="F76" s="7"/>
      <c r="G76" s="227"/>
      <c r="H76" s="227"/>
      <c r="I76" s="26"/>
      <c r="J76" s="21"/>
    </row>
    <row r="77" spans="1:10" ht="15">
      <c r="A77" s="221" t="s">
        <v>227</v>
      </c>
      <c r="B77" s="221"/>
      <c r="C77" s="221"/>
      <c r="D77" s="221"/>
      <c r="E77" s="221"/>
      <c r="F77" s="7">
        <v>4.4</v>
      </c>
      <c r="G77" s="227"/>
      <c r="H77" s="227"/>
      <c r="I77" s="26">
        <v>0</v>
      </c>
      <c r="J77" s="21"/>
    </row>
    <row r="78" spans="1:10" ht="15">
      <c r="A78" s="235"/>
      <c r="B78" s="236"/>
      <c r="C78" s="236"/>
      <c r="D78" s="236"/>
      <c r="E78" s="236"/>
      <c r="F78" s="236"/>
      <c r="G78" s="236"/>
      <c r="H78" s="236"/>
      <c r="I78" s="236"/>
      <c r="J78" s="237"/>
    </row>
    <row r="79" spans="1:10" ht="15.75" customHeight="1">
      <c r="A79" s="211" t="s">
        <v>196</v>
      </c>
      <c r="B79" s="212"/>
      <c r="C79" s="212"/>
      <c r="D79" s="212"/>
      <c r="E79" s="212"/>
      <c r="F79" s="212"/>
      <c r="G79" s="212"/>
      <c r="H79" s="212"/>
      <c r="I79" s="212"/>
      <c r="J79" s="213"/>
    </row>
    <row r="80" spans="1:10" ht="69.75" customHeight="1">
      <c r="A80" s="10">
        <v>87</v>
      </c>
      <c r="B80" s="244" t="s">
        <v>197</v>
      </c>
      <c r="C80" s="244"/>
      <c r="D80" s="113" t="s">
        <v>27</v>
      </c>
      <c r="E80" s="113" t="s">
        <v>140</v>
      </c>
      <c r="F80" s="115">
        <v>3.5</v>
      </c>
      <c r="G80" s="117" t="s">
        <v>9</v>
      </c>
      <c r="H80" s="117" t="s">
        <v>70</v>
      </c>
      <c r="I80" s="74" t="s">
        <v>39</v>
      </c>
      <c r="J80" s="113" t="s">
        <v>643</v>
      </c>
    </row>
    <row r="81" spans="1:10" ht="70.5" customHeight="1">
      <c r="A81" s="47">
        <v>88</v>
      </c>
      <c r="B81" s="244" t="s">
        <v>198</v>
      </c>
      <c r="C81" s="244"/>
      <c r="D81" s="113" t="s">
        <v>27</v>
      </c>
      <c r="E81" s="113" t="s">
        <v>140</v>
      </c>
      <c r="F81" s="115">
        <v>10.5</v>
      </c>
      <c r="G81" s="113" t="s">
        <v>9</v>
      </c>
      <c r="H81" s="113" t="s">
        <v>70</v>
      </c>
      <c r="I81" s="74">
        <v>3</v>
      </c>
      <c r="J81" s="113" t="s">
        <v>644</v>
      </c>
    </row>
    <row r="82" spans="1:10" ht="72.75" customHeight="1">
      <c r="A82" s="10">
        <v>89</v>
      </c>
      <c r="B82" s="244" t="s">
        <v>199</v>
      </c>
      <c r="C82" s="244"/>
      <c r="D82" s="113" t="s">
        <v>27</v>
      </c>
      <c r="E82" s="113" t="s">
        <v>140</v>
      </c>
      <c r="F82" s="115">
        <v>14</v>
      </c>
      <c r="G82" s="113" t="s">
        <v>9</v>
      </c>
      <c r="H82" s="113" t="s">
        <v>70</v>
      </c>
      <c r="I82" s="74">
        <v>3.5</v>
      </c>
      <c r="J82" s="113" t="s">
        <v>644</v>
      </c>
    </row>
    <row r="83" spans="1:10" ht="114" customHeight="1">
      <c r="A83" s="10">
        <v>91</v>
      </c>
      <c r="B83" s="244" t="s">
        <v>200</v>
      </c>
      <c r="C83" s="244"/>
      <c r="D83" s="113" t="s">
        <v>27</v>
      </c>
      <c r="E83" s="113" t="s">
        <v>140</v>
      </c>
      <c r="F83" s="115">
        <v>5.25</v>
      </c>
      <c r="G83" s="117" t="s">
        <v>9</v>
      </c>
      <c r="H83" s="117" t="s">
        <v>70</v>
      </c>
      <c r="I83" s="74" t="s">
        <v>39</v>
      </c>
      <c r="J83" s="113" t="s">
        <v>645</v>
      </c>
    </row>
    <row r="84" spans="1:10" ht="107.25" customHeight="1">
      <c r="A84" s="10">
        <v>92</v>
      </c>
      <c r="B84" s="244" t="s">
        <v>201</v>
      </c>
      <c r="C84" s="244"/>
      <c r="D84" s="113" t="s">
        <v>27</v>
      </c>
      <c r="E84" s="113" t="s">
        <v>140</v>
      </c>
      <c r="F84" s="115">
        <v>7</v>
      </c>
      <c r="G84" s="117" t="s">
        <v>9</v>
      </c>
      <c r="H84" s="117" t="s">
        <v>70</v>
      </c>
      <c r="I84" s="74" t="s">
        <v>39</v>
      </c>
      <c r="J84" s="113" t="s">
        <v>645</v>
      </c>
    </row>
    <row r="85" spans="1:10" ht="15">
      <c r="A85" s="221" t="s">
        <v>32</v>
      </c>
      <c r="B85" s="221"/>
      <c r="C85" s="221"/>
      <c r="D85" s="221"/>
      <c r="E85" s="221"/>
      <c r="F85" s="7">
        <f>SUM(F80:F84)</f>
        <v>40.25</v>
      </c>
      <c r="G85" s="36"/>
      <c r="H85" s="36"/>
      <c r="I85" s="26">
        <v>6.5</v>
      </c>
      <c r="J85" s="21"/>
    </row>
    <row r="86" spans="1:10" ht="15">
      <c r="A86" s="221" t="s">
        <v>60</v>
      </c>
      <c r="B86" s="221"/>
      <c r="C86" s="221"/>
      <c r="D86" s="221"/>
      <c r="E86" s="221"/>
      <c r="F86" s="7"/>
      <c r="G86" s="199"/>
      <c r="H86" s="199"/>
      <c r="I86" s="26"/>
      <c r="J86" s="21"/>
    </row>
    <row r="87" spans="1:10" ht="15">
      <c r="A87" s="205" t="s">
        <v>234</v>
      </c>
      <c r="B87" s="206"/>
      <c r="C87" s="206"/>
      <c r="D87" s="206"/>
      <c r="E87" s="207"/>
      <c r="F87" s="7"/>
      <c r="G87" s="200"/>
      <c r="H87" s="200"/>
      <c r="I87" s="26">
        <v>6.5</v>
      </c>
      <c r="J87" s="21"/>
    </row>
    <row r="88" spans="1:10" ht="15">
      <c r="A88" s="232" t="s">
        <v>227</v>
      </c>
      <c r="B88" s="232"/>
      <c r="C88" s="232"/>
      <c r="D88" s="232"/>
      <c r="E88" s="232"/>
      <c r="F88" s="15">
        <v>40.25</v>
      </c>
      <c r="G88" s="201"/>
      <c r="H88" s="201"/>
      <c r="I88" s="125">
        <v>0</v>
      </c>
      <c r="J88" s="120"/>
    </row>
    <row r="89" spans="1:10" ht="15.75" customHeight="1">
      <c r="A89" s="222" t="s">
        <v>71</v>
      </c>
      <c r="B89" s="223"/>
      <c r="C89" s="223"/>
      <c r="D89" s="223"/>
      <c r="E89" s="223"/>
      <c r="F89" s="223"/>
      <c r="G89" s="223"/>
      <c r="H89" s="223"/>
      <c r="I89" s="223"/>
      <c r="J89" s="224"/>
    </row>
    <row r="90" spans="1:10" ht="15.75" customHeight="1">
      <c r="A90" s="211" t="s">
        <v>72</v>
      </c>
      <c r="B90" s="212"/>
      <c r="C90" s="212"/>
      <c r="D90" s="212"/>
      <c r="E90" s="212"/>
      <c r="F90" s="212"/>
      <c r="G90" s="212"/>
      <c r="H90" s="212"/>
      <c r="I90" s="212"/>
      <c r="J90" s="213"/>
    </row>
    <row r="91" spans="1:10" ht="36" customHeight="1">
      <c r="A91" s="24">
        <v>93</v>
      </c>
      <c r="B91" s="226" t="s">
        <v>153</v>
      </c>
      <c r="C91" s="226"/>
      <c r="D91" s="24" t="s">
        <v>8</v>
      </c>
      <c r="E91" s="24" t="s">
        <v>141</v>
      </c>
      <c r="F91" s="25">
        <v>4</v>
      </c>
      <c r="G91" s="24" t="s">
        <v>9</v>
      </c>
      <c r="H91" s="24" t="s">
        <v>10</v>
      </c>
      <c r="I91" s="40">
        <v>0.6</v>
      </c>
      <c r="J91" s="113" t="s">
        <v>646</v>
      </c>
    </row>
    <row r="92" spans="1:10" ht="15">
      <c r="A92" s="221" t="s">
        <v>32</v>
      </c>
      <c r="B92" s="221"/>
      <c r="C92" s="221"/>
      <c r="D92" s="221"/>
      <c r="E92" s="221"/>
      <c r="F92" s="7">
        <v>4</v>
      </c>
      <c r="G92" s="199"/>
      <c r="H92" s="199"/>
      <c r="I92" s="26">
        <v>0.6</v>
      </c>
      <c r="J92" s="21"/>
    </row>
    <row r="93" spans="1:10" ht="15">
      <c r="A93" s="221" t="s">
        <v>60</v>
      </c>
      <c r="B93" s="221"/>
      <c r="C93" s="221"/>
      <c r="D93" s="221"/>
      <c r="E93" s="221"/>
      <c r="F93" s="7"/>
      <c r="G93" s="200"/>
      <c r="H93" s="200"/>
      <c r="I93" s="26"/>
      <c r="J93" s="48"/>
    </row>
    <row r="94" spans="1:10" ht="15">
      <c r="A94" s="221" t="s">
        <v>227</v>
      </c>
      <c r="B94" s="221"/>
      <c r="C94" s="221"/>
      <c r="D94" s="221"/>
      <c r="E94" s="221"/>
      <c r="F94" s="7">
        <v>4</v>
      </c>
      <c r="G94" s="201"/>
      <c r="H94" s="201"/>
      <c r="I94" s="26">
        <v>0.6</v>
      </c>
      <c r="J94" s="48"/>
    </row>
    <row r="95" spans="1:10" ht="15">
      <c r="A95" s="235"/>
      <c r="B95" s="236"/>
      <c r="C95" s="236"/>
      <c r="D95" s="236"/>
      <c r="E95" s="236"/>
      <c r="F95" s="236"/>
      <c r="G95" s="236"/>
      <c r="H95" s="236"/>
      <c r="I95" s="236"/>
      <c r="J95" s="237"/>
    </row>
    <row r="96" spans="1:10" ht="15.75" customHeight="1">
      <c r="A96" s="211" t="s">
        <v>73</v>
      </c>
      <c r="B96" s="212"/>
      <c r="C96" s="212"/>
      <c r="D96" s="212"/>
      <c r="E96" s="212"/>
      <c r="F96" s="212"/>
      <c r="G96" s="212"/>
      <c r="H96" s="212"/>
      <c r="I96" s="212"/>
      <c r="J96" s="213"/>
    </row>
    <row r="97" spans="1:10" ht="62.25" customHeight="1">
      <c r="A97" s="24">
        <v>95</v>
      </c>
      <c r="B97" s="229" t="s">
        <v>74</v>
      </c>
      <c r="C97" s="229"/>
      <c r="D97" s="24" t="s">
        <v>25</v>
      </c>
      <c r="E97" s="24" t="s">
        <v>142</v>
      </c>
      <c r="F97" s="25">
        <v>0.2</v>
      </c>
      <c r="G97" s="24" t="s">
        <v>9</v>
      </c>
      <c r="H97" s="24" t="s">
        <v>39</v>
      </c>
      <c r="I97" s="40" t="s">
        <v>39</v>
      </c>
      <c r="J97" s="113" t="s">
        <v>647</v>
      </c>
    </row>
    <row r="98" spans="1:10" ht="59.25" customHeight="1">
      <c r="A98" s="24">
        <v>96</v>
      </c>
      <c r="B98" s="229" t="s">
        <v>75</v>
      </c>
      <c r="C98" s="229"/>
      <c r="D98" s="24" t="s">
        <v>25</v>
      </c>
      <c r="E98" s="24" t="s">
        <v>142</v>
      </c>
      <c r="F98" s="25">
        <v>0.2</v>
      </c>
      <c r="G98" s="24" t="s">
        <v>9</v>
      </c>
      <c r="H98" s="24" t="s">
        <v>39</v>
      </c>
      <c r="I98" s="40" t="s">
        <v>39</v>
      </c>
      <c r="J98" s="113" t="s">
        <v>647</v>
      </c>
    </row>
    <row r="99" spans="1:10" ht="15">
      <c r="A99" s="221" t="s">
        <v>32</v>
      </c>
      <c r="B99" s="221"/>
      <c r="C99" s="221"/>
      <c r="D99" s="221"/>
      <c r="E99" s="221"/>
      <c r="F99" s="7">
        <v>0.4</v>
      </c>
      <c r="G99" s="227"/>
      <c r="H99" s="227"/>
      <c r="I99" s="26">
        <v>0</v>
      </c>
      <c r="J99" s="23"/>
    </row>
    <row r="100" spans="1:10" ht="15">
      <c r="A100" s="221" t="s">
        <v>60</v>
      </c>
      <c r="B100" s="221"/>
      <c r="C100" s="221"/>
      <c r="D100" s="221"/>
      <c r="E100" s="221"/>
      <c r="F100" s="7"/>
      <c r="G100" s="227"/>
      <c r="H100" s="227"/>
      <c r="I100" s="26"/>
      <c r="J100" s="23"/>
    </row>
    <row r="101" spans="1:10" ht="15">
      <c r="A101" s="221" t="s">
        <v>227</v>
      </c>
      <c r="B101" s="221"/>
      <c r="C101" s="221"/>
      <c r="D101" s="221"/>
      <c r="E101" s="221"/>
      <c r="F101" s="7">
        <v>0.4</v>
      </c>
      <c r="G101" s="227"/>
      <c r="H101" s="227"/>
      <c r="I101" s="26">
        <v>0</v>
      </c>
      <c r="J101" s="23"/>
    </row>
    <row r="102" spans="1:10" ht="15">
      <c r="A102" s="214" t="s">
        <v>76</v>
      </c>
      <c r="B102" s="215"/>
      <c r="C102" s="215"/>
      <c r="D102" s="215"/>
      <c r="E102" s="215"/>
      <c r="F102" s="215"/>
      <c r="G102" s="215"/>
      <c r="H102" s="215"/>
      <c r="I102" s="215"/>
      <c r="J102" s="216"/>
    </row>
    <row r="103" spans="1:10" ht="15.75" customHeight="1">
      <c r="A103" s="211" t="s">
        <v>80</v>
      </c>
      <c r="B103" s="212"/>
      <c r="C103" s="212"/>
      <c r="D103" s="212"/>
      <c r="E103" s="212"/>
      <c r="F103" s="212"/>
      <c r="G103" s="212"/>
      <c r="H103" s="212"/>
      <c r="I103" s="212"/>
      <c r="J103" s="213"/>
    </row>
    <row r="104" spans="1:10" ht="121.5" customHeight="1">
      <c r="A104" s="113">
        <v>106</v>
      </c>
      <c r="B104" s="226" t="s">
        <v>81</v>
      </c>
      <c r="C104" s="226"/>
      <c r="D104" s="9" t="s">
        <v>49</v>
      </c>
      <c r="E104" s="113" t="s">
        <v>154</v>
      </c>
      <c r="F104" s="115">
        <v>32</v>
      </c>
      <c r="G104" s="113" t="s">
        <v>13</v>
      </c>
      <c r="H104" s="113" t="s">
        <v>156</v>
      </c>
      <c r="I104" s="74">
        <v>39.2</v>
      </c>
      <c r="J104" s="113" t="s">
        <v>648</v>
      </c>
    </row>
    <row r="105" spans="1:10" ht="15">
      <c r="A105" s="221" t="s">
        <v>32</v>
      </c>
      <c r="B105" s="221"/>
      <c r="C105" s="221"/>
      <c r="D105" s="221"/>
      <c r="E105" s="221"/>
      <c r="F105" s="7">
        <v>32</v>
      </c>
      <c r="G105" s="199"/>
      <c r="H105" s="199"/>
      <c r="I105" s="26">
        <f>SUM(I104:I104)</f>
        <v>39.2</v>
      </c>
      <c r="J105" s="21"/>
    </row>
    <row r="106" spans="1:10" ht="15">
      <c r="A106" s="221" t="s">
        <v>60</v>
      </c>
      <c r="B106" s="221"/>
      <c r="C106" s="221"/>
      <c r="D106" s="221"/>
      <c r="E106" s="221"/>
      <c r="F106" s="7"/>
      <c r="G106" s="200"/>
      <c r="H106" s="200"/>
      <c r="I106" s="26"/>
      <c r="J106" s="44"/>
    </row>
    <row r="107" spans="1:10" ht="15">
      <c r="A107" s="205" t="s">
        <v>227</v>
      </c>
      <c r="B107" s="206"/>
      <c r="C107" s="206"/>
      <c r="D107" s="206"/>
      <c r="E107" s="207"/>
      <c r="F107" s="15"/>
      <c r="G107" s="200"/>
      <c r="H107" s="200"/>
      <c r="I107" s="26"/>
      <c r="J107" s="44"/>
    </row>
    <row r="108" spans="1:10" ht="15">
      <c r="A108" s="232" t="s">
        <v>234</v>
      </c>
      <c r="B108" s="232"/>
      <c r="C108" s="232"/>
      <c r="D108" s="232"/>
      <c r="E108" s="232"/>
      <c r="F108" s="15">
        <v>32</v>
      </c>
      <c r="G108" s="201"/>
      <c r="H108" s="201"/>
      <c r="I108" s="26">
        <v>39.2</v>
      </c>
      <c r="J108" s="44"/>
    </row>
    <row r="109" spans="1:10" ht="15.75">
      <c r="A109" s="309"/>
      <c r="B109" s="310"/>
      <c r="C109" s="310"/>
      <c r="D109" s="310"/>
      <c r="E109" s="310"/>
      <c r="F109" s="310"/>
      <c r="G109" s="310"/>
      <c r="H109" s="310"/>
      <c r="I109" s="310"/>
      <c r="J109" s="311"/>
    </row>
    <row r="110" spans="1:10" ht="21.75" customHeight="1">
      <c r="A110" s="211" t="s">
        <v>82</v>
      </c>
      <c r="B110" s="212"/>
      <c r="C110" s="212"/>
      <c r="D110" s="212"/>
      <c r="E110" s="212"/>
      <c r="F110" s="212"/>
      <c r="G110" s="212"/>
      <c r="H110" s="212"/>
      <c r="I110" s="212"/>
      <c r="J110" s="213"/>
    </row>
    <row r="111" spans="1:10" ht="73.5" customHeight="1">
      <c r="A111" s="114">
        <v>112</v>
      </c>
      <c r="B111" s="258" t="s">
        <v>247</v>
      </c>
      <c r="C111" s="259"/>
      <c r="D111" s="116" t="s">
        <v>47</v>
      </c>
      <c r="E111" s="116" t="s">
        <v>148</v>
      </c>
      <c r="F111" s="119">
        <v>0.8</v>
      </c>
      <c r="G111" s="116" t="s">
        <v>9</v>
      </c>
      <c r="H111" s="116" t="s">
        <v>39</v>
      </c>
      <c r="I111" s="40" t="s">
        <v>39</v>
      </c>
      <c r="J111" s="113" t="s">
        <v>650</v>
      </c>
    </row>
    <row r="112" spans="1:10" ht="72" customHeight="1">
      <c r="A112" s="3">
        <v>115</v>
      </c>
      <c r="B112" s="245" t="s">
        <v>202</v>
      </c>
      <c r="C112" s="289"/>
      <c r="D112" s="3" t="s">
        <v>191</v>
      </c>
      <c r="E112" s="3" t="s">
        <v>143</v>
      </c>
      <c r="F112" s="5">
        <v>0.8</v>
      </c>
      <c r="G112" s="3" t="s">
        <v>9</v>
      </c>
      <c r="H112" s="31" t="s">
        <v>39</v>
      </c>
      <c r="I112" s="40" t="s">
        <v>39</v>
      </c>
      <c r="J112" s="113" t="s">
        <v>649</v>
      </c>
    </row>
    <row r="113" spans="1:10" ht="99" customHeight="1">
      <c r="A113" s="3">
        <v>116</v>
      </c>
      <c r="B113" s="245" t="s">
        <v>203</v>
      </c>
      <c r="C113" s="289"/>
      <c r="D113" s="3" t="s">
        <v>191</v>
      </c>
      <c r="E113" s="3" t="s">
        <v>140</v>
      </c>
      <c r="F113" s="5">
        <v>0.5</v>
      </c>
      <c r="G113" s="3" t="s">
        <v>9</v>
      </c>
      <c r="H113" s="3" t="s">
        <v>39</v>
      </c>
      <c r="I113" s="40" t="s">
        <v>39</v>
      </c>
      <c r="J113" s="113" t="s">
        <v>651</v>
      </c>
    </row>
    <row r="114" spans="1:10" ht="15">
      <c r="A114" s="221" t="s">
        <v>32</v>
      </c>
      <c r="B114" s="221"/>
      <c r="C114" s="221"/>
      <c r="D114" s="221"/>
      <c r="E114" s="221"/>
      <c r="F114" s="7">
        <f>SUM(F111:F113)</f>
        <v>2.1</v>
      </c>
      <c r="G114" s="29"/>
      <c r="H114" s="29"/>
      <c r="I114" s="26">
        <f>SUM(I111:I113)</f>
        <v>0</v>
      </c>
      <c r="J114" s="23"/>
    </row>
    <row r="115" spans="1:10" ht="15">
      <c r="A115" s="221" t="s">
        <v>60</v>
      </c>
      <c r="B115" s="221"/>
      <c r="C115" s="221"/>
      <c r="D115" s="221"/>
      <c r="E115" s="221"/>
      <c r="F115" s="7"/>
      <c r="G115" s="37"/>
      <c r="H115" s="37"/>
      <c r="I115" s="26"/>
      <c r="J115" s="23"/>
    </row>
    <row r="116" spans="1:10" ht="15">
      <c r="A116" s="221" t="s">
        <v>227</v>
      </c>
      <c r="B116" s="221"/>
      <c r="C116" s="221"/>
      <c r="D116" s="221"/>
      <c r="E116" s="221"/>
      <c r="F116" s="7">
        <v>2.1</v>
      </c>
      <c r="G116" s="36"/>
      <c r="H116" s="36"/>
      <c r="I116" s="26">
        <v>0</v>
      </c>
      <c r="J116" s="23"/>
    </row>
    <row r="117" spans="1:10" ht="15.75">
      <c r="A117" s="222"/>
      <c r="B117" s="223"/>
      <c r="C117" s="223"/>
      <c r="D117" s="223"/>
      <c r="E117" s="223"/>
      <c r="F117" s="223"/>
      <c r="G117" s="223"/>
      <c r="H117" s="223"/>
      <c r="I117" s="223"/>
      <c r="J117" s="224"/>
    </row>
    <row r="118" spans="1:10" ht="15.75" customHeight="1">
      <c r="A118" s="211" t="s">
        <v>87</v>
      </c>
      <c r="B118" s="212"/>
      <c r="C118" s="212"/>
      <c r="D118" s="212"/>
      <c r="E118" s="212"/>
      <c r="F118" s="212"/>
      <c r="G118" s="212"/>
      <c r="H118" s="212"/>
      <c r="I118" s="212"/>
      <c r="J118" s="213"/>
    </row>
    <row r="119" spans="1:10" ht="42" customHeight="1">
      <c r="A119" s="24">
        <v>123</v>
      </c>
      <c r="B119" s="226" t="s">
        <v>88</v>
      </c>
      <c r="C119" s="226"/>
      <c r="D119" s="24" t="s">
        <v>8</v>
      </c>
      <c r="E119" s="24" t="s">
        <v>155</v>
      </c>
      <c r="F119" s="25">
        <v>1.5</v>
      </c>
      <c r="G119" s="24" t="s">
        <v>9</v>
      </c>
      <c r="H119" s="24" t="s">
        <v>39</v>
      </c>
      <c r="I119" s="40">
        <v>1.4</v>
      </c>
      <c r="J119" s="113" t="s">
        <v>652</v>
      </c>
    </row>
    <row r="120" spans="1:10" ht="15">
      <c r="A120" s="221" t="s">
        <v>32</v>
      </c>
      <c r="B120" s="221"/>
      <c r="C120" s="221"/>
      <c r="D120" s="221"/>
      <c r="E120" s="221"/>
      <c r="F120" s="7">
        <v>1.5</v>
      </c>
      <c r="G120" s="227"/>
      <c r="H120" s="227"/>
      <c r="I120" s="26">
        <f>SUM(I119:I119)</f>
        <v>1.4</v>
      </c>
      <c r="J120" s="23"/>
    </row>
    <row r="121" spans="1:10" ht="15">
      <c r="A121" s="221" t="s">
        <v>60</v>
      </c>
      <c r="B121" s="221"/>
      <c r="C121" s="221"/>
      <c r="D121" s="221"/>
      <c r="E121" s="221"/>
      <c r="F121" s="7"/>
      <c r="G121" s="227"/>
      <c r="H121" s="227"/>
      <c r="I121" s="26"/>
      <c r="J121" s="23"/>
    </row>
    <row r="122" spans="1:10" ht="15">
      <c r="A122" s="221" t="s">
        <v>227</v>
      </c>
      <c r="B122" s="221"/>
      <c r="C122" s="221"/>
      <c r="D122" s="221"/>
      <c r="E122" s="221"/>
      <c r="F122" s="7">
        <v>1.5</v>
      </c>
      <c r="G122" s="227"/>
      <c r="H122" s="227"/>
      <c r="I122" s="26">
        <v>1.4</v>
      </c>
      <c r="J122" s="23"/>
    </row>
    <row r="123" spans="1:10" ht="15">
      <c r="A123" s="214" t="s">
        <v>89</v>
      </c>
      <c r="B123" s="215"/>
      <c r="C123" s="215"/>
      <c r="D123" s="215"/>
      <c r="E123" s="215"/>
      <c r="F123" s="215"/>
      <c r="G123" s="215"/>
      <c r="H123" s="215"/>
      <c r="I123" s="215"/>
      <c r="J123" s="216"/>
    </row>
    <row r="124" spans="1:10" ht="15.75" customHeight="1">
      <c r="A124" s="211" t="s">
        <v>90</v>
      </c>
      <c r="B124" s="212"/>
      <c r="C124" s="212"/>
      <c r="D124" s="212"/>
      <c r="E124" s="212"/>
      <c r="F124" s="212"/>
      <c r="G124" s="212"/>
      <c r="H124" s="212"/>
      <c r="I124" s="212"/>
      <c r="J124" s="213"/>
    </row>
    <row r="125" spans="1:10" ht="138" customHeight="1">
      <c r="A125" s="41">
        <v>134</v>
      </c>
      <c r="B125" s="244" t="s">
        <v>189</v>
      </c>
      <c r="C125" s="244"/>
      <c r="D125" s="41" t="s">
        <v>15</v>
      </c>
      <c r="E125" s="41" t="s">
        <v>143</v>
      </c>
      <c r="F125" s="43">
        <v>1</v>
      </c>
      <c r="G125" s="41" t="s">
        <v>9</v>
      </c>
      <c r="H125" s="41" t="s">
        <v>10</v>
      </c>
      <c r="I125" s="44" t="s">
        <v>39</v>
      </c>
      <c r="J125" s="113" t="s">
        <v>653</v>
      </c>
    </row>
    <row r="126" spans="1:10" ht="69.75" customHeight="1">
      <c r="A126" s="24">
        <v>135</v>
      </c>
      <c r="B126" s="244" t="s">
        <v>204</v>
      </c>
      <c r="C126" s="244"/>
      <c r="D126" s="113" t="s">
        <v>147</v>
      </c>
      <c r="E126" s="113" t="s">
        <v>205</v>
      </c>
      <c r="F126" s="115">
        <v>5</v>
      </c>
      <c r="G126" s="113" t="s">
        <v>9</v>
      </c>
      <c r="H126" s="113" t="s">
        <v>10</v>
      </c>
      <c r="I126" s="74">
        <v>48.9</v>
      </c>
      <c r="J126" s="113" t="s">
        <v>654</v>
      </c>
    </row>
    <row r="127" spans="1:10" ht="15">
      <c r="A127" s="221" t="s">
        <v>32</v>
      </c>
      <c r="B127" s="221"/>
      <c r="C127" s="221"/>
      <c r="D127" s="221"/>
      <c r="E127" s="221"/>
      <c r="F127" s="7">
        <v>6</v>
      </c>
      <c r="G127" s="199"/>
      <c r="H127" s="199"/>
      <c r="I127" s="26">
        <f>SUM(I125:I126)</f>
        <v>48.9</v>
      </c>
      <c r="J127" s="21"/>
    </row>
    <row r="128" spans="1:10" ht="15">
      <c r="A128" s="221" t="s">
        <v>60</v>
      </c>
      <c r="B128" s="221"/>
      <c r="C128" s="221"/>
      <c r="D128" s="221"/>
      <c r="E128" s="221"/>
      <c r="F128" s="7"/>
      <c r="G128" s="200"/>
      <c r="H128" s="200"/>
      <c r="I128" s="26"/>
      <c r="J128" s="21"/>
    </row>
    <row r="129" spans="1:10" ht="15">
      <c r="A129" s="221" t="s">
        <v>227</v>
      </c>
      <c r="B129" s="221"/>
      <c r="C129" s="221"/>
      <c r="D129" s="221"/>
      <c r="E129" s="221"/>
      <c r="F129" s="7">
        <v>6</v>
      </c>
      <c r="G129" s="200"/>
      <c r="H129" s="200"/>
      <c r="I129" s="26"/>
      <c r="J129" s="21"/>
    </row>
    <row r="130" spans="1:10" ht="15">
      <c r="A130" s="205" t="s">
        <v>234</v>
      </c>
      <c r="B130" s="206"/>
      <c r="C130" s="206"/>
      <c r="D130" s="206"/>
      <c r="E130" s="207"/>
      <c r="F130" s="7"/>
      <c r="G130" s="201"/>
      <c r="H130" s="201"/>
      <c r="I130" s="26">
        <v>48.9</v>
      </c>
      <c r="J130" s="74"/>
    </row>
    <row r="131" spans="1:10" ht="15.75">
      <c r="A131" s="222"/>
      <c r="B131" s="223"/>
      <c r="C131" s="223"/>
      <c r="D131" s="223"/>
      <c r="E131" s="223"/>
      <c r="F131" s="223"/>
      <c r="G131" s="223"/>
      <c r="H131" s="223"/>
      <c r="I131" s="223"/>
      <c r="J131" s="224"/>
    </row>
    <row r="132" spans="1:10" ht="15.75" customHeight="1">
      <c r="A132" s="211" t="s">
        <v>91</v>
      </c>
      <c r="B132" s="212"/>
      <c r="C132" s="212"/>
      <c r="D132" s="212"/>
      <c r="E132" s="212"/>
      <c r="F132" s="212"/>
      <c r="G132" s="212"/>
      <c r="H132" s="212"/>
      <c r="I132" s="212"/>
      <c r="J132" s="213"/>
    </row>
    <row r="133" spans="1:10" ht="110.25" customHeight="1">
      <c r="A133" s="24">
        <v>139</v>
      </c>
      <c r="B133" s="281" t="s">
        <v>95</v>
      </c>
      <c r="C133" s="281"/>
      <c r="D133" s="122" t="s">
        <v>47</v>
      </c>
      <c r="E133" s="122" t="s">
        <v>161</v>
      </c>
      <c r="F133" s="123" t="s">
        <v>39</v>
      </c>
      <c r="G133" s="122" t="s">
        <v>137</v>
      </c>
      <c r="H133" s="122" t="s">
        <v>93</v>
      </c>
      <c r="I133" s="124" t="s">
        <v>39</v>
      </c>
      <c r="J133" s="122" t="s">
        <v>615</v>
      </c>
    </row>
    <row r="134" spans="1:10" ht="111.75" customHeight="1">
      <c r="A134" s="24">
        <v>140</v>
      </c>
      <c r="B134" s="226" t="s">
        <v>162</v>
      </c>
      <c r="C134" s="226"/>
      <c r="D134" s="24" t="s">
        <v>47</v>
      </c>
      <c r="E134" s="24" t="s">
        <v>148</v>
      </c>
      <c r="F134" s="25" t="s">
        <v>39</v>
      </c>
      <c r="G134" s="32" t="s">
        <v>137</v>
      </c>
      <c r="H134" s="24" t="s">
        <v>93</v>
      </c>
      <c r="I134" s="40" t="s">
        <v>39</v>
      </c>
      <c r="J134" s="20" t="s">
        <v>655</v>
      </c>
    </row>
    <row r="135" spans="1:10" ht="16.5" customHeight="1">
      <c r="A135" s="221" t="s">
        <v>32</v>
      </c>
      <c r="B135" s="221"/>
      <c r="C135" s="221"/>
      <c r="D135" s="221"/>
      <c r="E135" s="221"/>
      <c r="F135" s="7">
        <v>0</v>
      </c>
      <c r="G135" s="227"/>
      <c r="H135" s="227"/>
      <c r="I135" s="26">
        <v>0</v>
      </c>
      <c r="J135" s="21"/>
    </row>
    <row r="136" spans="1:10" ht="17.25" customHeight="1">
      <c r="A136" s="221" t="s">
        <v>60</v>
      </c>
      <c r="B136" s="221"/>
      <c r="C136" s="221"/>
      <c r="D136" s="221"/>
      <c r="E136" s="221"/>
      <c r="F136" s="7"/>
      <c r="G136" s="227"/>
      <c r="H136" s="227"/>
      <c r="I136" s="26"/>
      <c r="J136" s="21"/>
    </row>
    <row r="137" spans="1:10" ht="15.75" customHeight="1">
      <c r="A137" s="221" t="s">
        <v>227</v>
      </c>
      <c r="B137" s="221"/>
      <c r="C137" s="221"/>
      <c r="D137" s="221"/>
      <c r="E137" s="221"/>
      <c r="F137" s="7">
        <v>0</v>
      </c>
      <c r="G137" s="227"/>
      <c r="H137" s="227"/>
      <c r="I137" s="26">
        <v>0</v>
      </c>
      <c r="J137" s="21"/>
    </row>
    <row r="138" spans="1:10" ht="15.75">
      <c r="A138" s="222"/>
      <c r="B138" s="223"/>
      <c r="C138" s="223"/>
      <c r="D138" s="223"/>
      <c r="E138" s="223"/>
      <c r="F138" s="223"/>
      <c r="G138" s="223"/>
      <c r="H138" s="223"/>
      <c r="I138" s="223"/>
      <c r="J138" s="224"/>
    </row>
    <row r="139" spans="1:10" ht="18.75" customHeight="1">
      <c r="A139" s="211" t="s">
        <v>96</v>
      </c>
      <c r="B139" s="212"/>
      <c r="C139" s="212"/>
      <c r="D139" s="212"/>
      <c r="E139" s="212"/>
      <c r="F139" s="212"/>
      <c r="G139" s="212"/>
      <c r="H139" s="212"/>
      <c r="I139" s="212"/>
      <c r="J139" s="213"/>
    </row>
    <row r="140" spans="1:10" ht="54.75" customHeight="1">
      <c r="A140" s="32">
        <v>142</v>
      </c>
      <c r="B140" s="226" t="s">
        <v>97</v>
      </c>
      <c r="C140" s="226"/>
      <c r="D140" s="32" t="s">
        <v>8</v>
      </c>
      <c r="E140" s="32" t="s">
        <v>164</v>
      </c>
      <c r="F140" s="301">
        <v>400</v>
      </c>
      <c r="G140" s="217" t="s">
        <v>13</v>
      </c>
      <c r="H140" s="196" t="s">
        <v>156</v>
      </c>
      <c r="I140" s="283">
        <v>302</v>
      </c>
      <c r="J140" s="199" t="s">
        <v>656</v>
      </c>
    </row>
    <row r="141" spans="1:10" ht="55.5" customHeight="1">
      <c r="A141" s="46">
        <v>143</v>
      </c>
      <c r="B141" s="226" t="s">
        <v>98</v>
      </c>
      <c r="C141" s="226"/>
      <c r="D141" s="46" t="s">
        <v>8</v>
      </c>
      <c r="E141" s="46" t="s">
        <v>164</v>
      </c>
      <c r="F141" s="302"/>
      <c r="G141" s="218"/>
      <c r="H141" s="197"/>
      <c r="I141" s="284"/>
      <c r="J141" s="200"/>
    </row>
    <row r="142" spans="1:10" ht="53.25" customHeight="1">
      <c r="A142" s="46">
        <v>144</v>
      </c>
      <c r="B142" s="226" t="s">
        <v>99</v>
      </c>
      <c r="C142" s="226"/>
      <c r="D142" s="46" t="s">
        <v>8</v>
      </c>
      <c r="E142" s="46" t="s">
        <v>164</v>
      </c>
      <c r="F142" s="303"/>
      <c r="G142" s="219"/>
      <c r="H142" s="198"/>
      <c r="I142" s="285"/>
      <c r="J142" s="201"/>
    </row>
    <row r="143" spans="1:10" ht="15">
      <c r="A143" s="221" t="s">
        <v>32</v>
      </c>
      <c r="B143" s="221"/>
      <c r="C143" s="221"/>
      <c r="D143" s="221"/>
      <c r="E143" s="221"/>
      <c r="F143" s="7">
        <v>400</v>
      </c>
      <c r="G143" s="227"/>
      <c r="H143" s="227"/>
      <c r="I143" s="26">
        <v>302</v>
      </c>
      <c r="J143" s="21"/>
    </row>
    <row r="144" spans="1:10" ht="15">
      <c r="A144" s="221" t="s">
        <v>60</v>
      </c>
      <c r="B144" s="221"/>
      <c r="C144" s="221"/>
      <c r="D144" s="221"/>
      <c r="E144" s="221"/>
      <c r="F144" s="7"/>
      <c r="G144" s="227"/>
      <c r="H144" s="227"/>
      <c r="I144" s="26"/>
      <c r="J144" s="21"/>
    </row>
    <row r="145" spans="1:10" ht="15">
      <c r="A145" s="221" t="s">
        <v>234</v>
      </c>
      <c r="B145" s="221"/>
      <c r="C145" s="221"/>
      <c r="D145" s="221"/>
      <c r="E145" s="221"/>
      <c r="F145" s="7">
        <v>400</v>
      </c>
      <c r="G145" s="227"/>
      <c r="H145" s="227"/>
      <c r="I145" s="26">
        <v>302</v>
      </c>
      <c r="J145" s="21"/>
    </row>
    <row r="146" spans="1:10" ht="15.75">
      <c r="A146" s="222"/>
      <c r="B146" s="223"/>
      <c r="C146" s="223"/>
      <c r="D146" s="223"/>
      <c r="E146" s="223"/>
      <c r="F146" s="223"/>
      <c r="G146" s="223"/>
      <c r="H146" s="223"/>
      <c r="I146" s="223"/>
      <c r="J146" s="224"/>
    </row>
    <row r="147" spans="1:10" ht="15.75" customHeight="1">
      <c r="A147" s="211" t="s">
        <v>206</v>
      </c>
      <c r="B147" s="212"/>
      <c r="C147" s="212"/>
      <c r="D147" s="212"/>
      <c r="E147" s="212"/>
      <c r="F147" s="212"/>
      <c r="G147" s="212"/>
      <c r="H147" s="212"/>
      <c r="I147" s="212"/>
      <c r="J147" s="213"/>
    </row>
    <row r="148" spans="1:10" ht="84" customHeight="1">
      <c r="A148" s="32">
        <v>146</v>
      </c>
      <c r="B148" s="244" t="s">
        <v>207</v>
      </c>
      <c r="C148" s="244"/>
      <c r="D148" s="113" t="s">
        <v>191</v>
      </c>
      <c r="E148" s="113" t="s">
        <v>140</v>
      </c>
      <c r="F148" s="113">
        <v>1</v>
      </c>
      <c r="G148" s="113" t="s">
        <v>9</v>
      </c>
      <c r="H148" s="113" t="s">
        <v>39</v>
      </c>
      <c r="I148" s="74" t="s">
        <v>39</v>
      </c>
      <c r="J148" s="113" t="s">
        <v>657</v>
      </c>
    </row>
    <row r="149" spans="1:10" ht="16.5" customHeight="1">
      <c r="A149" s="221" t="s">
        <v>32</v>
      </c>
      <c r="B149" s="221"/>
      <c r="C149" s="221"/>
      <c r="D149" s="221"/>
      <c r="E149" s="221"/>
      <c r="F149" s="7">
        <v>1</v>
      </c>
      <c r="G149" s="227"/>
      <c r="H149" s="227"/>
      <c r="I149" s="26">
        <v>0</v>
      </c>
      <c r="J149" s="21"/>
    </row>
    <row r="150" spans="1:10" ht="13.5" customHeight="1">
      <c r="A150" s="221" t="s">
        <v>60</v>
      </c>
      <c r="B150" s="221"/>
      <c r="C150" s="221"/>
      <c r="D150" s="221"/>
      <c r="E150" s="221"/>
      <c r="F150" s="7"/>
      <c r="G150" s="227"/>
      <c r="H150" s="227"/>
      <c r="I150" s="26"/>
      <c r="J150" s="21"/>
    </row>
    <row r="151" spans="1:10" ht="15">
      <c r="A151" s="221" t="s">
        <v>227</v>
      </c>
      <c r="B151" s="221"/>
      <c r="C151" s="221"/>
      <c r="D151" s="221"/>
      <c r="E151" s="221"/>
      <c r="F151" s="7">
        <v>1</v>
      </c>
      <c r="G151" s="227"/>
      <c r="H151" s="227"/>
      <c r="I151" s="26">
        <v>0</v>
      </c>
      <c r="J151" s="21"/>
    </row>
    <row r="152" spans="1:10" ht="15">
      <c r="A152" s="235"/>
      <c r="B152" s="236"/>
      <c r="C152" s="236"/>
      <c r="D152" s="236"/>
      <c r="E152" s="236"/>
      <c r="F152" s="236"/>
      <c r="G152" s="236"/>
      <c r="H152" s="236"/>
      <c r="I152" s="236"/>
      <c r="J152" s="237"/>
    </row>
    <row r="153" spans="1:10" ht="15.75" customHeight="1">
      <c r="A153" s="211" t="s">
        <v>100</v>
      </c>
      <c r="B153" s="212"/>
      <c r="C153" s="212"/>
      <c r="D153" s="212"/>
      <c r="E153" s="212"/>
      <c r="F153" s="212"/>
      <c r="G153" s="212"/>
      <c r="H153" s="212"/>
      <c r="I153" s="212"/>
      <c r="J153" s="213"/>
    </row>
    <row r="154" spans="1:10" ht="375.75" customHeight="1">
      <c r="A154" s="113">
        <v>147</v>
      </c>
      <c r="B154" s="226" t="s">
        <v>101</v>
      </c>
      <c r="C154" s="226"/>
      <c r="D154" s="9" t="s">
        <v>49</v>
      </c>
      <c r="E154" s="113" t="s">
        <v>165</v>
      </c>
      <c r="F154" s="115" t="s">
        <v>39</v>
      </c>
      <c r="G154" s="113" t="s">
        <v>39</v>
      </c>
      <c r="H154" s="113" t="s">
        <v>102</v>
      </c>
      <c r="I154" s="126" t="s">
        <v>39</v>
      </c>
      <c r="J154" s="113" t="s">
        <v>658</v>
      </c>
    </row>
    <row r="155" spans="1:10" ht="55.5" customHeight="1">
      <c r="A155" s="122">
        <v>150</v>
      </c>
      <c r="B155" s="220" t="s">
        <v>187</v>
      </c>
      <c r="C155" s="220"/>
      <c r="D155" s="122" t="s">
        <v>8</v>
      </c>
      <c r="E155" s="122" t="s">
        <v>155</v>
      </c>
      <c r="F155" s="123">
        <v>1.5</v>
      </c>
      <c r="G155" s="122" t="s">
        <v>9</v>
      </c>
      <c r="H155" s="122" t="s">
        <v>10</v>
      </c>
      <c r="I155" s="124" t="s">
        <v>39</v>
      </c>
      <c r="J155" s="122" t="s">
        <v>803</v>
      </c>
    </row>
    <row r="156" spans="1:10" ht="52.5" customHeight="1">
      <c r="A156" s="122">
        <v>151</v>
      </c>
      <c r="B156" s="220" t="s">
        <v>188</v>
      </c>
      <c r="C156" s="220"/>
      <c r="D156" s="122" t="s">
        <v>8</v>
      </c>
      <c r="E156" s="122" t="s">
        <v>155</v>
      </c>
      <c r="F156" s="123">
        <v>3</v>
      </c>
      <c r="G156" s="122" t="s">
        <v>9</v>
      </c>
      <c r="H156" s="122" t="s">
        <v>10</v>
      </c>
      <c r="I156" s="124" t="s">
        <v>39</v>
      </c>
      <c r="J156" s="122" t="s">
        <v>803</v>
      </c>
    </row>
    <row r="157" spans="1:10" ht="15">
      <c r="A157" s="308" t="s">
        <v>32</v>
      </c>
      <c r="B157" s="308"/>
      <c r="C157" s="308"/>
      <c r="D157" s="308"/>
      <c r="E157" s="308"/>
      <c r="F157" s="155">
        <f>SUM(F154:F156)</f>
        <v>4.5</v>
      </c>
      <c r="G157" s="225"/>
      <c r="H157" s="225"/>
      <c r="I157" s="150">
        <f>SUM(I154:I156)</f>
        <v>0</v>
      </c>
      <c r="J157" s="124"/>
    </row>
    <row r="158" spans="1:10" ht="15">
      <c r="A158" s="308" t="s">
        <v>60</v>
      </c>
      <c r="B158" s="308"/>
      <c r="C158" s="308"/>
      <c r="D158" s="308"/>
      <c r="E158" s="308"/>
      <c r="F158" s="155"/>
      <c r="G158" s="225"/>
      <c r="H158" s="225"/>
      <c r="I158" s="150"/>
      <c r="J158" s="124"/>
    </row>
    <row r="159" spans="1:10" ht="15.75" thickBot="1">
      <c r="A159" s="286" t="s">
        <v>235</v>
      </c>
      <c r="B159" s="287"/>
      <c r="C159" s="287"/>
      <c r="D159" s="287"/>
      <c r="E159" s="288"/>
      <c r="F159" s="156">
        <v>4.5</v>
      </c>
      <c r="G159" s="157"/>
      <c r="H159" s="157"/>
      <c r="I159" s="158">
        <v>0</v>
      </c>
      <c r="J159" s="159"/>
    </row>
    <row r="160" spans="1:10" ht="21.75" customHeight="1">
      <c r="A160" s="189" t="s">
        <v>259</v>
      </c>
      <c r="B160" s="189"/>
      <c r="C160" s="189"/>
      <c r="D160" s="189"/>
      <c r="E160" s="189"/>
      <c r="F160" s="160">
        <f>F162+F163</f>
        <v>2684.3740000000003</v>
      </c>
      <c r="G160" s="161"/>
      <c r="H160" s="161"/>
      <c r="I160" s="162">
        <f>I162+I163</f>
        <v>2067.848</v>
      </c>
      <c r="J160" s="163"/>
    </row>
    <row r="161" spans="1:10" ht="22.5" customHeight="1">
      <c r="A161" s="190" t="s">
        <v>60</v>
      </c>
      <c r="B161" s="190"/>
      <c r="C161" s="190"/>
      <c r="D161" s="190"/>
      <c r="E161" s="190"/>
      <c r="F161" s="155"/>
      <c r="G161" s="164"/>
      <c r="H161" s="164"/>
      <c r="I161" s="124"/>
      <c r="J161" s="124"/>
    </row>
    <row r="162" spans="1:10" ht="22.5" customHeight="1">
      <c r="A162" s="190" t="s">
        <v>227</v>
      </c>
      <c r="B162" s="190"/>
      <c r="C162" s="190"/>
      <c r="D162" s="190"/>
      <c r="E162" s="190"/>
      <c r="F162" s="165">
        <v>439.88</v>
      </c>
      <c r="G162" s="164"/>
      <c r="H162" s="164"/>
      <c r="I162" s="166">
        <v>166.215</v>
      </c>
      <c r="J162" s="124"/>
    </row>
    <row r="163" spans="1:10" ht="21.75" customHeight="1" thickBot="1">
      <c r="A163" s="305" t="s">
        <v>234</v>
      </c>
      <c r="B163" s="306"/>
      <c r="C163" s="306"/>
      <c r="D163" s="306"/>
      <c r="E163" s="307"/>
      <c r="F163" s="167">
        <v>2244.494</v>
      </c>
      <c r="G163" s="168"/>
      <c r="H163" s="168"/>
      <c r="I163" s="169">
        <v>1901.633</v>
      </c>
      <c r="J163" s="159"/>
    </row>
    <row r="164" spans="1:10" ht="15.75">
      <c r="A164" s="295"/>
      <c r="B164" s="296"/>
      <c r="C164" s="296"/>
      <c r="D164" s="296"/>
      <c r="E164" s="296"/>
      <c r="F164" s="296"/>
      <c r="G164" s="296"/>
      <c r="H164" s="296"/>
      <c r="I164" s="296"/>
      <c r="J164" s="297"/>
    </row>
    <row r="165" spans="1:10" ht="15.75">
      <c r="A165" s="298" t="s">
        <v>254</v>
      </c>
      <c r="B165" s="299"/>
      <c r="C165" s="299"/>
      <c r="D165" s="299"/>
      <c r="E165" s="299"/>
      <c r="F165" s="299"/>
      <c r="G165" s="299"/>
      <c r="H165" s="299"/>
      <c r="I165" s="299"/>
      <c r="J165" s="300"/>
    </row>
    <row r="166" spans="1:10" ht="15.75" customHeight="1">
      <c r="A166" s="298" t="s">
        <v>267</v>
      </c>
      <c r="B166" s="299"/>
      <c r="C166" s="299"/>
      <c r="D166" s="299"/>
      <c r="E166" s="299"/>
      <c r="F166" s="299"/>
      <c r="G166" s="299"/>
      <c r="H166" s="299"/>
      <c r="I166" s="299"/>
      <c r="J166" s="300"/>
    </row>
    <row r="167" spans="1:10" ht="15.75" customHeight="1">
      <c r="A167" s="211" t="s">
        <v>284</v>
      </c>
      <c r="B167" s="212"/>
      <c r="C167" s="212"/>
      <c r="D167" s="212"/>
      <c r="E167" s="212"/>
      <c r="F167" s="212"/>
      <c r="G167" s="212"/>
      <c r="H167" s="212"/>
      <c r="I167" s="212"/>
      <c r="J167" s="213"/>
    </row>
    <row r="168" spans="1:10" ht="239.25" customHeight="1">
      <c r="A168" s="122">
        <v>1</v>
      </c>
      <c r="B168" s="220" t="s">
        <v>285</v>
      </c>
      <c r="C168" s="220"/>
      <c r="D168" s="122" t="s">
        <v>147</v>
      </c>
      <c r="E168" s="122" t="s">
        <v>286</v>
      </c>
      <c r="F168" s="122">
        <v>5000</v>
      </c>
      <c r="G168" s="122" t="s">
        <v>13</v>
      </c>
      <c r="H168" s="122" t="s">
        <v>287</v>
      </c>
      <c r="I168" s="122" t="s">
        <v>39</v>
      </c>
      <c r="J168" s="122" t="s">
        <v>806</v>
      </c>
    </row>
    <row r="169" spans="1:10" ht="15.75" customHeight="1">
      <c r="A169" s="220" t="s">
        <v>32</v>
      </c>
      <c r="B169" s="220"/>
      <c r="C169" s="220"/>
      <c r="D169" s="220"/>
      <c r="E169" s="220"/>
      <c r="F169" s="122">
        <v>5000</v>
      </c>
      <c r="G169" s="225"/>
      <c r="H169" s="225"/>
      <c r="I169" s="138">
        <v>0</v>
      </c>
      <c r="J169" s="122"/>
    </row>
    <row r="170" spans="1:10" ht="15.75" customHeight="1">
      <c r="A170" s="220" t="s">
        <v>60</v>
      </c>
      <c r="B170" s="220"/>
      <c r="C170" s="220"/>
      <c r="D170" s="220"/>
      <c r="E170" s="220"/>
      <c r="F170" s="122"/>
      <c r="G170" s="225"/>
      <c r="H170" s="225"/>
      <c r="I170" s="138"/>
      <c r="J170" s="122"/>
    </row>
    <row r="171" spans="1:10" ht="15.75" customHeight="1">
      <c r="A171" s="220" t="s">
        <v>234</v>
      </c>
      <c r="B171" s="220"/>
      <c r="C171" s="220"/>
      <c r="D171" s="220"/>
      <c r="E171" s="220"/>
      <c r="F171" s="122">
        <v>5000</v>
      </c>
      <c r="G171" s="225"/>
      <c r="H171" s="225"/>
      <c r="I171" s="138">
        <v>0</v>
      </c>
      <c r="J171" s="122"/>
    </row>
    <row r="172" spans="1:10" ht="15.75" customHeight="1">
      <c r="A172" s="214"/>
      <c r="B172" s="215"/>
      <c r="C172" s="215"/>
      <c r="D172" s="215"/>
      <c r="E172" s="215"/>
      <c r="F172" s="215"/>
      <c r="G172" s="215"/>
      <c r="H172" s="215"/>
      <c r="I172" s="215"/>
      <c r="J172" s="216"/>
    </row>
    <row r="173" spans="1:10" ht="15.75" customHeight="1">
      <c r="A173" s="298" t="s">
        <v>288</v>
      </c>
      <c r="B173" s="299"/>
      <c r="C173" s="299"/>
      <c r="D173" s="299"/>
      <c r="E173" s="299"/>
      <c r="F173" s="299"/>
      <c r="G173" s="299"/>
      <c r="H173" s="299"/>
      <c r="I173" s="299"/>
      <c r="J173" s="300"/>
    </row>
    <row r="174" spans="1:10" ht="110.25" customHeight="1">
      <c r="A174" s="52">
        <v>2</v>
      </c>
      <c r="B174" s="226" t="s">
        <v>269</v>
      </c>
      <c r="C174" s="226"/>
      <c r="D174" s="52" t="s">
        <v>8</v>
      </c>
      <c r="E174" s="52" t="s">
        <v>141</v>
      </c>
      <c r="F174" s="65">
        <v>18.3</v>
      </c>
      <c r="G174" s="52" t="s">
        <v>9</v>
      </c>
      <c r="H174" s="52" t="s">
        <v>10</v>
      </c>
      <c r="I174" s="121">
        <v>7.8</v>
      </c>
      <c r="J174" s="140" t="s">
        <v>808</v>
      </c>
    </row>
    <row r="175" spans="1:10" ht="51" customHeight="1">
      <c r="A175" s="199">
        <v>3</v>
      </c>
      <c r="B175" s="226" t="s">
        <v>659</v>
      </c>
      <c r="C175" s="226"/>
      <c r="D175" s="199" t="s">
        <v>8</v>
      </c>
      <c r="E175" s="199" t="s">
        <v>141</v>
      </c>
      <c r="F175" s="304">
        <v>15.6</v>
      </c>
      <c r="G175" s="199" t="s">
        <v>9</v>
      </c>
      <c r="H175" s="199" t="s">
        <v>10</v>
      </c>
      <c r="I175" s="121">
        <v>5.7</v>
      </c>
      <c r="J175" s="121" t="s">
        <v>661</v>
      </c>
    </row>
    <row r="176" spans="1:10" ht="47.25" customHeight="1">
      <c r="A176" s="201"/>
      <c r="B176" s="226" t="s">
        <v>660</v>
      </c>
      <c r="C176" s="226"/>
      <c r="D176" s="201"/>
      <c r="E176" s="201"/>
      <c r="F176" s="278"/>
      <c r="G176" s="201"/>
      <c r="H176" s="201"/>
      <c r="I176" s="121">
        <v>5.4</v>
      </c>
      <c r="J176" s="121" t="s">
        <v>662</v>
      </c>
    </row>
    <row r="177" spans="1:10" ht="138.75" customHeight="1">
      <c r="A177" s="52">
        <v>4</v>
      </c>
      <c r="B177" s="226" t="s">
        <v>664</v>
      </c>
      <c r="C177" s="226"/>
      <c r="D177" s="52" t="s">
        <v>8</v>
      </c>
      <c r="E177" s="52" t="s">
        <v>141</v>
      </c>
      <c r="F177" s="65">
        <v>8.2</v>
      </c>
      <c r="G177" s="52" t="s">
        <v>9</v>
      </c>
      <c r="H177" s="52" t="s">
        <v>10</v>
      </c>
      <c r="I177" s="121">
        <v>2.24</v>
      </c>
      <c r="J177" s="121" t="s">
        <v>663</v>
      </c>
    </row>
    <row r="178" spans="1:10" ht="60" customHeight="1">
      <c r="A178" s="199">
        <v>5</v>
      </c>
      <c r="B178" s="226" t="s">
        <v>665</v>
      </c>
      <c r="C178" s="226"/>
      <c r="D178" s="199" t="s">
        <v>8</v>
      </c>
      <c r="E178" s="199" t="s">
        <v>141</v>
      </c>
      <c r="F178" s="304">
        <v>14.5</v>
      </c>
      <c r="G178" s="199" t="s">
        <v>9</v>
      </c>
      <c r="H178" s="199" t="s">
        <v>10</v>
      </c>
      <c r="I178" s="121">
        <v>4.79</v>
      </c>
      <c r="J178" s="133" t="s">
        <v>691</v>
      </c>
    </row>
    <row r="179" spans="1:10" ht="60" customHeight="1">
      <c r="A179" s="201"/>
      <c r="B179" s="226" t="s">
        <v>666</v>
      </c>
      <c r="C179" s="226"/>
      <c r="D179" s="201"/>
      <c r="E179" s="201"/>
      <c r="F179" s="278"/>
      <c r="G179" s="201"/>
      <c r="H179" s="201"/>
      <c r="I179" s="121">
        <v>6.1</v>
      </c>
      <c r="J179" s="133" t="s">
        <v>692</v>
      </c>
    </row>
    <row r="180" spans="1:10" ht="62.25" customHeight="1">
      <c r="A180" s="199">
        <v>6</v>
      </c>
      <c r="B180" s="226" t="s">
        <v>667</v>
      </c>
      <c r="C180" s="226"/>
      <c r="D180" s="199" t="s">
        <v>8</v>
      </c>
      <c r="E180" s="199" t="s">
        <v>141</v>
      </c>
      <c r="F180" s="304">
        <v>7.8</v>
      </c>
      <c r="G180" s="199" t="s">
        <v>9</v>
      </c>
      <c r="H180" s="199" t="s">
        <v>10</v>
      </c>
      <c r="I180" s="121">
        <v>8.33</v>
      </c>
      <c r="J180" s="133" t="s">
        <v>691</v>
      </c>
    </row>
    <row r="181" spans="1:10" ht="87.75" customHeight="1">
      <c r="A181" s="201"/>
      <c r="B181" s="226" t="s">
        <v>668</v>
      </c>
      <c r="C181" s="226"/>
      <c r="D181" s="201"/>
      <c r="E181" s="201"/>
      <c r="F181" s="278"/>
      <c r="G181" s="201"/>
      <c r="H181" s="201"/>
      <c r="I181" s="121">
        <v>3</v>
      </c>
      <c r="J181" s="121" t="s">
        <v>669</v>
      </c>
    </row>
    <row r="182" spans="1:10" ht="63" customHeight="1">
      <c r="A182" s="52">
        <v>7</v>
      </c>
      <c r="B182" s="226" t="s">
        <v>105</v>
      </c>
      <c r="C182" s="226"/>
      <c r="D182" s="52" t="s">
        <v>8</v>
      </c>
      <c r="E182" s="52" t="s">
        <v>166</v>
      </c>
      <c r="F182" s="65">
        <v>154.2</v>
      </c>
      <c r="G182" s="63" t="s">
        <v>13</v>
      </c>
      <c r="H182" s="52" t="s">
        <v>167</v>
      </c>
      <c r="I182" s="74">
        <v>286.72819</v>
      </c>
      <c r="J182" s="121" t="s">
        <v>670</v>
      </c>
    </row>
    <row r="183" spans="1:10" ht="84.75" customHeight="1">
      <c r="A183" s="52">
        <v>8</v>
      </c>
      <c r="B183" s="226" t="s">
        <v>270</v>
      </c>
      <c r="C183" s="226"/>
      <c r="D183" s="52" t="s">
        <v>8</v>
      </c>
      <c r="E183" s="52" t="s">
        <v>141</v>
      </c>
      <c r="F183" s="65">
        <v>5.68</v>
      </c>
      <c r="G183" s="52" t="s">
        <v>9</v>
      </c>
      <c r="H183" s="52" t="s">
        <v>10</v>
      </c>
      <c r="I183" s="74" t="s">
        <v>39</v>
      </c>
      <c r="J183" s="133" t="s">
        <v>693</v>
      </c>
    </row>
    <row r="184" spans="1:10" ht="59.25" customHeight="1">
      <c r="A184" s="52">
        <v>9</v>
      </c>
      <c r="B184" s="226" t="s">
        <v>271</v>
      </c>
      <c r="C184" s="226"/>
      <c r="D184" s="52" t="s">
        <v>8</v>
      </c>
      <c r="E184" s="52" t="s">
        <v>141</v>
      </c>
      <c r="F184" s="65">
        <v>8.2</v>
      </c>
      <c r="G184" s="52" t="s">
        <v>9</v>
      </c>
      <c r="H184" s="52" t="s">
        <v>10</v>
      </c>
      <c r="I184" s="74">
        <v>2.9</v>
      </c>
      <c r="J184" s="133" t="s">
        <v>694</v>
      </c>
    </row>
    <row r="185" spans="1:10" ht="42.75" customHeight="1">
      <c r="A185" s="52">
        <v>10</v>
      </c>
      <c r="B185" s="226" t="s">
        <v>106</v>
      </c>
      <c r="C185" s="226"/>
      <c r="D185" s="52" t="s">
        <v>8</v>
      </c>
      <c r="E185" s="52" t="s">
        <v>141</v>
      </c>
      <c r="F185" s="65">
        <v>9.6</v>
      </c>
      <c r="G185" s="52" t="s">
        <v>9</v>
      </c>
      <c r="H185" s="52" t="s">
        <v>10</v>
      </c>
      <c r="I185" s="74">
        <v>3.31</v>
      </c>
      <c r="J185" s="121" t="s">
        <v>661</v>
      </c>
    </row>
    <row r="186" spans="1:10" ht="60" customHeight="1">
      <c r="A186" s="52">
        <v>11</v>
      </c>
      <c r="B186" s="226" t="s">
        <v>107</v>
      </c>
      <c r="C186" s="226"/>
      <c r="D186" s="52" t="s">
        <v>8</v>
      </c>
      <c r="E186" s="52" t="s">
        <v>166</v>
      </c>
      <c r="F186" s="65">
        <v>133.6</v>
      </c>
      <c r="G186" s="63" t="s">
        <v>13</v>
      </c>
      <c r="H186" s="52" t="s">
        <v>167</v>
      </c>
      <c r="I186" s="74">
        <v>111.6361</v>
      </c>
      <c r="J186" s="121" t="s">
        <v>670</v>
      </c>
    </row>
    <row r="187" spans="1:10" ht="138.75" customHeight="1">
      <c r="A187" s="52">
        <v>12</v>
      </c>
      <c r="B187" s="226" t="s">
        <v>272</v>
      </c>
      <c r="C187" s="226"/>
      <c r="D187" s="52" t="s">
        <v>8</v>
      </c>
      <c r="E187" s="52" t="s">
        <v>166</v>
      </c>
      <c r="F187" s="65">
        <v>303.9</v>
      </c>
      <c r="G187" s="63" t="s">
        <v>13</v>
      </c>
      <c r="H187" s="52" t="s">
        <v>167</v>
      </c>
      <c r="I187" s="74">
        <v>6.1</v>
      </c>
      <c r="J187" s="121" t="s">
        <v>672</v>
      </c>
    </row>
    <row r="188" spans="1:10" ht="85.5" customHeight="1">
      <c r="A188" s="52">
        <v>13</v>
      </c>
      <c r="B188" s="226" t="s">
        <v>273</v>
      </c>
      <c r="C188" s="226"/>
      <c r="D188" s="52" t="s">
        <v>8</v>
      </c>
      <c r="E188" s="52" t="s">
        <v>141</v>
      </c>
      <c r="F188" s="65">
        <v>14.56</v>
      </c>
      <c r="G188" s="52" t="s">
        <v>9</v>
      </c>
      <c r="H188" s="52" t="s">
        <v>10</v>
      </c>
      <c r="I188" s="74" t="s">
        <v>39</v>
      </c>
      <c r="J188" s="133" t="s">
        <v>693</v>
      </c>
    </row>
    <row r="189" spans="1:10" ht="78" customHeight="1">
      <c r="A189" s="122">
        <v>14</v>
      </c>
      <c r="B189" s="281" t="s">
        <v>274</v>
      </c>
      <c r="C189" s="281"/>
      <c r="D189" s="122" t="s">
        <v>8</v>
      </c>
      <c r="E189" s="122" t="s">
        <v>141</v>
      </c>
      <c r="F189" s="123">
        <v>12.89</v>
      </c>
      <c r="G189" s="122" t="s">
        <v>9</v>
      </c>
      <c r="H189" s="122" t="s">
        <v>10</v>
      </c>
      <c r="I189" s="124">
        <v>6.4</v>
      </c>
      <c r="J189" s="122" t="s">
        <v>673</v>
      </c>
    </row>
    <row r="190" spans="1:10" ht="114" customHeight="1">
      <c r="A190" s="52">
        <v>15</v>
      </c>
      <c r="B190" s="226" t="s">
        <v>275</v>
      </c>
      <c r="C190" s="226"/>
      <c r="D190" s="52" t="s">
        <v>8</v>
      </c>
      <c r="E190" s="52" t="s">
        <v>141</v>
      </c>
      <c r="F190" s="65">
        <v>189.8</v>
      </c>
      <c r="G190" s="63" t="s">
        <v>13</v>
      </c>
      <c r="H190" s="52" t="s">
        <v>167</v>
      </c>
      <c r="I190" s="74" t="s">
        <v>39</v>
      </c>
      <c r="J190" s="133" t="s">
        <v>695</v>
      </c>
    </row>
    <row r="191" spans="1:10" ht="87" customHeight="1">
      <c r="A191" s="52">
        <v>16</v>
      </c>
      <c r="B191" s="226" t="s">
        <v>276</v>
      </c>
      <c r="C191" s="226"/>
      <c r="D191" s="52" t="s">
        <v>8</v>
      </c>
      <c r="E191" s="52" t="s">
        <v>141</v>
      </c>
      <c r="F191" s="65">
        <v>5.6</v>
      </c>
      <c r="G191" s="52" t="s">
        <v>9</v>
      </c>
      <c r="H191" s="52" t="s">
        <v>10</v>
      </c>
      <c r="I191" s="74" t="s">
        <v>39</v>
      </c>
      <c r="J191" s="133" t="s">
        <v>693</v>
      </c>
    </row>
    <row r="192" spans="1:10" ht="84" customHeight="1">
      <c r="A192" s="52">
        <v>17</v>
      </c>
      <c r="B192" s="226" t="s">
        <v>277</v>
      </c>
      <c r="C192" s="226"/>
      <c r="D192" s="52" t="s">
        <v>8</v>
      </c>
      <c r="E192" s="52" t="s">
        <v>141</v>
      </c>
      <c r="F192" s="65">
        <v>6.4</v>
      </c>
      <c r="G192" s="52" t="s">
        <v>9</v>
      </c>
      <c r="H192" s="52" t="s">
        <v>10</v>
      </c>
      <c r="I192" s="74" t="s">
        <v>39</v>
      </c>
      <c r="J192" s="133" t="s">
        <v>693</v>
      </c>
    </row>
    <row r="193" spans="1:10" ht="87" customHeight="1">
      <c r="A193" s="52">
        <v>18</v>
      </c>
      <c r="B193" s="226" t="s">
        <v>278</v>
      </c>
      <c r="C193" s="226"/>
      <c r="D193" s="52" t="s">
        <v>8</v>
      </c>
      <c r="E193" s="52" t="s">
        <v>141</v>
      </c>
      <c r="F193" s="65">
        <v>12.1</v>
      </c>
      <c r="G193" s="52" t="s">
        <v>9</v>
      </c>
      <c r="H193" s="52" t="s">
        <v>10</v>
      </c>
      <c r="I193" s="74">
        <v>11.5</v>
      </c>
      <c r="J193" s="121" t="s">
        <v>675</v>
      </c>
    </row>
    <row r="194" spans="1:10" ht="98.25" customHeight="1">
      <c r="A194" s="199">
        <v>19</v>
      </c>
      <c r="B194" s="226" t="s">
        <v>676</v>
      </c>
      <c r="C194" s="226"/>
      <c r="D194" s="199" t="s">
        <v>8</v>
      </c>
      <c r="E194" s="199" t="s">
        <v>141</v>
      </c>
      <c r="F194" s="304">
        <v>36.5</v>
      </c>
      <c r="G194" s="199" t="s">
        <v>9</v>
      </c>
      <c r="H194" s="199" t="s">
        <v>10</v>
      </c>
      <c r="I194" s="74">
        <v>2.9</v>
      </c>
      <c r="J194" s="121" t="s">
        <v>678</v>
      </c>
    </row>
    <row r="195" spans="1:10" ht="59.25" customHeight="1">
      <c r="A195" s="201"/>
      <c r="B195" s="226" t="s">
        <v>677</v>
      </c>
      <c r="C195" s="226"/>
      <c r="D195" s="201"/>
      <c r="E195" s="201"/>
      <c r="F195" s="278"/>
      <c r="G195" s="201"/>
      <c r="H195" s="201"/>
      <c r="I195" s="74">
        <v>6.8</v>
      </c>
      <c r="J195" s="133" t="s">
        <v>696</v>
      </c>
    </row>
    <row r="196" spans="1:10" ht="113.25" customHeight="1">
      <c r="A196" s="199">
        <v>20</v>
      </c>
      <c r="B196" s="226" t="s">
        <v>108</v>
      </c>
      <c r="C196" s="226"/>
      <c r="D196" s="199" t="s">
        <v>17</v>
      </c>
      <c r="E196" s="199" t="s">
        <v>141</v>
      </c>
      <c r="F196" s="304" t="s">
        <v>39</v>
      </c>
      <c r="G196" s="199" t="s">
        <v>9</v>
      </c>
      <c r="H196" s="199" t="s">
        <v>109</v>
      </c>
      <c r="I196" s="74">
        <v>28.1</v>
      </c>
      <c r="J196" s="121" t="s">
        <v>680</v>
      </c>
    </row>
    <row r="197" spans="1:10" ht="124.5" customHeight="1">
      <c r="A197" s="201"/>
      <c r="B197" s="226" t="s">
        <v>108</v>
      </c>
      <c r="C197" s="226"/>
      <c r="D197" s="201"/>
      <c r="E197" s="201"/>
      <c r="F197" s="278"/>
      <c r="G197" s="201"/>
      <c r="H197" s="201"/>
      <c r="I197" s="74">
        <v>20.9</v>
      </c>
      <c r="J197" s="121" t="s">
        <v>679</v>
      </c>
    </row>
    <row r="198" spans="1:10" ht="57" customHeight="1">
      <c r="A198" s="52">
        <v>21</v>
      </c>
      <c r="B198" s="226" t="s">
        <v>110</v>
      </c>
      <c r="C198" s="226"/>
      <c r="D198" s="52" t="s">
        <v>17</v>
      </c>
      <c r="E198" s="52" t="s">
        <v>141</v>
      </c>
      <c r="F198" s="65">
        <v>12.89</v>
      </c>
      <c r="G198" s="52" t="s">
        <v>9</v>
      </c>
      <c r="H198" s="52" t="s">
        <v>10</v>
      </c>
      <c r="I198" s="74">
        <v>3.52</v>
      </c>
      <c r="J198" s="133" t="s">
        <v>696</v>
      </c>
    </row>
    <row r="199" spans="1:10" ht="85.5" customHeight="1">
      <c r="A199" s="52">
        <v>22</v>
      </c>
      <c r="B199" s="226" t="s">
        <v>279</v>
      </c>
      <c r="C199" s="226"/>
      <c r="D199" s="52" t="s">
        <v>17</v>
      </c>
      <c r="E199" s="52" t="s">
        <v>141</v>
      </c>
      <c r="F199" s="65">
        <v>6.7</v>
      </c>
      <c r="G199" s="52" t="s">
        <v>9</v>
      </c>
      <c r="H199" s="52" t="s">
        <v>10</v>
      </c>
      <c r="I199" s="74" t="s">
        <v>39</v>
      </c>
      <c r="J199" s="121" t="s">
        <v>681</v>
      </c>
    </row>
    <row r="200" spans="1:10" ht="58.5" customHeight="1">
      <c r="A200" s="52">
        <v>23</v>
      </c>
      <c r="B200" s="226" t="s">
        <v>168</v>
      </c>
      <c r="C200" s="226"/>
      <c r="D200" s="52" t="s">
        <v>17</v>
      </c>
      <c r="E200" s="52" t="s">
        <v>141</v>
      </c>
      <c r="F200" s="65">
        <v>18.3</v>
      </c>
      <c r="G200" s="52" t="s">
        <v>9</v>
      </c>
      <c r="H200" s="52" t="s">
        <v>10</v>
      </c>
      <c r="I200" s="74">
        <v>6.34</v>
      </c>
      <c r="J200" s="133" t="s">
        <v>696</v>
      </c>
    </row>
    <row r="201" spans="1:10" ht="54.75" customHeight="1">
      <c r="A201" s="127">
        <v>24</v>
      </c>
      <c r="B201" s="282" t="s">
        <v>111</v>
      </c>
      <c r="C201" s="282"/>
      <c r="D201" s="127" t="s">
        <v>22</v>
      </c>
      <c r="E201" s="127" t="s">
        <v>143</v>
      </c>
      <c r="F201" s="128">
        <v>248</v>
      </c>
      <c r="G201" s="129" t="s">
        <v>13</v>
      </c>
      <c r="H201" s="127" t="s">
        <v>167</v>
      </c>
      <c r="I201" s="130">
        <v>447.5</v>
      </c>
      <c r="J201" s="127" t="s">
        <v>682</v>
      </c>
    </row>
    <row r="202" spans="1:10" ht="58.5" customHeight="1">
      <c r="A202" s="52">
        <v>25</v>
      </c>
      <c r="B202" s="226" t="s">
        <v>169</v>
      </c>
      <c r="C202" s="226"/>
      <c r="D202" s="52" t="s">
        <v>22</v>
      </c>
      <c r="E202" s="52" t="s">
        <v>149</v>
      </c>
      <c r="F202" s="65">
        <v>260</v>
      </c>
      <c r="G202" s="63" t="s">
        <v>13</v>
      </c>
      <c r="H202" s="52" t="s">
        <v>167</v>
      </c>
      <c r="I202" s="74">
        <v>286.4</v>
      </c>
      <c r="J202" s="127" t="s">
        <v>682</v>
      </c>
    </row>
    <row r="203" spans="1:10" ht="62.25" customHeight="1">
      <c r="A203" s="52">
        <v>26</v>
      </c>
      <c r="B203" s="226" t="s">
        <v>112</v>
      </c>
      <c r="C203" s="226"/>
      <c r="D203" s="52" t="s">
        <v>27</v>
      </c>
      <c r="E203" s="52" t="s">
        <v>170</v>
      </c>
      <c r="F203" s="65">
        <v>174.1</v>
      </c>
      <c r="G203" s="63" t="s">
        <v>13</v>
      </c>
      <c r="H203" s="52" t="s">
        <v>167</v>
      </c>
      <c r="I203" s="74" t="s">
        <v>39</v>
      </c>
      <c r="J203" s="121" t="s">
        <v>683</v>
      </c>
    </row>
    <row r="204" spans="1:10" ht="162.75" customHeight="1">
      <c r="A204" s="52">
        <v>27</v>
      </c>
      <c r="B204" s="226" t="s">
        <v>280</v>
      </c>
      <c r="C204" s="226"/>
      <c r="D204" s="52" t="s">
        <v>27</v>
      </c>
      <c r="E204" s="52" t="s">
        <v>170</v>
      </c>
      <c r="F204" s="65">
        <v>163.88</v>
      </c>
      <c r="G204" s="63" t="s">
        <v>13</v>
      </c>
      <c r="H204" s="52" t="s">
        <v>167</v>
      </c>
      <c r="I204" s="21">
        <v>0.238</v>
      </c>
      <c r="J204" s="133" t="s">
        <v>697</v>
      </c>
    </row>
    <row r="205" spans="1:10" ht="63" customHeight="1">
      <c r="A205" s="52">
        <v>28</v>
      </c>
      <c r="B205" s="226" t="s">
        <v>113</v>
      </c>
      <c r="C205" s="226"/>
      <c r="D205" s="52" t="s">
        <v>27</v>
      </c>
      <c r="E205" s="52" t="s">
        <v>170</v>
      </c>
      <c r="F205" s="65">
        <v>196.3</v>
      </c>
      <c r="G205" s="63" t="s">
        <v>13</v>
      </c>
      <c r="H205" s="52" t="s">
        <v>167</v>
      </c>
      <c r="I205" s="44">
        <v>196.27</v>
      </c>
      <c r="J205" s="127" t="s">
        <v>682</v>
      </c>
    </row>
    <row r="206" spans="1:10" ht="270.75" customHeight="1">
      <c r="A206" s="122">
        <v>29</v>
      </c>
      <c r="B206" s="281" t="s">
        <v>171</v>
      </c>
      <c r="C206" s="281"/>
      <c r="D206" s="122" t="s">
        <v>46</v>
      </c>
      <c r="E206" s="122" t="s">
        <v>144</v>
      </c>
      <c r="F206" s="123" t="s">
        <v>39</v>
      </c>
      <c r="G206" s="138" t="s">
        <v>13</v>
      </c>
      <c r="H206" s="122" t="s">
        <v>172</v>
      </c>
      <c r="I206" s="124" t="s">
        <v>39</v>
      </c>
      <c r="J206" s="122" t="s">
        <v>684</v>
      </c>
    </row>
    <row r="207" spans="1:10" ht="165" customHeight="1">
      <c r="A207" s="52">
        <v>30</v>
      </c>
      <c r="B207" s="244" t="s">
        <v>181</v>
      </c>
      <c r="C207" s="244"/>
      <c r="D207" s="52" t="s">
        <v>147</v>
      </c>
      <c r="E207" s="52" t="s">
        <v>141</v>
      </c>
      <c r="F207" s="65">
        <v>150</v>
      </c>
      <c r="G207" s="63" t="s">
        <v>13</v>
      </c>
      <c r="H207" s="52" t="s">
        <v>167</v>
      </c>
      <c r="I207" s="21">
        <v>8.1</v>
      </c>
      <c r="J207" s="133" t="s">
        <v>698</v>
      </c>
    </row>
    <row r="208" spans="1:10" ht="99" customHeight="1">
      <c r="A208" s="122">
        <v>31</v>
      </c>
      <c r="B208" s="220" t="s">
        <v>281</v>
      </c>
      <c r="C208" s="220"/>
      <c r="D208" s="122" t="s">
        <v>147</v>
      </c>
      <c r="E208" s="122" t="s">
        <v>141</v>
      </c>
      <c r="F208" s="123">
        <v>200</v>
      </c>
      <c r="G208" s="138" t="s">
        <v>13</v>
      </c>
      <c r="H208" s="122" t="s">
        <v>167</v>
      </c>
      <c r="I208" s="124" t="s">
        <v>39</v>
      </c>
      <c r="J208" s="133" t="s">
        <v>674</v>
      </c>
    </row>
    <row r="209" spans="1:10" ht="166.5" customHeight="1">
      <c r="A209" s="52">
        <v>32</v>
      </c>
      <c r="B209" s="244" t="s">
        <v>190</v>
      </c>
      <c r="C209" s="244"/>
      <c r="D209" s="52" t="s">
        <v>191</v>
      </c>
      <c r="E209" s="52" t="s">
        <v>140</v>
      </c>
      <c r="F209" s="65">
        <v>141.12</v>
      </c>
      <c r="G209" s="63" t="s">
        <v>13</v>
      </c>
      <c r="H209" s="52" t="s">
        <v>167</v>
      </c>
      <c r="I209" s="74">
        <v>0.245</v>
      </c>
      <c r="J209" s="133" t="s">
        <v>699</v>
      </c>
    </row>
    <row r="210" spans="1:10" ht="150.75" customHeight="1">
      <c r="A210" s="52">
        <v>33</v>
      </c>
      <c r="B210" s="244" t="s">
        <v>192</v>
      </c>
      <c r="C210" s="244"/>
      <c r="D210" s="52" t="s">
        <v>191</v>
      </c>
      <c r="E210" s="52" t="s">
        <v>140</v>
      </c>
      <c r="F210" s="65">
        <v>116.03</v>
      </c>
      <c r="G210" s="63" t="s">
        <v>13</v>
      </c>
      <c r="H210" s="52" t="s">
        <v>167</v>
      </c>
      <c r="I210" s="74">
        <v>3.15</v>
      </c>
      <c r="J210" s="133" t="s">
        <v>685</v>
      </c>
    </row>
    <row r="211" spans="1:10" ht="152.25" customHeight="1">
      <c r="A211" s="52">
        <v>34</v>
      </c>
      <c r="B211" s="244" t="s">
        <v>193</v>
      </c>
      <c r="C211" s="244"/>
      <c r="D211" s="52" t="s">
        <v>191</v>
      </c>
      <c r="E211" s="52" t="s">
        <v>140</v>
      </c>
      <c r="F211" s="65">
        <v>141.12</v>
      </c>
      <c r="G211" s="63" t="s">
        <v>13</v>
      </c>
      <c r="H211" s="52" t="s">
        <v>167</v>
      </c>
      <c r="I211" s="74">
        <v>4.13</v>
      </c>
      <c r="J211" s="133" t="s">
        <v>685</v>
      </c>
    </row>
    <row r="212" spans="1:10" ht="59.25" customHeight="1">
      <c r="A212" s="52">
        <v>35</v>
      </c>
      <c r="B212" s="244" t="s">
        <v>194</v>
      </c>
      <c r="C212" s="244"/>
      <c r="D212" s="52" t="s">
        <v>191</v>
      </c>
      <c r="E212" s="52" t="s">
        <v>140</v>
      </c>
      <c r="F212" s="65">
        <v>135.57</v>
      </c>
      <c r="G212" s="63" t="s">
        <v>13</v>
      </c>
      <c r="H212" s="52" t="s">
        <v>167</v>
      </c>
      <c r="I212" s="74">
        <v>135.6</v>
      </c>
      <c r="J212" s="133" t="s">
        <v>670</v>
      </c>
    </row>
    <row r="213" spans="1:10" ht="165.75" customHeight="1">
      <c r="A213" s="52">
        <v>36</v>
      </c>
      <c r="B213" s="230" t="s">
        <v>220</v>
      </c>
      <c r="C213" s="231"/>
      <c r="D213" s="52" t="s">
        <v>180</v>
      </c>
      <c r="E213" s="52" t="s">
        <v>143</v>
      </c>
      <c r="F213" s="65">
        <v>250</v>
      </c>
      <c r="G213" s="63" t="s">
        <v>13</v>
      </c>
      <c r="H213" s="52" t="s">
        <v>167</v>
      </c>
      <c r="I213" s="74">
        <v>3.51</v>
      </c>
      <c r="J213" s="133" t="s">
        <v>686</v>
      </c>
    </row>
    <row r="214" spans="1:10" ht="165" customHeight="1">
      <c r="A214" s="52">
        <v>37</v>
      </c>
      <c r="B214" s="230" t="s">
        <v>223</v>
      </c>
      <c r="C214" s="231"/>
      <c r="D214" s="52" t="s">
        <v>180</v>
      </c>
      <c r="E214" s="52" t="s">
        <v>143</v>
      </c>
      <c r="F214" s="65">
        <v>218</v>
      </c>
      <c r="G214" s="63" t="s">
        <v>13</v>
      </c>
      <c r="H214" s="52" t="s">
        <v>167</v>
      </c>
      <c r="I214" s="74">
        <v>10</v>
      </c>
      <c r="J214" s="133" t="s">
        <v>687</v>
      </c>
    </row>
    <row r="215" spans="1:10" ht="114" customHeight="1">
      <c r="A215" s="52">
        <v>38</v>
      </c>
      <c r="B215" s="230" t="s">
        <v>224</v>
      </c>
      <c r="C215" s="231"/>
      <c r="D215" s="52" t="s">
        <v>180</v>
      </c>
      <c r="E215" s="52" t="s">
        <v>143</v>
      </c>
      <c r="F215" s="65">
        <v>260</v>
      </c>
      <c r="G215" s="63" t="s">
        <v>13</v>
      </c>
      <c r="H215" s="52" t="s">
        <v>167</v>
      </c>
      <c r="I215" s="74" t="s">
        <v>39</v>
      </c>
      <c r="J215" s="133" t="s">
        <v>688</v>
      </c>
    </row>
    <row r="216" spans="1:10" ht="174.75" customHeight="1">
      <c r="A216" s="52">
        <v>39</v>
      </c>
      <c r="B216" s="230" t="s">
        <v>221</v>
      </c>
      <c r="C216" s="231"/>
      <c r="D216" s="52" t="s">
        <v>180</v>
      </c>
      <c r="E216" s="52" t="s">
        <v>143</v>
      </c>
      <c r="F216" s="65">
        <v>165</v>
      </c>
      <c r="G216" s="63" t="s">
        <v>13</v>
      </c>
      <c r="H216" s="52" t="s">
        <v>167</v>
      </c>
      <c r="I216" s="74">
        <v>5</v>
      </c>
      <c r="J216" s="133" t="s">
        <v>689</v>
      </c>
    </row>
    <row r="217" spans="1:10" ht="179.25" customHeight="1">
      <c r="A217" s="52">
        <v>40</v>
      </c>
      <c r="B217" s="230" t="s">
        <v>222</v>
      </c>
      <c r="C217" s="231"/>
      <c r="D217" s="52" t="s">
        <v>180</v>
      </c>
      <c r="E217" s="52" t="s">
        <v>143</v>
      </c>
      <c r="F217" s="65">
        <v>202</v>
      </c>
      <c r="G217" s="63" t="s">
        <v>13</v>
      </c>
      <c r="H217" s="52" t="s">
        <v>167</v>
      </c>
      <c r="I217" s="74">
        <v>4</v>
      </c>
      <c r="J217" s="133" t="s">
        <v>689</v>
      </c>
    </row>
    <row r="218" spans="1:10" ht="177.75" customHeight="1">
      <c r="A218" s="52">
        <v>41</v>
      </c>
      <c r="B218" s="230" t="s">
        <v>225</v>
      </c>
      <c r="C218" s="231"/>
      <c r="D218" s="52" t="s">
        <v>180</v>
      </c>
      <c r="E218" s="52" t="s">
        <v>143</v>
      </c>
      <c r="F218" s="65">
        <v>248</v>
      </c>
      <c r="G218" s="63" t="s">
        <v>13</v>
      </c>
      <c r="H218" s="52" t="s">
        <v>167</v>
      </c>
      <c r="I218" s="21">
        <v>7</v>
      </c>
      <c r="J218" s="133" t="s">
        <v>689</v>
      </c>
    </row>
    <row r="219" spans="1:10" ht="167.25" customHeight="1">
      <c r="A219" s="52">
        <v>42</v>
      </c>
      <c r="B219" s="230" t="s">
        <v>282</v>
      </c>
      <c r="C219" s="231"/>
      <c r="D219" s="52" t="s">
        <v>180</v>
      </c>
      <c r="E219" s="52" t="s">
        <v>143</v>
      </c>
      <c r="F219" s="65">
        <v>252</v>
      </c>
      <c r="G219" s="63" t="s">
        <v>13</v>
      </c>
      <c r="H219" s="52" t="s">
        <v>167</v>
      </c>
      <c r="I219" s="21">
        <v>4</v>
      </c>
      <c r="J219" s="133" t="s">
        <v>689</v>
      </c>
    </row>
    <row r="220" spans="1:10" ht="177.75" customHeight="1">
      <c r="A220" s="52">
        <v>43</v>
      </c>
      <c r="B220" s="230" t="s">
        <v>226</v>
      </c>
      <c r="C220" s="231"/>
      <c r="D220" s="52" t="s">
        <v>180</v>
      </c>
      <c r="E220" s="52" t="s">
        <v>143</v>
      </c>
      <c r="F220" s="65">
        <v>175</v>
      </c>
      <c r="G220" s="63" t="s">
        <v>13</v>
      </c>
      <c r="H220" s="52" t="s">
        <v>167</v>
      </c>
      <c r="I220" s="74">
        <v>4.68</v>
      </c>
      <c r="J220" s="133" t="s">
        <v>690</v>
      </c>
    </row>
    <row r="221" spans="1:10" ht="60.75" customHeight="1">
      <c r="A221" s="52">
        <v>44</v>
      </c>
      <c r="B221" s="230" t="s">
        <v>283</v>
      </c>
      <c r="C221" s="231"/>
      <c r="D221" s="52" t="s">
        <v>180</v>
      </c>
      <c r="E221" s="52" t="s">
        <v>143</v>
      </c>
      <c r="F221" s="65">
        <v>267</v>
      </c>
      <c r="G221" s="63" t="s">
        <v>13</v>
      </c>
      <c r="H221" s="52" t="s">
        <v>167</v>
      </c>
      <c r="I221" s="21">
        <v>507.2</v>
      </c>
      <c r="J221" s="133" t="s">
        <v>258</v>
      </c>
    </row>
    <row r="222" spans="1:10" ht="16.5" customHeight="1">
      <c r="A222" s="221" t="s">
        <v>32</v>
      </c>
      <c r="B222" s="221"/>
      <c r="C222" s="221"/>
      <c r="D222" s="221"/>
      <c r="E222" s="221"/>
      <c r="F222" s="7">
        <f>SUM(F174:F221)</f>
        <v>4958.44</v>
      </c>
      <c r="G222" s="243"/>
      <c r="H222" s="227"/>
      <c r="I222" s="147">
        <v>2167.51</v>
      </c>
      <c r="J222" s="41"/>
    </row>
    <row r="223" spans="1:10" ht="12.75" customHeight="1">
      <c r="A223" s="221" t="s">
        <v>60</v>
      </c>
      <c r="B223" s="221"/>
      <c r="C223" s="221"/>
      <c r="D223" s="221"/>
      <c r="E223" s="221"/>
      <c r="F223" s="7"/>
      <c r="G223" s="243"/>
      <c r="H223" s="227"/>
      <c r="I223" s="148"/>
      <c r="J223" s="41"/>
    </row>
    <row r="224" spans="1:10" ht="17.25" customHeight="1">
      <c r="A224" s="221" t="s">
        <v>227</v>
      </c>
      <c r="B224" s="221"/>
      <c r="C224" s="221"/>
      <c r="D224" s="221"/>
      <c r="E224" s="221"/>
      <c r="F224" s="7">
        <f>F174+F175+F177+F178+F180+F183+F184+F185+F188+F189+F191+F192+F193+F194+F198+F199+F200</f>
        <v>213.82</v>
      </c>
      <c r="G224" s="243"/>
      <c r="H224" s="227"/>
      <c r="I224" s="147">
        <f>I174+I175+I176+I177+I178+I179+I180+I181+I184+I185+I187+I189+I193+I194+I195+I196+I197+I198+I200+I204+I207+I209+I210+I211+I213+I214+I216+I217+I218+I219+I220</f>
        <v>196.18300000000002</v>
      </c>
      <c r="J224" s="41"/>
    </row>
    <row r="225" spans="1:10" ht="15.75" customHeight="1">
      <c r="A225" s="232" t="s">
        <v>234</v>
      </c>
      <c r="B225" s="232"/>
      <c r="C225" s="232"/>
      <c r="D225" s="232"/>
      <c r="E225" s="232"/>
      <c r="F225" s="15">
        <f>F182+F186+F187+F190+F201+F202+F203+F204+F205+F207+F208+F209+F210+F211+F212+F213+F214+F215+F216+F217+F218+F219+F220+F221</f>
        <v>4744.62</v>
      </c>
      <c r="G225" s="208"/>
      <c r="H225" s="199"/>
      <c r="I225" s="147">
        <f>I182+I186+I201+I202+I205+I212+I221</f>
        <v>1971.33429</v>
      </c>
      <c r="J225" s="41"/>
    </row>
    <row r="226" spans="1:10" ht="15.75" customHeight="1">
      <c r="A226" s="222" t="s">
        <v>71</v>
      </c>
      <c r="B226" s="223"/>
      <c r="C226" s="223"/>
      <c r="D226" s="223"/>
      <c r="E226" s="223"/>
      <c r="F226" s="223"/>
      <c r="G226" s="223"/>
      <c r="H226" s="223"/>
      <c r="I226" s="223"/>
      <c r="J226" s="224"/>
    </row>
    <row r="227" spans="1:10" ht="15.75" customHeight="1">
      <c r="A227" s="211" t="s">
        <v>38</v>
      </c>
      <c r="B227" s="212"/>
      <c r="C227" s="212"/>
      <c r="D227" s="212"/>
      <c r="E227" s="212"/>
      <c r="F227" s="212"/>
      <c r="G227" s="212"/>
      <c r="H227" s="212"/>
      <c r="I227" s="212"/>
      <c r="J227" s="213"/>
    </row>
    <row r="228" spans="1:10" ht="59.25" customHeight="1">
      <c r="A228" s="51">
        <v>45</v>
      </c>
      <c r="B228" s="238" t="s">
        <v>289</v>
      </c>
      <c r="C228" s="238"/>
      <c r="D228" s="51" t="s">
        <v>8</v>
      </c>
      <c r="E228" s="51" t="s">
        <v>141</v>
      </c>
      <c r="F228" s="58">
        <v>26.8</v>
      </c>
      <c r="G228" s="51" t="s">
        <v>9</v>
      </c>
      <c r="H228" s="51" t="s">
        <v>39</v>
      </c>
      <c r="I228" s="74" t="s">
        <v>39</v>
      </c>
      <c r="J228" s="133" t="s">
        <v>701</v>
      </c>
    </row>
    <row r="229" spans="1:10" ht="60.75" customHeight="1">
      <c r="A229" s="52">
        <v>46</v>
      </c>
      <c r="B229" s="226" t="s">
        <v>290</v>
      </c>
      <c r="C229" s="226"/>
      <c r="D229" s="52" t="s">
        <v>8</v>
      </c>
      <c r="E229" s="52" t="s">
        <v>141</v>
      </c>
      <c r="F229" s="65">
        <v>28</v>
      </c>
      <c r="G229" s="52" t="s">
        <v>9</v>
      </c>
      <c r="H229" s="52" t="s">
        <v>39</v>
      </c>
      <c r="I229" s="74">
        <v>13.8</v>
      </c>
      <c r="J229" s="133" t="s">
        <v>700</v>
      </c>
    </row>
    <row r="230" spans="1:10" ht="72" customHeight="1">
      <c r="A230" s="52">
        <v>47</v>
      </c>
      <c r="B230" s="226" t="s">
        <v>291</v>
      </c>
      <c r="C230" s="226"/>
      <c r="D230" s="52" t="s">
        <v>8</v>
      </c>
      <c r="E230" s="52" t="s">
        <v>141</v>
      </c>
      <c r="F230" s="65">
        <v>38.4</v>
      </c>
      <c r="G230" s="52" t="s">
        <v>9</v>
      </c>
      <c r="H230" s="52" t="s">
        <v>39</v>
      </c>
      <c r="I230" s="74">
        <v>16.9</v>
      </c>
      <c r="J230" s="133" t="s">
        <v>702</v>
      </c>
    </row>
    <row r="231" spans="1:10" ht="73.5" customHeight="1">
      <c r="A231" s="52">
        <v>48</v>
      </c>
      <c r="B231" s="226" t="s">
        <v>292</v>
      </c>
      <c r="C231" s="226"/>
      <c r="D231" s="52" t="s">
        <v>8</v>
      </c>
      <c r="E231" s="52" t="s">
        <v>141</v>
      </c>
      <c r="F231" s="65">
        <v>52.4</v>
      </c>
      <c r="G231" s="52" t="s">
        <v>9</v>
      </c>
      <c r="H231" s="52" t="s">
        <v>39</v>
      </c>
      <c r="I231" s="74">
        <v>1.2</v>
      </c>
      <c r="J231" s="133" t="s">
        <v>703</v>
      </c>
    </row>
    <row r="232" spans="1:10" ht="58.5" customHeight="1">
      <c r="A232" s="52">
        <v>49</v>
      </c>
      <c r="B232" s="226" t="s">
        <v>293</v>
      </c>
      <c r="C232" s="226"/>
      <c r="D232" s="52" t="s">
        <v>8</v>
      </c>
      <c r="E232" s="52" t="s">
        <v>141</v>
      </c>
      <c r="F232" s="65">
        <v>126</v>
      </c>
      <c r="G232" s="52" t="s">
        <v>9</v>
      </c>
      <c r="H232" s="52" t="s">
        <v>39</v>
      </c>
      <c r="I232" s="74" t="s">
        <v>39</v>
      </c>
      <c r="J232" s="133" t="s">
        <v>701</v>
      </c>
    </row>
    <row r="233" spans="1:10" ht="56.25" customHeight="1">
      <c r="A233" s="52">
        <v>50</v>
      </c>
      <c r="B233" s="226" t="s">
        <v>294</v>
      </c>
      <c r="C233" s="226"/>
      <c r="D233" s="52" t="s">
        <v>8</v>
      </c>
      <c r="E233" s="52" t="s">
        <v>141</v>
      </c>
      <c r="F233" s="65">
        <v>56</v>
      </c>
      <c r="G233" s="52" t="s">
        <v>9</v>
      </c>
      <c r="H233" s="52" t="s">
        <v>39</v>
      </c>
      <c r="I233" s="74" t="s">
        <v>39</v>
      </c>
      <c r="J233" s="133" t="s">
        <v>701</v>
      </c>
    </row>
    <row r="234" spans="1:10" ht="126.75" customHeight="1">
      <c r="A234" s="52">
        <v>51</v>
      </c>
      <c r="B234" s="226" t="s">
        <v>295</v>
      </c>
      <c r="C234" s="226"/>
      <c r="D234" s="52" t="s">
        <v>8</v>
      </c>
      <c r="E234" s="52" t="s">
        <v>141</v>
      </c>
      <c r="F234" s="65">
        <v>96</v>
      </c>
      <c r="G234" s="52" t="s">
        <v>9</v>
      </c>
      <c r="H234" s="52" t="s">
        <v>39</v>
      </c>
      <c r="I234" s="74">
        <v>41.2</v>
      </c>
      <c r="J234" s="133" t="s">
        <v>704</v>
      </c>
    </row>
    <row r="235" spans="1:10" ht="57.75" customHeight="1">
      <c r="A235" s="52">
        <v>52</v>
      </c>
      <c r="B235" s="226" t="s">
        <v>296</v>
      </c>
      <c r="C235" s="226"/>
      <c r="D235" s="52" t="s">
        <v>8</v>
      </c>
      <c r="E235" s="52" t="s">
        <v>141</v>
      </c>
      <c r="F235" s="65">
        <v>88</v>
      </c>
      <c r="G235" s="52" t="s">
        <v>9</v>
      </c>
      <c r="H235" s="52" t="s">
        <v>39</v>
      </c>
      <c r="I235" s="74" t="s">
        <v>39</v>
      </c>
      <c r="J235" s="133" t="s">
        <v>701</v>
      </c>
    </row>
    <row r="236" spans="1:10" ht="65.25" customHeight="1">
      <c r="A236" s="52">
        <v>53</v>
      </c>
      <c r="B236" s="226" t="s">
        <v>297</v>
      </c>
      <c r="C236" s="226"/>
      <c r="D236" s="52" t="s">
        <v>8</v>
      </c>
      <c r="E236" s="52" t="s">
        <v>141</v>
      </c>
      <c r="F236" s="65">
        <v>42</v>
      </c>
      <c r="G236" s="52" t="s">
        <v>9</v>
      </c>
      <c r="H236" s="52" t="s">
        <v>298</v>
      </c>
      <c r="I236" s="74" t="s">
        <v>39</v>
      </c>
      <c r="J236" s="133" t="s">
        <v>701</v>
      </c>
    </row>
    <row r="237" spans="1:10" ht="60" customHeight="1">
      <c r="A237" s="52">
        <v>54</v>
      </c>
      <c r="B237" s="226" t="s">
        <v>299</v>
      </c>
      <c r="C237" s="226"/>
      <c r="D237" s="52" t="s">
        <v>8</v>
      </c>
      <c r="E237" s="52" t="s">
        <v>141</v>
      </c>
      <c r="F237" s="65">
        <v>56</v>
      </c>
      <c r="G237" s="52" t="s">
        <v>9</v>
      </c>
      <c r="H237" s="52" t="s">
        <v>39</v>
      </c>
      <c r="I237" s="74">
        <v>4.8</v>
      </c>
      <c r="J237" s="133" t="s">
        <v>705</v>
      </c>
    </row>
    <row r="238" spans="1:10" ht="87.75" customHeight="1">
      <c r="A238" s="52">
        <v>55</v>
      </c>
      <c r="B238" s="226" t="s">
        <v>300</v>
      </c>
      <c r="C238" s="226"/>
      <c r="D238" s="52" t="s">
        <v>8</v>
      </c>
      <c r="E238" s="52" t="s">
        <v>141</v>
      </c>
      <c r="F238" s="65">
        <v>196</v>
      </c>
      <c r="G238" s="52" t="s">
        <v>9</v>
      </c>
      <c r="H238" s="52" t="s">
        <v>39</v>
      </c>
      <c r="I238" s="74">
        <v>15.3</v>
      </c>
      <c r="J238" s="133" t="s">
        <v>706</v>
      </c>
    </row>
    <row r="239" spans="1:10" ht="74.25" customHeight="1">
      <c r="A239" s="52">
        <v>56</v>
      </c>
      <c r="B239" s="226" t="s">
        <v>301</v>
      </c>
      <c r="C239" s="226"/>
      <c r="D239" s="52" t="s">
        <v>8</v>
      </c>
      <c r="E239" s="52" t="s">
        <v>141</v>
      </c>
      <c r="F239" s="65">
        <v>53.7</v>
      </c>
      <c r="G239" s="52" t="s">
        <v>9</v>
      </c>
      <c r="H239" s="52" t="s">
        <v>39</v>
      </c>
      <c r="I239" s="74">
        <v>8.1</v>
      </c>
      <c r="J239" s="133" t="s">
        <v>707</v>
      </c>
    </row>
    <row r="240" spans="1:10" ht="54.75" customHeight="1">
      <c r="A240" s="52">
        <v>57</v>
      </c>
      <c r="B240" s="226" t="s">
        <v>302</v>
      </c>
      <c r="C240" s="226"/>
      <c r="D240" s="52" t="s">
        <v>8</v>
      </c>
      <c r="E240" s="52" t="s">
        <v>141</v>
      </c>
      <c r="F240" s="65">
        <v>25.7</v>
      </c>
      <c r="G240" s="52" t="s">
        <v>9</v>
      </c>
      <c r="H240" s="52" t="s">
        <v>39</v>
      </c>
      <c r="I240" s="74" t="s">
        <v>39</v>
      </c>
      <c r="J240" s="133" t="s">
        <v>701</v>
      </c>
    </row>
    <row r="241" spans="1:10" ht="123.75" customHeight="1">
      <c r="A241" s="52">
        <v>58</v>
      </c>
      <c r="B241" s="226" t="s">
        <v>303</v>
      </c>
      <c r="C241" s="226"/>
      <c r="D241" s="52" t="s">
        <v>8</v>
      </c>
      <c r="E241" s="52" t="s">
        <v>141</v>
      </c>
      <c r="F241" s="65">
        <v>70</v>
      </c>
      <c r="G241" s="52" t="s">
        <v>9</v>
      </c>
      <c r="H241" s="52" t="s">
        <v>39</v>
      </c>
      <c r="I241" s="74">
        <v>9.5</v>
      </c>
      <c r="J241" s="133" t="s">
        <v>708</v>
      </c>
    </row>
    <row r="242" spans="1:10" ht="115.5" customHeight="1">
      <c r="A242" s="52">
        <v>59</v>
      </c>
      <c r="B242" s="226" t="s">
        <v>304</v>
      </c>
      <c r="C242" s="226"/>
      <c r="D242" s="52" t="s">
        <v>8</v>
      </c>
      <c r="E242" s="52" t="s">
        <v>141</v>
      </c>
      <c r="F242" s="65">
        <v>154</v>
      </c>
      <c r="G242" s="52" t="s">
        <v>9</v>
      </c>
      <c r="H242" s="52" t="s">
        <v>39</v>
      </c>
      <c r="I242" s="74">
        <v>28.7</v>
      </c>
      <c r="J242" s="133" t="s">
        <v>709</v>
      </c>
    </row>
    <row r="243" spans="1:10" ht="152.25" customHeight="1">
      <c r="A243" s="52">
        <v>60</v>
      </c>
      <c r="B243" s="226" t="s">
        <v>305</v>
      </c>
      <c r="C243" s="226"/>
      <c r="D243" s="52" t="s">
        <v>8</v>
      </c>
      <c r="E243" s="52" t="s">
        <v>141</v>
      </c>
      <c r="F243" s="65">
        <v>140</v>
      </c>
      <c r="G243" s="52" t="s">
        <v>9</v>
      </c>
      <c r="H243" s="52" t="s">
        <v>39</v>
      </c>
      <c r="I243" s="74">
        <v>23.5</v>
      </c>
      <c r="J243" s="133" t="s">
        <v>710</v>
      </c>
    </row>
    <row r="244" spans="1:10" ht="60" customHeight="1">
      <c r="A244" s="52">
        <v>61</v>
      </c>
      <c r="B244" s="226" t="s">
        <v>306</v>
      </c>
      <c r="C244" s="226"/>
      <c r="D244" s="52" t="s">
        <v>46</v>
      </c>
      <c r="E244" s="52" t="s">
        <v>144</v>
      </c>
      <c r="F244" s="65">
        <v>25.43</v>
      </c>
      <c r="G244" s="52" t="s">
        <v>9</v>
      </c>
      <c r="H244" s="52" t="s">
        <v>39</v>
      </c>
      <c r="I244" s="74">
        <v>25</v>
      </c>
      <c r="J244" s="133" t="s">
        <v>711</v>
      </c>
    </row>
    <row r="245" spans="1:10" ht="68.25" customHeight="1">
      <c r="A245" s="52">
        <v>62</v>
      </c>
      <c r="B245" s="226" t="s">
        <v>307</v>
      </c>
      <c r="C245" s="226"/>
      <c r="D245" s="52" t="s">
        <v>46</v>
      </c>
      <c r="E245" s="52" t="s">
        <v>144</v>
      </c>
      <c r="F245" s="65">
        <v>25.43</v>
      </c>
      <c r="G245" s="52" t="s">
        <v>9</v>
      </c>
      <c r="H245" s="52" t="s">
        <v>39</v>
      </c>
      <c r="I245" s="74" t="s">
        <v>39</v>
      </c>
      <c r="J245" s="133" t="s">
        <v>712</v>
      </c>
    </row>
    <row r="246" spans="1:10" ht="61.5" customHeight="1">
      <c r="A246" s="52">
        <v>63</v>
      </c>
      <c r="B246" s="226" t="s">
        <v>308</v>
      </c>
      <c r="C246" s="226"/>
      <c r="D246" s="52" t="s">
        <v>46</v>
      </c>
      <c r="E246" s="52" t="s">
        <v>144</v>
      </c>
      <c r="F246" s="65">
        <v>25.43</v>
      </c>
      <c r="G246" s="52" t="s">
        <v>9</v>
      </c>
      <c r="H246" s="52" t="s">
        <v>39</v>
      </c>
      <c r="I246" s="74">
        <v>24.69</v>
      </c>
      <c r="J246" s="133" t="s">
        <v>711</v>
      </c>
    </row>
    <row r="247" spans="1:10" ht="291" customHeight="1">
      <c r="A247" s="52">
        <v>64</v>
      </c>
      <c r="B247" s="226" t="s">
        <v>309</v>
      </c>
      <c r="C247" s="226"/>
      <c r="D247" s="52" t="s">
        <v>46</v>
      </c>
      <c r="E247" s="52" t="s">
        <v>142</v>
      </c>
      <c r="F247" s="65">
        <v>494</v>
      </c>
      <c r="G247" s="52" t="s">
        <v>9</v>
      </c>
      <c r="H247" s="52" t="s">
        <v>39</v>
      </c>
      <c r="I247" s="74">
        <v>129.2</v>
      </c>
      <c r="J247" s="133" t="s">
        <v>713</v>
      </c>
    </row>
    <row r="248" spans="1:10" ht="89.25" customHeight="1">
      <c r="A248" s="52">
        <v>65</v>
      </c>
      <c r="B248" s="226" t="s">
        <v>714</v>
      </c>
      <c r="C248" s="226"/>
      <c r="D248" s="52" t="s">
        <v>46</v>
      </c>
      <c r="E248" s="52" t="s">
        <v>142</v>
      </c>
      <c r="F248" s="65">
        <v>45</v>
      </c>
      <c r="G248" s="52" t="s">
        <v>9</v>
      </c>
      <c r="H248" s="52" t="s">
        <v>39</v>
      </c>
      <c r="I248" s="74">
        <v>10</v>
      </c>
      <c r="J248" s="133" t="s">
        <v>715</v>
      </c>
    </row>
    <row r="249" spans="1:10" ht="90" customHeight="1">
      <c r="A249" s="52">
        <v>66</v>
      </c>
      <c r="B249" s="226" t="s">
        <v>310</v>
      </c>
      <c r="C249" s="226"/>
      <c r="D249" s="52" t="s">
        <v>47</v>
      </c>
      <c r="E249" s="52" t="s">
        <v>148</v>
      </c>
      <c r="F249" s="65">
        <v>300</v>
      </c>
      <c r="G249" s="52" t="s">
        <v>9</v>
      </c>
      <c r="H249" s="52" t="s">
        <v>39</v>
      </c>
      <c r="I249" s="74" t="s">
        <v>39</v>
      </c>
      <c r="J249" s="133" t="s">
        <v>716</v>
      </c>
    </row>
    <row r="250" spans="1:10" ht="60" customHeight="1">
      <c r="A250" s="52">
        <v>67</v>
      </c>
      <c r="B250" s="226" t="s">
        <v>311</v>
      </c>
      <c r="C250" s="226"/>
      <c r="D250" s="52" t="s">
        <v>18</v>
      </c>
      <c r="E250" s="52" t="s">
        <v>141</v>
      </c>
      <c r="F250" s="65">
        <v>12.8</v>
      </c>
      <c r="G250" s="52" t="s">
        <v>9</v>
      </c>
      <c r="H250" s="52" t="s">
        <v>39</v>
      </c>
      <c r="I250" s="74" t="s">
        <v>39</v>
      </c>
      <c r="J250" s="133" t="s">
        <v>671</v>
      </c>
    </row>
    <row r="251" spans="1:10" ht="60" customHeight="1">
      <c r="A251" s="52">
        <v>68</v>
      </c>
      <c r="B251" s="226" t="s">
        <v>312</v>
      </c>
      <c r="C251" s="226"/>
      <c r="D251" s="52" t="s">
        <v>22</v>
      </c>
      <c r="E251" s="52" t="s">
        <v>143</v>
      </c>
      <c r="F251" s="65" t="s">
        <v>39</v>
      </c>
      <c r="G251" s="52" t="s">
        <v>9</v>
      </c>
      <c r="H251" s="52" t="s">
        <v>39</v>
      </c>
      <c r="I251" s="74">
        <v>24.6</v>
      </c>
      <c r="J251" s="133" t="s">
        <v>717</v>
      </c>
    </row>
    <row r="252" spans="1:10" ht="77.25" customHeight="1">
      <c r="A252" s="122">
        <v>69</v>
      </c>
      <c r="B252" s="260" t="s">
        <v>313</v>
      </c>
      <c r="C252" s="260"/>
      <c r="D252" s="122" t="s">
        <v>22</v>
      </c>
      <c r="E252" s="122" t="s">
        <v>314</v>
      </c>
      <c r="F252" s="123">
        <v>17</v>
      </c>
      <c r="G252" s="122" t="s">
        <v>48</v>
      </c>
      <c r="H252" s="122" t="s">
        <v>39</v>
      </c>
      <c r="I252" s="124" t="s">
        <v>39</v>
      </c>
      <c r="J252" s="122" t="s">
        <v>805</v>
      </c>
    </row>
    <row r="253" spans="1:10" ht="60" customHeight="1">
      <c r="A253" s="52">
        <v>70</v>
      </c>
      <c r="B253" s="229" t="s">
        <v>315</v>
      </c>
      <c r="C253" s="229"/>
      <c r="D253" s="52" t="s">
        <v>22</v>
      </c>
      <c r="E253" s="52" t="s">
        <v>143</v>
      </c>
      <c r="F253" s="65" t="s">
        <v>39</v>
      </c>
      <c r="G253" s="52" t="s">
        <v>9</v>
      </c>
      <c r="H253" s="52" t="s">
        <v>316</v>
      </c>
      <c r="I253" s="74">
        <v>8.9</v>
      </c>
      <c r="J253" s="133" t="s">
        <v>718</v>
      </c>
    </row>
    <row r="254" spans="1:10" ht="97.5" customHeight="1">
      <c r="A254" s="52">
        <v>71</v>
      </c>
      <c r="B254" s="244" t="s">
        <v>317</v>
      </c>
      <c r="C254" s="244"/>
      <c r="D254" s="52" t="s">
        <v>22</v>
      </c>
      <c r="E254" s="52" t="s">
        <v>143</v>
      </c>
      <c r="F254" s="65" t="s">
        <v>39</v>
      </c>
      <c r="G254" s="52" t="s">
        <v>9</v>
      </c>
      <c r="H254" s="52" t="s">
        <v>318</v>
      </c>
      <c r="I254" s="74">
        <v>8.9</v>
      </c>
      <c r="J254" s="133" t="s">
        <v>719</v>
      </c>
    </row>
    <row r="255" spans="1:10" ht="73.5" customHeight="1">
      <c r="A255" s="52">
        <v>72</v>
      </c>
      <c r="B255" s="229" t="s">
        <v>24</v>
      </c>
      <c r="C255" s="229"/>
      <c r="D255" s="52" t="s">
        <v>22</v>
      </c>
      <c r="E255" s="52" t="s">
        <v>143</v>
      </c>
      <c r="F255" s="65" t="s">
        <v>39</v>
      </c>
      <c r="G255" s="52" t="s">
        <v>9</v>
      </c>
      <c r="H255" s="52" t="s">
        <v>319</v>
      </c>
      <c r="I255" s="74" t="s">
        <v>39</v>
      </c>
      <c r="J255" s="133" t="s">
        <v>720</v>
      </c>
    </row>
    <row r="256" spans="1:10" ht="99" customHeight="1">
      <c r="A256" s="52">
        <v>73</v>
      </c>
      <c r="B256" s="229" t="s">
        <v>21</v>
      </c>
      <c r="C256" s="229"/>
      <c r="D256" s="52" t="s">
        <v>22</v>
      </c>
      <c r="E256" s="52" t="s">
        <v>144</v>
      </c>
      <c r="F256" s="65" t="s">
        <v>39</v>
      </c>
      <c r="G256" s="52" t="s">
        <v>9</v>
      </c>
      <c r="H256" s="52" t="s">
        <v>39</v>
      </c>
      <c r="I256" s="74">
        <v>37.5</v>
      </c>
      <c r="J256" s="133" t="s">
        <v>721</v>
      </c>
    </row>
    <row r="257" spans="1:10" ht="60" customHeight="1">
      <c r="A257" s="52">
        <v>74</v>
      </c>
      <c r="B257" s="229" t="s">
        <v>320</v>
      </c>
      <c r="C257" s="229"/>
      <c r="D257" s="52" t="s">
        <v>22</v>
      </c>
      <c r="E257" s="52" t="s">
        <v>143</v>
      </c>
      <c r="F257" s="65" t="s">
        <v>39</v>
      </c>
      <c r="G257" s="52" t="s">
        <v>9</v>
      </c>
      <c r="H257" s="52" t="s">
        <v>321</v>
      </c>
      <c r="I257" s="74" t="s">
        <v>39</v>
      </c>
      <c r="J257" s="133" t="s">
        <v>722</v>
      </c>
    </row>
    <row r="258" spans="1:10" ht="114.75" customHeight="1">
      <c r="A258" s="52">
        <v>75</v>
      </c>
      <c r="B258" s="229" t="s">
        <v>322</v>
      </c>
      <c r="C258" s="229"/>
      <c r="D258" s="52" t="s">
        <v>25</v>
      </c>
      <c r="E258" s="52" t="s">
        <v>142</v>
      </c>
      <c r="F258" s="65">
        <v>245</v>
      </c>
      <c r="G258" s="52" t="s">
        <v>9</v>
      </c>
      <c r="H258" s="52" t="s">
        <v>39</v>
      </c>
      <c r="I258" s="74" t="s">
        <v>39</v>
      </c>
      <c r="J258" s="133" t="s">
        <v>723</v>
      </c>
    </row>
    <row r="259" spans="1:10" ht="151.5" customHeight="1">
      <c r="A259" s="52">
        <v>76</v>
      </c>
      <c r="B259" s="229" t="s">
        <v>59</v>
      </c>
      <c r="C259" s="229"/>
      <c r="D259" s="52" t="s">
        <v>25</v>
      </c>
      <c r="E259" s="52" t="s">
        <v>142</v>
      </c>
      <c r="F259" s="65">
        <v>131</v>
      </c>
      <c r="G259" s="52" t="s">
        <v>9</v>
      </c>
      <c r="H259" s="52" t="s">
        <v>39</v>
      </c>
      <c r="I259" s="74">
        <v>10</v>
      </c>
      <c r="J259" s="133" t="s">
        <v>724</v>
      </c>
    </row>
    <row r="260" spans="1:10" ht="61.5" customHeight="1">
      <c r="A260" s="52">
        <v>77</v>
      </c>
      <c r="B260" s="229" t="s">
        <v>323</v>
      </c>
      <c r="C260" s="229"/>
      <c r="D260" s="52" t="s">
        <v>27</v>
      </c>
      <c r="E260" s="52" t="s">
        <v>140</v>
      </c>
      <c r="F260" s="65" t="s">
        <v>39</v>
      </c>
      <c r="G260" s="52" t="s">
        <v>9</v>
      </c>
      <c r="H260" s="52" t="s">
        <v>39</v>
      </c>
      <c r="I260" s="74">
        <v>0.55</v>
      </c>
      <c r="J260" s="133" t="s">
        <v>725</v>
      </c>
    </row>
    <row r="261" spans="1:10" ht="108.75" customHeight="1">
      <c r="A261" s="52">
        <v>78</v>
      </c>
      <c r="B261" s="229" t="s">
        <v>324</v>
      </c>
      <c r="C261" s="229"/>
      <c r="D261" s="52" t="s">
        <v>27</v>
      </c>
      <c r="E261" s="52" t="s">
        <v>140</v>
      </c>
      <c r="F261" s="65" t="s">
        <v>39</v>
      </c>
      <c r="G261" s="52" t="s">
        <v>9</v>
      </c>
      <c r="H261" s="52" t="s">
        <v>39</v>
      </c>
      <c r="I261" s="74" t="s">
        <v>39</v>
      </c>
      <c r="J261" s="133" t="s">
        <v>726</v>
      </c>
    </row>
    <row r="262" spans="1:10" ht="105" customHeight="1">
      <c r="A262" s="52">
        <v>79</v>
      </c>
      <c r="B262" s="229" t="s">
        <v>325</v>
      </c>
      <c r="C262" s="229"/>
      <c r="D262" s="52" t="s">
        <v>27</v>
      </c>
      <c r="E262" s="52" t="s">
        <v>140</v>
      </c>
      <c r="F262" s="65" t="s">
        <v>39</v>
      </c>
      <c r="G262" s="52" t="s">
        <v>9</v>
      </c>
      <c r="H262" s="52" t="s">
        <v>39</v>
      </c>
      <c r="I262" s="74" t="s">
        <v>39</v>
      </c>
      <c r="J262" s="133" t="s">
        <v>726</v>
      </c>
    </row>
    <row r="263" spans="1:10" ht="114" customHeight="1">
      <c r="A263" s="52">
        <v>80</v>
      </c>
      <c r="B263" s="229" t="s">
        <v>326</v>
      </c>
      <c r="C263" s="229"/>
      <c r="D263" s="52" t="s">
        <v>27</v>
      </c>
      <c r="E263" s="52" t="s">
        <v>140</v>
      </c>
      <c r="F263" s="65" t="s">
        <v>39</v>
      </c>
      <c r="G263" s="52" t="s">
        <v>9</v>
      </c>
      <c r="H263" s="52" t="s">
        <v>39</v>
      </c>
      <c r="I263" s="146" t="s">
        <v>39</v>
      </c>
      <c r="J263" s="133" t="s">
        <v>726</v>
      </c>
    </row>
    <row r="264" spans="1:10" ht="60" customHeight="1">
      <c r="A264" s="52">
        <v>81</v>
      </c>
      <c r="B264" s="229" t="s">
        <v>327</v>
      </c>
      <c r="C264" s="229"/>
      <c r="D264" s="52" t="s">
        <v>27</v>
      </c>
      <c r="E264" s="52" t="s">
        <v>140</v>
      </c>
      <c r="F264" s="65" t="s">
        <v>39</v>
      </c>
      <c r="G264" s="52" t="s">
        <v>9</v>
      </c>
      <c r="H264" s="52" t="s">
        <v>39</v>
      </c>
      <c r="I264" s="149">
        <v>0.471</v>
      </c>
      <c r="J264" s="133" t="s">
        <v>725</v>
      </c>
    </row>
    <row r="265" spans="1:10" ht="116.25" customHeight="1">
      <c r="A265" s="52">
        <v>82</v>
      </c>
      <c r="B265" s="229" t="s">
        <v>328</v>
      </c>
      <c r="C265" s="229"/>
      <c r="D265" s="52" t="s">
        <v>27</v>
      </c>
      <c r="E265" s="52" t="s">
        <v>140</v>
      </c>
      <c r="F265" s="65" t="s">
        <v>39</v>
      </c>
      <c r="G265" s="52" t="s">
        <v>9</v>
      </c>
      <c r="H265" s="52" t="s">
        <v>39</v>
      </c>
      <c r="I265" s="146" t="s">
        <v>39</v>
      </c>
      <c r="J265" s="133" t="s">
        <v>726</v>
      </c>
    </row>
    <row r="266" spans="1:10" ht="60.75" customHeight="1">
      <c r="A266" s="52">
        <v>83</v>
      </c>
      <c r="B266" s="229" t="s">
        <v>114</v>
      </c>
      <c r="C266" s="229"/>
      <c r="D266" s="52" t="s">
        <v>27</v>
      </c>
      <c r="E266" s="52" t="s">
        <v>140</v>
      </c>
      <c r="F266" s="65" t="s">
        <v>39</v>
      </c>
      <c r="G266" s="52" t="s">
        <v>9</v>
      </c>
      <c r="H266" s="52" t="s">
        <v>39</v>
      </c>
      <c r="I266" s="74">
        <v>6.97</v>
      </c>
      <c r="J266" s="133" t="s">
        <v>727</v>
      </c>
    </row>
    <row r="267" spans="1:10" ht="110.25" customHeight="1">
      <c r="A267" s="52">
        <v>84</v>
      </c>
      <c r="B267" s="229" t="s">
        <v>329</v>
      </c>
      <c r="C267" s="229"/>
      <c r="D267" s="52" t="s">
        <v>27</v>
      </c>
      <c r="E267" s="52" t="s">
        <v>140</v>
      </c>
      <c r="F267" s="65" t="s">
        <v>39</v>
      </c>
      <c r="G267" s="52" t="s">
        <v>9</v>
      </c>
      <c r="H267" s="52" t="s">
        <v>39</v>
      </c>
      <c r="I267" s="74" t="s">
        <v>39</v>
      </c>
      <c r="J267" s="133" t="s">
        <v>726</v>
      </c>
    </row>
    <row r="268" spans="1:10" ht="102">
      <c r="A268" s="52">
        <v>85</v>
      </c>
      <c r="B268" s="229" t="s">
        <v>330</v>
      </c>
      <c r="C268" s="229"/>
      <c r="D268" s="52" t="s">
        <v>27</v>
      </c>
      <c r="E268" s="52" t="s">
        <v>140</v>
      </c>
      <c r="F268" s="65" t="s">
        <v>39</v>
      </c>
      <c r="G268" s="52" t="s">
        <v>9</v>
      </c>
      <c r="H268" s="52" t="s">
        <v>39</v>
      </c>
      <c r="I268" s="74" t="s">
        <v>39</v>
      </c>
      <c r="J268" s="133" t="s">
        <v>726</v>
      </c>
    </row>
    <row r="269" spans="1:10" ht="115.5" customHeight="1">
      <c r="A269" s="52">
        <v>86</v>
      </c>
      <c r="B269" s="229" t="s">
        <v>331</v>
      </c>
      <c r="C269" s="229"/>
      <c r="D269" s="52" t="s">
        <v>27</v>
      </c>
      <c r="E269" s="52" t="s">
        <v>140</v>
      </c>
      <c r="F269" s="65" t="s">
        <v>39</v>
      </c>
      <c r="G269" s="52" t="s">
        <v>9</v>
      </c>
      <c r="H269" s="52" t="s">
        <v>39</v>
      </c>
      <c r="I269" s="74" t="s">
        <v>39</v>
      </c>
      <c r="J269" s="133" t="s">
        <v>726</v>
      </c>
    </row>
    <row r="270" spans="1:10" ht="112.5" customHeight="1">
      <c r="A270" s="52">
        <v>87</v>
      </c>
      <c r="B270" s="229" t="s">
        <v>332</v>
      </c>
      <c r="C270" s="229"/>
      <c r="D270" s="52" t="s">
        <v>27</v>
      </c>
      <c r="E270" s="52" t="s">
        <v>140</v>
      </c>
      <c r="F270" s="65" t="s">
        <v>39</v>
      </c>
      <c r="G270" s="52" t="s">
        <v>9</v>
      </c>
      <c r="H270" s="52" t="s">
        <v>39</v>
      </c>
      <c r="I270" s="74" t="s">
        <v>39</v>
      </c>
      <c r="J270" s="133" t="s">
        <v>726</v>
      </c>
    </row>
    <row r="271" spans="1:10" ht="108.75" customHeight="1">
      <c r="A271" s="52">
        <v>88</v>
      </c>
      <c r="B271" s="229" t="s">
        <v>333</v>
      </c>
      <c r="C271" s="229"/>
      <c r="D271" s="52" t="s">
        <v>27</v>
      </c>
      <c r="E271" s="52" t="s">
        <v>140</v>
      </c>
      <c r="F271" s="65" t="s">
        <v>39</v>
      </c>
      <c r="G271" s="52" t="s">
        <v>9</v>
      </c>
      <c r="H271" s="52" t="s">
        <v>39</v>
      </c>
      <c r="I271" s="74" t="s">
        <v>39</v>
      </c>
      <c r="J271" s="133" t="s">
        <v>726</v>
      </c>
    </row>
    <row r="272" spans="1:10" ht="112.5" customHeight="1">
      <c r="A272" s="52">
        <v>89</v>
      </c>
      <c r="B272" s="229" t="s">
        <v>334</v>
      </c>
      <c r="C272" s="229"/>
      <c r="D272" s="52" t="s">
        <v>27</v>
      </c>
      <c r="E272" s="52" t="s">
        <v>140</v>
      </c>
      <c r="F272" s="65" t="s">
        <v>39</v>
      </c>
      <c r="G272" s="52" t="s">
        <v>9</v>
      </c>
      <c r="H272" s="52" t="s">
        <v>39</v>
      </c>
      <c r="I272" s="74" t="s">
        <v>39</v>
      </c>
      <c r="J272" s="133" t="s">
        <v>726</v>
      </c>
    </row>
    <row r="273" spans="1:10" ht="111.75" customHeight="1">
      <c r="A273" s="52">
        <v>90</v>
      </c>
      <c r="B273" s="229" t="s">
        <v>335</v>
      </c>
      <c r="C273" s="229"/>
      <c r="D273" s="52" t="s">
        <v>27</v>
      </c>
      <c r="E273" s="52" t="s">
        <v>140</v>
      </c>
      <c r="F273" s="65" t="s">
        <v>39</v>
      </c>
      <c r="G273" s="52" t="s">
        <v>9</v>
      </c>
      <c r="H273" s="52" t="s">
        <v>39</v>
      </c>
      <c r="I273" s="74" t="s">
        <v>39</v>
      </c>
      <c r="J273" s="133" t="s">
        <v>726</v>
      </c>
    </row>
    <row r="274" spans="1:10" ht="110.25" customHeight="1">
      <c r="A274" s="52">
        <v>91</v>
      </c>
      <c r="B274" s="229" t="s">
        <v>336</v>
      </c>
      <c r="C274" s="229"/>
      <c r="D274" s="52" t="s">
        <v>27</v>
      </c>
      <c r="E274" s="52" t="s">
        <v>140</v>
      </c>
      <c r="F274" s="65" t="s">
        <v>39</v>
      </c>
      <c r="G274" s="52" t="s">
        <v>9</v>
      </c>
      <c r="H274" s="52" t="s">
        <v>39</v>
      </c>
      <c r="I274" s="74" t="s">
        <v>39</v>
      </c>
      <c r="J274" s="133" t="s">
        <v>726</v>
      </c>
    </row>
    <row r="275" spans="1:10" ht="60" customHeight="1">
      <c r="A275" s="52">
        <v>92</v>
      </c>
      <c r="B275" s="244" t="s">
        <v>193</v>
      </c>
      <c r="C275" s="244"/>
      <c r="D275" s="52" t="s">
        <v>191</v>
      </c>
      <c r="E275" s="52" t="s">
        <v>140</v>
      </c>
      <c r="F275" s="65">
        <v>5</v>
      </c>
      <c r="G275" s="52" t="s">
        <v>9</v>
      </c>
      <c r="H275" s="52" t="s">
        <v>39</v>
      </c>
      <c r="I275" s="74">
        <v>0.213</v>
      </c>
      <c r="J275" s="133" t="s">
        <v>725</v>
      </c>
    </row>
    <row r="276" spans="1:10" ht="63.75" customHeight="1">
      <c r="A276" s="52">
        <v>93</v>
      </c>
      <c r="B276" s="244" t="s">
        <v>195</v>
      </c>
      <c r="C276" s="244"/>
      <c r="D276" s="52" t="s">
        <v>191</v>
      </c>
      <c r="E276" s="52" t="s">
        <v>140</v>
      </c>
      <c r="F276" s="65">
        <v>5</v>
      </c>
      <c r="G276" s="52" t="s">
        <v>9</v>
      </c>
      <c r="H276" s="52" t="s">
        <v>39</v>
      </c>
      <c r="I276" s="74">
        <v>6.7</v>
      </c>
      <c r="J276" s="133" t="s">
        <v>727</v>
      </c>
    </row>
    <row r="277" spans="1:10" ht="109.5" customHeight="1">
      <c r="A277" s="52">
        <v>94</v>
      </c>
      <c r="B277" s="230" t="s">
        <v>337</v>
      </c>
      <c r="C277" s="231"/>
      <c r="D277" s="52" t="s">
        <v>147</v>
      </c>
      <c r="E277" s="52" t="s">
        <v>141</v>
      </c>
      <c r="F277" s="65">
        <v>85.2</v>
      </c>
      <c r="G277" s="52" t="s">
        <v>9</v>
      </c>
      <c r="H277" s="52" t="s">
        <v>39</v>
      </c>
      <c r="I277" s="74" t="s">
        <v>39</v>
      </c>
      <c r="J277" s="133" t="s">
        <v>728</v>
      </c>
    </row>
    <row r="278" spans="1:10" ht="108.75" customHeight="1">
      <c r="A278" s="52">
        <v>95</v>
      </c>
      <c r="B278" s="244" t="s">
        <v>338</v>
      </c>
      <c r="C278" s="244"/>
      <c r="D278" s="52" t="s">
        <v>147</v>
      </c>
      <c r="E278" s="52" t="s">
        <v>141</v>
      </c>
      <c r="F278" s="65">
        <v>248</v>
      </c>
      <c r="G278" s="52" t="s">
        <v>9</v>
      </c>
      <c r="H278" s="52" t="s">
        <v>39</v>
      </c>
      <c r="I278" s="74" t="s">
        <v>39</v>
      </c>
      <c r="J278" s="133" t="s">
        <v>728</v>
      </c>
    </row>
    <row r="279" spans="1:10" ht="113.25" customHeight="1">
      <c r="A279" s="52">
        <v>96</v>
      </c>
      <c r="B279" s="230" t="s">
        <v>339</v>
      </c>
      <c r="C279" s="231"/>
      <c r="D279" s="52" t="s">
        <v>147</v>
      </c>
      <c r="E279" s="52" t="s">
        <v>141</v>
      </c>
      <c r="F279" s="65">
        <v>48</v>
      </c>
      <c r="G279" s="52" t="s">
        <v>9</v>
      </c>
      <c r="H279" s="52" t="s">
        <v>39</v>
      </c>
      <c r="I279" s="74" t="s">
        <v>39</v>
      </c>
      <c r="J279" s="133" t="s">
        <v>728</v>
      </c>
    </row>
    <row r="280" spans="1:10" ht="114" customHeight="1">
      <c r="A280" s="52">
        <v>97</v>
      </c>
      <c r="B280" s="230" t="s">
        <v>340</v>
      </c>
      <c r="C280" s="231"/>
      <c r="D280" s="52" t="s">
        <v>147</v>
      </c>
      <c r="E280" s="52" t="s">
        <v>141</v>
      </c>
      <c r="F280" s="65">
        <v>32</v>
      </c>
      <c r="G280" s="52" t="s">
        <v>9</v>
      </c>
      <c r="H280" s="52" t="s">
        <v>39</v>
      </c>
      <c r="I280" s="74" t="s">
        <v>39</v>
      </c>
      <c r="J280" s="133" t="s">
        <v>728</v>
      </c>
    </row>
    <row r="281" spans="1:10" ht="61.5" customHeight="1">
      <c r="A281" s="52">
        <v>98</v>
      </c>
      <c r="B281" s="230" t="s">
        <v>341</v>
      </c>
      <c r="C281" s="231"/>
      <c r="D281" s="52" t="s">
        <v>147</v>
      </c>
      <c r="E281" s="52" t="s">
        <v>141</v>
      </c>
      <c r="F281" s="65">
        <v>85.2</v>
      </c>
      <c r="G281" s="52" t="s">
        <v>9</v>
      </c>
      <c r="H281" s="52" t="s">
        <v>39</v>
      </c>
      <c r="I281" s="74">
        <v>25.1</v>
      </c>
      <c r="J281" s="133" t="s">
        <v>729</v>
      </c>
    </row>
    <row r="282" spans="1:10" ht="110.25" customHeight="1">
      <c r="A282" s="52">
        <v>99</v>
      </c>
      <c r="B282" s="230" t="s">
        <v>342</v>
      </c>
      <c r="C282" s="231"/>
      <c r="D282" s="52" t="s">
        <v>147</v>
      </c>
      <c r="E282" s="52" t="s">
        <v>141</v>
      </c>
      <c r="F282" s="65">
        <v>31.8</v>
      </c>
      <c r="G282" s="52" t="s">
        <v>9</v>
      </c>
      <c r="H282" s="52" t="s">
        <v>39</v>
      </c>
      <c r="I282" s="74" t="s">
        <v>39</v>
      </c>
      <c r="J282" s="133" t="s">
        <v>728</v>
      </c>
    </row>
    <row r="283" spans="1:10" ht="111" customHeight="1">
      <c r="A283" s="52">
        <v>100</v>
      </c>
      <c r="B283" s="230" t="s">
        <v>343</v>
      </c>
      <c r="C283" s="231"/>
      <c r="D283" s="52" t="s">
        <v>147</v>
      </c>
      <c r="E283" s="52" t="s">
        <v>141</v>
      </c>
      <c r="F283" s="65">
        <v>31.8</v>
      </c>
      <c r="G283" s="52" t="s">
        <v>9</v>
      </c>
      <c r="H283" s="52" t="s">
        <v>39</v>
      </c>
      <c r="I283" s="74" t="s">
        <v>39</v>
      </c>
      <c r="J283" s="133" t="s">
        <v>728</v>
      </c>
    </row>
    <row r="284" spans="1:10" ht="73.5" customHeight="1">
      <c r="A284" s="52">
        <v>101</v>
      </c>
      <c r="B284" s="230" t="s">
        <v>218</v>
      </c>
      <c r="C284" s="231"/>
      <c r="D284" s="52" t="s">
        <v>22</v>
      </c>
      <c r="E284" s="52" t="s">
        <v>143</v>
      </c>
      <c r="F284" s="65">
        <v>60</v>
      </c>
      <c r="G284" s="52" t="s">
        <v>9</v>
      </c>
      <c r="H284" s="52" t="s">
        <v>39</v>
      </c>
      <c r="I284" s="74">
        <v>59.2</v>
      </c>
      <c r="J284" s="133" t="s">
        <v>730</v>
      </c>
    </row>
    <row r="285" spans="1:10" ht="60" customHeight="1">
      <c r="A285" s="52">
        <v>102</v>
      </c>
      <c r="B285" s="230" t="s">
        <v>344</v>
      </c>
      <c r="C285" s="231"/>
      <c r="D285" s="52" t="s">
        <v>22</v>
      </c>
      <c r="E285" s="52" t="s">
        <v>143</v>
      </c>
      <c r="F285" s="65">
        <v>30</v>
      </c>
      <c r="G285" s="52" t="s">
        <v>9</v>
      </c>
      <c r="H285" s="52" t="s">
        <v>39</v>
      </c>
      <c r="I285" s="74">
        <v>26.7</v>
      </c>
      <c r="J285" s="133" t="s">
        <v>731</v>
      </c>
    </row>
    <row r="286" spans="1:10" ht="75.75" customHeight="1">
      <c r="A286" s="52">
        <v>103</v>
      </c>
      <c r="B286" s="230" t="s">
        <v>220</v>
      </c>
      <c r="C286" s="231"/>
      <c r="D286" s="52" t="s">
        <v>180</v>
      </c>
      <c r="E286" s="52" t="s">
        <v>143</v>
      </c>
      <c r="F286" s="65">
        <v>60</v>
      </c>
      <c r="G286" s="52" t="s">
        <v>9</v>
      </c>
      <c r="H286" s="52" t="s">
        <v>39</v>
      </c>
      <c r="I286" s="74">
        <v>8.9</v>
      </c>
      <c r="J286" s="133" t="s">
        <v>732</v>
      </c>
    </row>
    <row r="287" spans="1:10" ht="110.25" customHeight="1">
      <c r="A287" s="52">
        <v>104</v>
      </c>
      <c r="B287" s="230" t="s">
        <v>223</v>
      </c>
      <c r="C287" s="231"/>
      <c r="D287" s="52" t="s">
        <v>180</v>
      </c>
      <c r="E287" s="52" t="s">
        <v>143</v>
      </c>
      <c r="F287" s="65">
        <v>60</v>
      </c>
      <c r="G287" s="52" t="s">
        <v>9</v>
      </c>
      <c r="H287" s="52" t="s">
        <v>39</v>
      </c>
      <c r="I287" s="74" t="s">
        <v>39</v>
      </c>
      <c r="J287" s="133" t="s">
        <v>733</v>
      </c>
    </row>
    <row r="288" spans="1:10" ht="113.25" customHeight="1">
      <c r="A288" s="52">
        <v>105</v>
      </c>
      <c r="B288" s="230" t="s">
        <v>224</v>
      </c>
      <c r="C288" s="231"/>
      <c r="D288" s="52" t="s">
        <v>180</v>
      </c>
      <c r="E288" s="52" t="s">
        <v>143</v>
      </c>
      <c r="F288" s="65">
        <v>60</v>
      </c>
      <c r="G288" s="52" t="s">
        <v>9</v>
      </c>
      <c r="H288" s="52" t="s">
        <v>39</v>
      </c>
      <c r="I288" s="74">
        <v>8.9</v>
      </c>
      <c r="J288" s="133" t="s">
        <v>734</v>
      </c>
    </row>
    <row r="289" spans="1:10" ht="60.75" customHeight="1">
      <c r="A289" s="52">
        <v>106</v>
      </c>
      <c r="B289" s="230" t="s">
        <v>221</v>
      </c>
      <c r="C289" s="231"/>
      <c r="D289" s="52" t="s">
        <v>180</v>
      </c>
      <c r="E289" s="52" t="s">
        <v>143</v>
      </c>
      <c r="F289" s="65">
        <v>40</v>
      </c>
      <c r="G289" s="52" t="s">
        <v>9</v>
      </c>
      <c r="H289" s="52" t="s">
        <v>39</v>
      </c>
      <c r="I289" s="74" t="s">
        <v>39</v>
      </c>
      <c r="J289" s="133" t="s">
        <v>735</v>
      </c>
    </row>
    <row r="290" spans="1:10" ht="102">
      <c r="A290" s="52">
        <v>107</v>
      </c>
      <c r="B290" s="230" t="s">
        <v>345</v>
      </c>
      <c r="C290" s="231"/>
      <c r="D290" s="52" t="s">
        <v>180</v>
      </c>
      <c r="E290" s="52" t="s">
        <v>143</v>
      </c>
      <c r="F290" s="65">
        <v>70</v>
      </c>
      <c r="G290" s="52" t="s">
        <v>9</v>
      </c>
      <c r="H290" s="52" t="s">
        <v>39</v>
      </c>
      <c r="I290" s="74" t="s">
        <v>39</v>
      </c>
      <c r="J290" s="133" t="s">
        <v>736</v>
      </c>
    </row>
    <row r="291" spans="1:10" ht="89.25">
      <c r="A291" s="52">
        <v>108</v>
      </c>
      <c r="B291" s="230" t="s">
        <v>222</v>
      </c>
      <c r="C291" s="231"/>
      <c r="D291" s="52" t="s">
        <v>180</v>
      </c>
      <c r="E291" s="52" t="s">
        <v>143</v>
      </c>
      <c r="F291" s="65">
        <v>40</v>
      </c>
      <c r="G291" s="52" t="s">
        <v>9</v>
      </c>
      <c r="H291" s="52" t="s">
        <v>39</v>
      </c>
      <c r="I291" s="74" t="s">
        <v>39</v>
      </c>
      <c r="J291" s="133" t="s">
        <v>737</v>
      </c>
    </row>
    <row r="292" spans="1:10" ht="102">
      <c r="A292" s="52">
        <v>109</v>
      </c>
      <c r="B292" s="230" t="s">
        <v>346</v>
      </c>
      <c r="C292" s="231"/>
      <c r="D292" s="52" t="s">
        <v>180</v>
      </c>
      <c r="E292" s="52" t="s">
        <v>143</v>
      </c>
      <c r="F292" s="65">
        <v>60</v>
      </c>
      <c r="G292" s="52" t="s">
        <v>9</v>
      </c>
      <c r="H292" s="52" t="s">
        <v>39</v>
      </c>
      <c r="I292" s="74" t="s">
        <v>39</v>
      </c>
      <c r="J292" s="133" t="s">
        <v>738</v>
      </c>
    </row>
    <row r="293" spans="1:10" ht="111" customHeight="1">
      <c r="A293" s="52">
        <v>110</v>
      </c>
      <c r="B293" s="230" t="s">
        <v>225</v>
      </c>
      <c r="C293" s="231"/>
      <c r="D293" s="52" t="s">
        <v>180</v>
      </c>
      <c r="E293" s="52" t="s">
        <v>143</v>
      </c>
      <c r="F293" s="65">
        <v>50</v>
      </c>
      <c r="G293" s="52" t="s">
        <v>9</v>
      </c>
      <c r="H293" s="52" t="s">
        <v>39</v>
      </c>
      <c r="I293" s="74" t="s">
        <v>39</v>
      </c>
      <c r="J293" s="133" t="s">
        <v>736</v>
      </c>
    </row>
    <row r="294" spans="1:10" ht="113.25" customHeight="1">
      <c r="A294" s="52">
        <v>111</v>
      </c>
      <c r="B294" s="230" t="s">
        <v>282</v>
      </c>
      <c r="C294" s="231"/>
      <c r="D294" s="52" t="s">
        <v>180</v>
      </c>
      <c r="E294" s="52" t="s">
        <v>143</v>
      </c>
      <c r="F294" s="65">
        <v>70</v>
      </c>
      <c r="G294" s="52" t="s">
        <v>9</v>
      </c>
      <c r="H294" s="52" t="s">
        <v>39</v>
      </c>
      <c r="I294" s="74" t="s">
        <v>39</v>
      </c>
      <c r="J294" s="133" t="s">
        <v>736</v>
      </c>
    </row>
    <row r="295" spans="1:10" ht="102" customHeight="1">
      <c r="A295" s="52">
        <v>112</v>
      </c>
      <c r="B295" s="230" t="s">
        <v>226</v>
      </c>
      <c r="C295" s="231"/>
      <c r="D295" s="52" t="s">
        <v>180</v>
      </c>
      <c r="E295" s="52" t="s">
        <v>143</v>
      </c>
      <c r="F295" s="65">
        <v>40</v>
      </c>
      <c r="G295" s="52" t="s">
        <v>9</v>
      </c>
      <c r="H295" s="52" t="s">
        <v>39</v>
      </c>
      <c r="I295" s="74" t="s">
        <v>39</v>
      </c>
      <c r="J295" s="133" t="s">
        <v>738</v>
      </c>
    </row>
    <row r="296" spans="1:10" ht="111" customHeight="1">
      <c r="A296" s="52">
        <v>113</v>
      </c>
      <c r="B296" s="230" t="s">
        <v>283</v>
      </c>
      <c r="C296" s="231"/>
      <c r="D296" s="52" t="s">
        <v>180</v>
      </c>
      <c r="E296" s="52" t="s">
        <v>143</v>
      </c>
      <c r="F296" s="65">
        <v>40</v>
      </c>
      <c r="G296" s="52" t="s">
        <v>9</v>
      </c>
      <c r="H296" s="52" t="s">
        <v>39</v>
      </c>
      <c r="I296" s="74" t="s">
        <v>39</v>
      </c>
      <c r="J296" s="133" t="s">
        <v>736</v>
      </c>
    </row>
    <row r="297" spans="1:10" ht="15">
      <c r="A297" s="221" t="s">
        <v>32</v>
      </c>
      <c r="B297" s="221"/>
      <c r="C297" s="221"/>
      <c r="D297" s="221"/>
      <c r="E297" s="221"/>
      <c r="F297" s="7">
        <v>3822.09</v>
      </c>
      <c r="G297" s="29"/>
      <c r="H297" s="29"/>
      <c r="I297" s="150">
        <f>SUM(I228:I296)</f>
        <v>585.494</v>
      </c>
      <c r="J297" s="124"/>
    </row>
    <row r="298" spans="1:10" ht="15">
      <c r="A298" s="221" t="s">
        <v>60</v>
      </c>
      <c r="B298" s="221"/>
      <c r="C298" s="221"/>
      <c r="D298" s="221"/>
      <c r="E298" s="221"/>
      <c r="F298" s="7"/>
      <c r="G298" s="55"/>
      <c r="H298" s="55"/>
      <c r="I298" s="150"/>
      <c r="J298" s="124"/>
    </row>
    <row r="299" spans="1:10" ht="15">
      <c r="A299" s="221" t="s">
        <v>227</v>
      </c>
      <c r="B299" s="221"/>
      <c r="C299" s="221"/>
      <c r="D299" s="221"/>
      <c r="E299" s="221"/>
      <c r="F299" s="7">
        <f>F228+F229+F230+F231+F232+F233+F234+F235+F236+F237+F238+F239+F240+F241+F242+F243+F244+F245+F246+F247+F248+F249+F250+F252+F258+F259+F275+F276+F277+F278+F279+F280+F281+F282+F283+F284+F285+F286+F287+F288+F289+F290+F291+F292+F293+F294+F295+F296</f>
        <v>3822.09</v>
      </c>
      <c r="G299" s="53"/>
      <c r="H299" s="53"/>
      <c r="I299" s="150">
        <f>I297</f>
        <v>585.494</v>
      </c>
      <c r="J299" s="124"/>
    </row>
    <row r="300" spans="1:10" ht="15">
      <c r="A300" s="268"/>
      <c r="B300" s="268"/>
      <c r="C300" s="268"/>
      <c r="D300" s="268"/>
      <c r="E300" s="268"/>
      <c r="F300" s="268"/>
      <c r="G300" s="268"/>
      <c r="H300" s="268"/>
      <c r="I300" s="268"/>
      <c r="J300" s="268"/>
    </row>
    <row r="301" spans="1:10" ht="15.75">
      <c r="A301" s="269" t="s">
        <v>347</v>
      </c>
      <c r="B301" s="269"/>
      <c r="C301" s="269"/>
      <c r="D301" s="269"/>
      <c r="E301" s="269"/>
      <c r="F301" s="269"/>
      <c r="G301" s="269"/>
      <c r="H301" s="269"/>
      <c r="I301" s="269"/>
      <c r="J301" s="269"/>
    </row>
    <row r="302" spans="1:10" ht="114" customHeight="1">
      <c r="A302" s="51">
        <v>114</v>
      </c>
      <c r="B302" s="238" t="s">
        <v>348</v>
      </c>
      <c r="C302" s="238"/>
      <c r="D302" s="51" t="s">
        <v>8</v>
      </c>
      <c r="E302" s="51" t="s">
        <v>141</v>
      </c>
      <c r="F302" s="58">
        <v>23</v>
      </c>
      <c r="G302" s="51" t="s">
        <v>9</v>
      </c>
      <c r="H302" s="51" t="s">
        <v>57</v>
      </c>
      <c r="I302" s="74">
        <v>3.55</v>
      </c>
      <c r="J302" s="133" t="s">
        <v>739</v>
      </c>
    </row>
    <row r="303" spans="1:10" ht="62.25" customHeight="1">
      <c r="A303" s="52">
        <v>115</v>
      </c>
      <c r="B303" s="226" t="s">
        <v>349</v>
      </c>
      <c r="C303" s="226"/>
      <c r="D303" s="52" t="s">
        <v>8</v>
      </c>
      <c r="E303" s="52" t="s">
        <v>141</v>
      </c>
      <c r="F303" s="65">
        <v>6</v>
      </c>
      <c r="G303" s="52" t="s">
        <v>9</v>
      </c>
      <c r="H303" s="52" t="s">
        <v>57</v>
      </c>
      <c r="I303" s="74" t="s">
        <v>39</v>
      </c>
      <c r="J303" s="133" t="s">
        <v>671</v>
      </c>
    </row>
    <row r="304" spans="1:10" ht="58.5" customHeight="1">
      <c r="A304" s="52">
        <v>116</v>
      </c>
      <c r="B304" s="226" t="s">
        <v>350</v>
      </c>
      <c r="C304" s="226"/>
      <c r="D304" s="52" t="s">
        <v>8</v>
      </c>
      <c r="E304" s="52" t="s">
        <v>141</v>
      </c>
      <c r="F304" s="65">
        <v>5</v>
      </c>
      <c r="G304" s="52" t="s">
        <v>9</v>
      </c>
      <c r="H304" s="52" t="s">
        <v>57</v>
      </c>
      <c r="I304" s="74" t="s">
        <v>39</v>
      </c>
      <c r="J304" s="133" t="s">
        <v>671</v>
      </c>
    </row>
    <row r="305" spans="1:10" ht="58.5" customHeight="1">
      <c r="A305" s="52">
        <v>117</v>
      </c>
      <c r="B305" s="226" t="s">
        <v>351</v>
      </c>
      <c r="C305" s="226"/>
      <c r="D305" s="52" t="s">
        <v>8</v>
      </c>
      <c r="E305" s="52" t="s">
        <v>141</v>
      </c>
      <c r="F305" s="65">
        <v>5</v>
      </c>
      <c r="G305" s="52" t="s">
        <v>9</v>
      </c>
      <c r="H305" s="52" t="s">
        <v>57</v>
      </c>
      <c r="I305" s="74" t="s">
        <v>39</v>
      </c>
      <c r="J305" s="133" t="s">
        <v>671</v>
      </c>
    </row>
    <row r="306" spans="1:10" ht="66.75" customHeight="1">
      <c r="A306" s="52">
        <v>118</v>
      </c>
      <c r="B306" s="226" t="s">
        <v>352</v>
      </c>
      <c r="C306" s="226"/>
      <c r="D306" s="52" t="s">
        <v>8</v>
      </c>
      <c r="E306" s="52" t="s">
        <v>141</v>
      </c>
      <c r="F306" s="65">
        <v>5</v>
      </c>
      <c r="G306" s="52" t="s">
        <v>9</v>
      </c>
      <c r="H306" s="52" t="s">
        <v>57</v>
      </c>
      <c r="I306" s="74" t="s">
        <v>39</v>
      </c>
      <c r="J306" s="133" t="s">
        <v>671</v>
      </c>
    </row>
    <row r="307" spans="1:10" ht="61.5" customHeight="1">
      <c r="A307" s="52">
        <v>119</v>
      </c>
      <c r="B307" s="226" t="s">
        <v>353</v>
      </c>
      <c r="C307" s="226"/>
      <c r="D307" s="52" t="s">
        <v>17</v>
      </c>
      <c r="E307" s="52" t="s">
        <v>141</v>
      </c>
      <c r="F307" s="65">
        <v>9</v>
      </c>
      <c r="G307" s="52" t="s">
        <v>9</v>
      </c>
      <c r="H307" s="52" t="s">
        <v>57</v>
      </c>
      <c r="I307" s="74" t="s">
        <v>39</v>
      </c>
      <c r="J307" s="133" t="s">
        <v>671</v>
      </c>
    </row>
    <row r="308" spans="1:10" ht="51">
      <c r="A308" s="52">
        <v>120</v>
      </c>
      <c r="B308" s="229" t="s">
        <v>354</v>
      </c>
      <c r="C308" s="229"/>
      <c r="D308" s="52" t="s">
        <v>25</v>
      </c>
      <c r="E308" s="52" t="s">
        <v>142</v>
      </c>
      <c r="F308" s="7" t="s">
        <v>39</v>
      </c>
      <c r="G308" s="52" t="s">
        <v>9</v>
      </c>
      <c r="H308" s="52" t="s">
        <v>355</v>
      </c>
      <c r="I308" s="74" t="s">
        <v>39</v>
      </c>
      <c r="J308" s="133" t="s">
        <v>741</v>
      </c>
    </row>
    <row r="309" spans="1:10" ht="15">
      <c r="A309" s="221" t="s">
        <v>32</v>
      </c>
      <c r="B309" s="221"/>
      <c r="C309" s="221"/>
      <c r="D309" s="221"/>
      <c r="E309" s="221"/>
      <c r="F309" s="7">
        <v>53</v>
      </c>
      <c r="G309" s="227"/>
      <c r="H309" s="227"/>
      <c r="I309" s="26">
        <v>3.55</v>
      </c>
      <c r="J309" s="22"/>
    </row>
    <row r="310" spans="1:10" ht="15">
      <c r="A310" s="221" t="s">
        <v>60</v>
      </c>
      <c r="B310" s="221"/>
      <c r="C310" s="221"/>
      <c r="D310" s="221"/>
      <c r="E310" s="221"/>
      <c r="F310" s="7"/>
      <c r="G310" s="227"/>
      <c r="H310" s="227"/>
      <c r="I310" s="26"/>
      <c r="J310" s="22"/>
    </row>
    <row r="311" spans="1:10" ht="15">
      <c r="A311" s="221" t="s">
        <v>227</v>
      </c>
      <c r="B311" s="221"/>
      <c r="C311" s="221"/>
      <c r="D311" s="221"/>
      <c r="E311" s="221"/>
      <c r="F311" s="7">
        <f>F302+F303+F304+F305+F306+F307</f>
        <v>53</v>
      </c>
      <c r="G311" s="227"/>
      <c r="H311" s="227"/>
      <c r="I311" s="26">
        <v>3.55</v>
      </c>
      <c r="J311" s="22"/>
    </row>
    <row r="312" spans="1:10" ht="15">
      <c r="A312" s="268"/>
      <c r="B312" s="268"/>
      <c r="C312" s="268"/>
      <c r="D312" s="268"/>
      <c r="E312" s="268"/>
      <c r="F312" s="268"/>
      <c r="G312" s="268"/>
      <c r="H312" s="268"/>
      <c r="I312" s="268"/>
      <c r="J312" s="268"/>
    </row>
    <row r="313" spans="1:10" ht="15.75">
      <c r="A313" s="270" t="s">
        <v>356</v>
      </c>
      <c r="B313" s="270"/>
      <c r="C313" s="270"/>
      <c r="D313" s="270"/>
      <c r="E313" s="270"/>
      <c r="F313" s="270"/>
      <c r="G313" s="270"/>
      <c r="H313" s="270"/>
      <c r="I313" s="270"/>
      <c r="J313" s="270"/>
    </row>
    <row r="314" spans="1:10" ht="25.5">
      <c r="A314" s="227">
        <v>121</v>
      </c>
      <c r="B314" s="258" t="s">
        <v>357</v>
      </c>
      <c r="C314" s="259"/>
      <c r="D314" s="227" t="s">
        <v>8</v>
      </c>
      <c r="E314" s="227" t="s">
        <v>141</v>
      </c>
      <c r="F314" s="16">
        <v>23</v>
      </c>
      <c r="G314" s="60" t="s">
        <v>115</v>
      </c>
      <c r="H314" s="50" t="s">
        <v>358</v>
      </c>
      <c r="I314" s="202">
        <v>4.3</v>
      </c>
      <c r="J314" s="199" t="s">
        <v>742</v>
      </c>
    </row>
    <row r="315" spans="1:10" ht="27" customHeight="1">
      <c r="A315" s="227"/>
      <c r="B315" s="248" t="s">
        <v>359</v>
      </c>
      <c r="C315" s="249"/>
      <c r="D315" s="227"/>
      <c r="E315" s="227"/>
      <c r="F315" s="17"/>
      <c r="G315" s="76"/>
      <c r="H315" s="54"/>
      <c r="I315" s="203"/>
      <c r="J315" s="200"/>
    </row>
    <row r="316" spans="1:10" ht="14.25" customHeight="1">
      <c r="A316" s="227"/>
      <c r="B316" s="248" t="s">
        <v>40</v>
      </c>
      <c r="C316" s="249"/>
      <c r="D316" s="227"/>
      <c r="E316" s="227"/>
      <c r="F316" s="17"/>
      <c r="G316" s="77"/>
      <c r="H316" s="200" t="s">
        <v>360</v>
      </c>
      <c r="I316" s="203"/>
      <c r="J316" s="200"/>
    </row>
    <row r="317" spans="1:10" ht="54.75" customHeight="1">
      <c r="A317" s="227"/>
      <c r="B317" s="248" t="s">
        <v>361</v>
      </c>
      <c r="C317" s="249"/>
      <c r="D317" s="227"/>
      <c r="E317" s="227"/>
      <c r="F317" s="17">
        <v>37.5</v>
      </c>
      <c r="G317" s="68" t="s">
        <v>13</v>
      </c>
      <c r="H317" s="200"/>
      <c r="I317" s="203"/>
      <c r="J317" s="200"/>
    </row>
    <row r="318" spans="1:10" ht="55.5" customHeight="1">
      <c r="A318" s="227"/>
      <c r="B318" s="250" t="s">
        <v>362</v>
      </c>
      <c r="C318" s="251"/>
      <c r="D318" s="227"/>
      <c r="E318" s="227"/>
      <c r="F318" s="78"/>
      <c r="G318" s="79"/>
      <c r="H318" s="51" t="s">
        <v>363</v>
      </c>
      <c r="I318" s="204"/>
      <c r="J318" s="201"/>
    </row>
    <row r="319" spans="1:10" ht="93.75" customHeight="1">
      <c r="A319" s="52">
        <v>122</v>
      </c>
      <c r="B319" s="238" t="s">
        <v>364</v>
      </c>
      <c r="C319" s="238"/>
      <c r="D319" s="52" t="s">
        <v>22</v>
      </c>
      <c r="E319" s="52" t="s">
        <v>143</v>
      </c>
      <c r="F319" s="58">
        <v>1.5</v>
      </c>
      <c r="G319" s="75" t="s">
        <v>13</v>
      </c>
      <c r="H319" s="51" t="s">
        <v>365</v>
      </c>
      <c r="I319" s="74" t="s">
        <v>39</v>
      </c>
      <c r="J319" s="133" t="s">
        <v>743</v>
      </c>
    </row>
    <row r="320" spans="1:10" ht="96" customHeight="1">
      <c r="A320" s="52">
        <v>123</v>
      </c>
      <c r="B320" s="226" t="s">
        <v>366</v>
      </c>
      <c r="C320" s="226"/>
      <c r="D320" s="52" t="s">
        <v>22</v>
      </c>
      <c r="E320" s="52" t="s">
        <v>143</v>
      </c>
      <c r="F320" s="65">
        <v>1.5</v>
      </c>
      <c r="G320" s="63" t="s">
        <v>13</v>
      </c>
      <c r="H320" s="52" t="s">
        <v>365</v>
      </c>
      <c r="I320" s="74" t="s">
        <v>39</v>
      </c>
      <c r="J320" s="133" t="s">
        <v>740</v>
      </c>
    </row>
    <row r="321" spans="1:10" ht="99.75" customHeight="1">
      <c r="A321" s="52">
        <v>124</v>
      </c>
      <c r="B321" s="226" t="s">
        <v>367</v>
      </c>
      <c r="C321" s="226"/>
      <c r="D321" s="52" t="s">
        <v>22</v>
      </c>
      <c r="E321" s="52" t="s">
        <v>143</v>
      </c>
      <c r="F321" s="65">
        <v>3</v>
      </c>
      <c r="G321" s="63" t="s">
        <v>13</v>
      </c>
      <c r="H321" s="52" t="s">
        <v>365</v>
      </c>
      <c r="I321" s="74" t="s">
        <v>39</v>
      </c>
      <c r="J321" s="133" t="s">
        <v>744</v>
      </c>
    </row>
    <row r="322" spans="1:10" ht="98.25" customHeight="1">
      <c r="A322" s="52">
        <v>125</v>
      </c>
      <c r="B322" s="226" t="s">
        <v>368</v>
      </c>
      <c r="C322" s="226"/>
      <c r="D322" s="52" t="s">
        <v>22</v>
      </c>
      <c r="E322" s="52" t="s">
        <v>143</v>
      </c>
      <c r="F322" s="65">
        <v>1.5</v>
      </c>
      <c r="G322" s="63" t="s">
        <v>13</v>
      </c>
      <c r="H322" s="52" t="s">
        <v>365</v>
      </c>
      <c r="I322" s="74" t="s">
        <v>39</v>
      </c>
      <c r="J322" s="133" t="s">
        <v>745</v>
      </c>
    </row>
    <row r="323" spans="1:10" ht="108.75" customHeight="1">
      <c r="A323" s="52">
        <v>126</v>
      </c>
      <c r="B323" s="226" t="s">
        <v>369</v>
      </c>
      <c r="C323" s="226"/>
      <c r="D323" s="52" t="s">
        <v>22</v>
      </c>
      <c r="E323" s="52" t="s">
        <v>143</v>
      </c>
      <c r="F323" s="65">
        <v>6</v>
      </c>
      <c r="G323" s="136" t="s">
        <v>13</v>
      </c>
      <c r="H323" s="52" t="s">
        <v>365</v>
      </c>
      <c r="I323" s="74" t="s">
        <v>39</v>
      </c>
      <c r="J323" s="133" t="s">
        <v>746</v>
      </c>
    </row>
    <row r="324" spans="1:10" ht="95.25" customHeight="1">
      <c r="A324" s="52">
        <v>127</v>
      </c>
      <c r="B324" s="230" t="s">
        <v>195</v>
      </c>
      <c r="C324" s="231"/>
      <c r="D324" s="52" t="s">
        <v>191</v>
      </c>
      <c r="E324" s="52" t="s">
        <v>140</v>
      </c>
      <c r="F324" s="65">
        <v>3</v>
      </c>
      <c r="G324" s="63" t="s">
        <v>13</v>
      </c>
      <c r="H324" s="52" t="s">
        <v>365</v>
      </c>
      <c r="I324" s="74" t="s">
        <v>39</v>
      </c>
      <c r="J324" s="133" t="s">
        <v>590</v>
      </c>
    </row>
    <row r="325" spans="1:10" ht="15">
      <c r="A325" s="221" t="s">
        <v>32</v>
      </c>
      <c r="B325" s="221"/>
      <c r="C325" s="221"/>
      <c r="D325" s="221"/>
      <c r="E325" s="221"/>
      <c r="F325" s="7">
        <v>77</v>
      </c>
      <c r="G325" s="227"/>
      <c r="H325" s="227"/>
      <c r="I325" s="26">
        <v>4.3</v>
      </c>
      <c r="J325" s="22"/>
    </row>
    <row r="326" spans="1:10" ht="15">
      <c r="A326" s="221" t="s">
        <v>60</v>
      </c>
      <c r="B326" s="221"/>
      <c r="C326" s="221"/>
      <c r="D326" s="221"/>
      <c r="E326" s="221"/>
      <c r="F326" s="7"/>
      <c r="G326" s="227"/>
      <c r="H326" s="227"/>
      <c r="I326" s="26"/>
      <c r="J326" s="22"/>
    </row>
    <row r="327" spans="1:10" ht="15">
      <c r="A327" s="221" t="s">
        <v>227</v>
      </c>
      <c r="B327" s="221"/>
      <c r="C327" s="221"/>
      <c r="D327" s="221"/>
      <c r="E327" s="221"/>
      <c r="F327" s="7">
        <f>F314</f>
        <v>23</v>
      </c>
      <c r="G327" s="227"/>
      <c r="H327" s="227"/>
      <c r="I327" s="26">
        <v>4.3</v>
      </c>
      <c r="J327" s="22"/>
    </row>
    <row r="328" spans="1:10" ht="15">
      <c r="A328" s="221" t="s">
        <v>234</v>
      </c>
      <c r="B328" s="221"/>
      <c r="C328" s="221"/>
      <c r="D328" s="221"/>
      <c r="E328" s="221"/>
      <c r="F328" s="7">
        <f>F317+F319+F320+F321+F322+F323+F324</f>
        <v>54</v>
      </c>
      <c r="G328" s="227"/>
      <c r="H328" s="227"/>
      <c r="I328" s="22"/>
      <c r="J328" s="22"/>
    </row>
    <row r="329" spans="1:10" ht="15">
      <c r="A329" s="268"/>
      <c r="B329" s="268"/>
      <c r="C329" s="268"/>
      <c r="D329" s="268"/>
      <c r="E329" s="268"/>
      <c r="F329" s="268"/>
      <c r="G329" s="268"/>
      <c r="H329" s="268"/>
      <c r="I329" s="268"/>
      <c r="J329" s="268"/>
    </row>
    <row r="330" spans="1:10" ht="15.75">
      <c r="A330" s="270" t="s">
        <v>370</v>
      </c>
      <c r="B330" s="270"/>
      <c r="C330" s="270"/>
      <c r="D330" s="270"/>
      <c r="E330" s="270"/>
      <c r="F330" s="270"/>
      <c r="G330" s="270"/>
      <c r="H330" s="270"/>
      <c r="I330" s="270"/>
      <c r="J330" s="270"/>
    </row>
    <row r="331" spans="1:10" ht="66" customHeight="1">
      <c r="A331" s="52">
        <v>128</v>
      </c>
      <c r="B331" s="226" t="s">
        <v>371</v>
      </c>
      <c r="C331" s="226"/>
      <c r="D331" s="52" t="s">
        <v>8</v>
      </c>
      <c r="E331" s="52" t="s">
        <v>141</v>
      </c>
      <c r="F331" s="65">
        <v>1.5</v>
      </c>
      <c r="G331" s="52" t="s">
        <v>9</v>
      </c>
      <c r="H331" s="52" t="s">
        <v>70</v>
      </c>
      <c r="I331" s="74" t="s">
        <v>39</v>
      </c>
      <c r="J331" s="133" t="s">
        <v>747</v>
      </c>
    </row>
    <row r="332" spans="1:10" ht="20.25" customHeight="1" hidden="1">
      <c r="A332" s="227">
        <v>129</v>
      </c>
      <c r="B332" s="226" t="s">
        <v>372</v>
      </c>
      <c r="C332" s="226"/>
      <c r="D332" s="227" t="s">
        <v>8</v>
      </c>
      <c r="E332" s="227" t="s">
        <v>141</v>
      </c>
      <c r="F332" s="228">
        <v>5.8</v>
      </c>
      <c r="G332" s="227" t="s">
        <v>9</v>
      </c>
      <c r="H332" s="227" t="s">
        <v>70</v>
      </c>
      <c r="I332" s="202" t="s">
        <v>39</v>
      </c>
      <c r="J332" s="199" t="s">
        <v>747</v>
      </c>
    </row>
    <row r="333" spans="1:10" ht="15">
      <c r="A333" s="227"/>
      <c r="B333" s="226" t="s">
        <v>373</v>
      </c>
      <c r="C333" s="226"/>
      <c r="D333" s="227"/>
      <c r="E333" s="227"/>
      <c r="F333" s="228"/>
      <c r="G333" s="227"/>
      <c r="H333" s="227"/>
      <c r="I333" s="203"/>
      <c r="J333" s="200"/>
    </row>
    <row r="334" spans="1:10" ht="45" customHeight="1">
      <c r="A334" s="227"/>
      <c r="B334" s="226" t="s">
        <v>374</v>
      </c>
      <c r="C334" s="226"/>
      <c r="D334" s="227"/>
      <c r="E334" s="227"/>
      <c r="F334" s="228"/>
      <c r="G334" s="227"/>
      <c r="H334" s="227"/>
      <c r="I334" s="204"/>
      <c r="J334" s="201"/>
    </row>
    <row r="335" spans="1:10" ht="48.75" customHeight="1">
      <c r="A335" s="52">
        <v>130</v>
      </c>
      <c r="B335" s="229" t="s">
        <v>375</v>
      </c>
      <c r="C335" s="229"/>
      <c r="D335" s="52" t="s">
        <v>25</v>
      </c>
      <c r="E335" s="52" t="s">
        <v>142</v>
      </c>
      <c r="F335" s="65">
        <v>1</v>
      </c>
      <c r="G335" s="52" t="s">
        <v>9</v>
      </c>
      <c r="H335" s="52" t="s">
        <v>70</v>
      </c>
      <c r="I335" s="74" t="s">
        <v>39</v>
      </c>
      <c r="J335" s="140" t="s">
        <v>748</v>
      </c>
    </row>
    <row r="336" spans="1:10" ht="49.5" customHeight="1">
      <c r="A336" s="52">
        <v>131</v>
      </c>
      <c r="B336" s="229" t="s">
        <v>376</v>
      </c>
      <c r="C336" s="229"/>
      <c r="D336" s="52" t="s">
        <v>25</v>
      </c>
      <c r="E336" s="52" t="s">
        <v>142</v>
      </c>
      <c r="F336" s="65">
        <v>0.5</v>
      </c>
      <c r="G336" s="52" t="s">
        <v>9</v>
      </c>
      <c r="H336" s="52" t="s">
        <v>10</v>
      </c>
      <c r="I336" s="74" t="s">
        <v>39</v>
      </c>
      <c r="J336" s="140" t="s">
        <v>748</v>
      </c>
    </row>
    <row r="337" spans="1:10" ht="15">
      <c r="A337" s="221" t="s">
        <v>32</v>
      </c>
      <c r="B337" s="221"/>
      <c r="C337" s="221"/>
      <c r="D337" s="221"/>
      <c r="E337" s="221"/>
      <c r="F337" s="7">
        <v>8.8</v>
      </c>
      <c r="G337" s="227"/>
      <c r="H337" s="227"/>
      <c r="I337" s="26">
        <v>0</v>
      </c>
      <c r="J337" s="22"/>
    </row>
    <row r="338" spans="1:10" ht="15">
      <c r="A338" s="221" t="s">
        <v>60</v>
      </c>
      <c r="B338" s="221"/>
      <c r="C338" s="221"/>
      <c r="D338" s="221"/>
      <c r="E338" s="221"/>
      <c r="F338" s="7"/>
      <c r="G338" s="227"/>
      <c r="H338" s="227"/>
      <c r="I338" s="26"/>
      <c r="J338" s="22"/>
    </row>
    <row r="339" spans="1:10" ht="15">
      <c r="A339" s="232" t="s">
        <v>227</v>
      </c>
      <c r="B339" s="232"/>
      <c r="C339" s="232"/>
      <c r="D339" s="232"/>
      <c r="E339" s="232"/>
      <c r="F339" s="15">
        <f>F331+F332+F335+F336</f>
        <v>8.8</v>
      </c>
      <c r="G339" s="199"/>
      <c r="H339" s="199"/>
      <c r="I339" s="125">
        <v>0</v>
      </c>
      <c r="J339" s="95"/>
    </row>
    <row r="340" spans="1:10" ht="15.75">
      <c r="A340" s="222"/>
      <c r="B340" s="223"/>
      <c r="C340" s="223"/>
      <c r="D340" s="223"/>
      <c r="E340" s="223"/>
      <c r="F340" s="223"/>
      <c r="G340" s="223"/>
      <c r="H340" s="223"/>
      <c r="I340" s="223"/>
      <c r="J340" s="224"/>
    </row>
    <row r="341" spans="1:10" ht="15.75" customHeight="1">
      <c r="A341" s="312" t="s">
        <v>196</v>
      </c>
      <c r="B341" s="312"/>
      <c r="C341" s="312"/>
      <c r="D341" s="312"/>
      <c r="E341" s="312"/>
      <c r="F341" s="312"/>
      <c r="G341" s="312"/>
      <c r="H341" s="312"/>
      <c r="I341" s="312"/>
      <c r="J341" s="312"/>
    </row>
    <row r="342" spans="1:10" ht="76.5" customHeight="1">
      <c r="A342" s="51">
        <v>132</v>
      </c>
      <c r="B342" s="233" t="s">
        <v>377</v>
      </c>
      <c r="C342" s="234"/>
      <c r="D342" s="51" t="s">
        <v>27</v>
      </c>
      <c r="E342" s="51" t="s">
        <v>140</v>
      </c>
      <c r="F342" s="51">
        <v>7</v>
      </c>
      <c r="G342" s="51" t="s">
        <v>9</v>
      </c>
      <c r="H342" s="51" t="s">
        <v>10</v>
      </c>
      <c r="I342" s="74" t="s">
        <v>39</v>
      </c>
      <c r="J342" s="133" t="s">
        <v>749</v>
      </c>
    </row>
    <row r="343" spans="1:10" ht="60" customHeight="1">
      <c r="A343" s="52">
        <v>133</v>
      </c>
      <c r="B343" s="230" t="s">
        <v>378</v>
      </c>
      <c r="C343" s="231"/>
      <c r="D343" s="51" t="s">
        <v>27</v>
      </c>
      <c r="E343" s="51" t="s">
        <v>140</v>
      </c>
      <c r="F343" s="52">
        <v>3.5</v>
      </c>
      <c r="G343" s="52" t="s">
        <v>9</v>
      </c>
      <c r="H343" s="52" t="s">
        <v>10</v>
      </c>
      <c r="I343" s="74">
        <v>2.3</v>
      </c>
      <c r="J343" s="133" t="s">
        <v>750</v>
      </c>
    </row>
    <row r="344" spans="1:10" ht="63.75" customHeight="1">
      <c r="A344" s="52">
        <v>134</v>
      </c>
      <c r="B344" s="230" t="s">
        <v>379</v>
      </c>
      <c r="C344" s="231"/>
      <c r="D344" s="51" t="s">
        <v>27</v>
      </c>
      <c r="E344" s="51" t="s">
        <v>140</v>
      </c>
      <c r="F344" s="52">
        <v>3.5</v>
      </c>
      <c r="G344" s="52" t="s">
        <v>9</v>
      </c>
      <c r="H344" s="52" t="s">
        <v>10</v>
      </c>
      <c r="I344" s="74">
        <v>2.4</v>
      </c>
      <c r="J344" s="133" t="s">
        <v>750</v>
      </c>
    </row>
    <row r="345" spans="1:10" ht="72.75" customHeight="1">
      <c r="A345" s="52">
        <v>135</v>
      </c>
      <c r="B345" s="230" t="s">
        <v>380</v>
      </c>
      <c r="C345" s="231"/>
      <c r="D345" s="51" t="s">
        <v>27</v>
      </c>
      <c r="E345" s="51" t="s">
        <v>140</v>
      </c>
      <c r="F345" s="52">
        <v>1.75</v>
      </c>
      <c r="G345" s="52" t="s">
        <v>9</v>
      </c>
      <c r="H345" s="52" t="s">
        <v>10</v>
      </c>
      <c r="I345" s="74" t="s">
        <v>39</v>
      </c>
      <c r="J345" s="133" t="s">
        <v>751</v>
      </c>
    </row>
    <row r="346" spans="1:10" ht="75.75" customHeight="1">
      <c r="A346" s="52">
        <v>136</v>
      </c>
      <c r="B346" s="230" t="s">
        <v>381</v>
      </c>
      <c r="C346" s="231"/>
      <c r="D346" s="51" t="s">
        <v>27</v>
      </c>
      <c r="E346" s="51" t="s">
        <v>140</v>
      </c>
      <c r="F346" s="52">
        <v>3.5</v>
      </c>
      <c r="G346" s="52" t="s">
        <v>9</v>
      </c>
      <c r="H346" s="52" t="s">
        <v>10</v>
      </c>
      <c r="I346" s="74" t="s">
        <v>39</v>
      </c>
      <c r="J346" s="133" t="s">
        <v>749</v>
      </c>
    </row>
    <row r="347" spans="1:10" ht="60" customHeight="1">
      <c r="A347" s="52">
        <v>137</v>
      </c>
      <c r="B347" s="230" t="s">
        <v>211</v>
      </c>
      <c r="C347" s="231"/>
      <c r="D347" s="51" t="s">
        <v>27</v>
      </c>
      <c r="E347" s="51" t="s">
        <v>140</v>
      </c>
      <c r="F347" s="52">
        <v>5.25</v>
      </c>
      <c r="G347" s="52" t="s">
        <v>9</v>
      </c>
      <c r="H347" s="52" t="s">
        <v>10</v>
      </c>
      <c r="I347" s="74">
        <v>1.8</v>
      </c>
      <c r="J347" s="133" t="s">
        <v>752</v>
      </c>
    </row>
    <row r="348" spans="1:10" ht="15">
      <c r="A348" s="221" t="s">
        <v>32</v>
      </c>
      <c r="B348" s="221"/>
      <c r="C348" s="221"/>
      <c r="D348" s="221"/>
      <c r="E348" s="221"/>
      <c r="F348" s="7">
        <f>F342+F343+F344+F345+F346+F347</f>
        <v>24.5</v>
      </c>
      <c r="G348" s="199"/>
      <c r="H348" s="199"/>
      <c r="I348" s="74">
        <f>SUM(I342:I347)</f>
        <v>6.499999999999999</v>
      </c>
      <c r="J348" s="22"/>
    </row>
    <row r="349" spans="1:10" ht="15">
      <c r="A349" s="221" t="s">
        <v>60</v>
      </c>
      <c r="B349" s="221"/>
      <c r="C349" s="221"/>
      <c r="D349" s="221"/>
      <c r="E349" s="221"/>
      <c r="F349" s="7"/>
      <c r="G349" s="200"/>
      <c r="H349" s="200"/>
      <c r="I349" s="74"/>
      <c r="J349" s="22"/>
    </row>
    <row r="350" spans="1:10" ht="15">
      <c r="A350" s="232" t="s">
        <v>212</v>
      </c>
      <c r="B350" s="232"/>
      <c r="C350" s="232"/>
      <c r="D350" s="232"/>
      <c r="E350" s="232"/>
      <c r="F350" s="15">
        <f>F342+F343+F344+F345+F346+F347</f>
        <v>24.5</v>
      </c>
      <c r="G350" s="200"/>
      <c r="H350" s="200"/>
      <c r="I350" s="74"/>
      <c r="J350" s="22"/>
    </row>
    <row r="351" spans="1:10" ht="15">
      <c r="A351" s="313" t="s">
        <v>234</v>
      </c>
      <c r="B351" s="314"/>
      <c r="C351" s="314"/>
      <c r="D351" s="314"/>
      <c r="E351" s="315"/>
      <c r="F351" s="15"/>
      <c r="G351" s="200"/>
      <c r="H351" s="200"/>
      <c r="I351" s="134">
        <f>I348</f>
        <v>6.499999999999999</v>
      </c>
      <c r="J351" s="95"/>
    </row>
    <row r="352" spans="1:10" ht="15">
      <c r="A352" s="235"/>
      <c r="B352" s="236"/>
      <c r="C352" s="236"/>
      <c r="D352" s="236"/>
      <c r="E352" s="236"/>
      <c r="F352" s="236"/>
      <c r="G352" s="236"/>
      <c r="H352" s="236"/>
      <c r="I352" s="236"/>
      <c r="J352" s="237"/>
    </row>
    <row r="353" spans="1:10" ht="15.75" customHeight="1">
      <c r="A353" s="211" t="s">
        <v>77</v>
      </c>
      <c r="B353" s="212"/>
      <c r="C353" s="212"/>
      <c r="D353" s="212"/>
      <c r="E353" s="212"/>
      <c r="F353" s="212"/>
      <c r="G353" s="212"/>
      <c r="H353" s="212"/>
      <c r="I353" s="212"/>
      <c r="J353" s="213"/>
    </row>
    <row r="354" spans="1:10" ht="15" customHeight="1">
      <c r="A354" s="201" t="s">
        <v>78</v>
      </c>
      <c r="B354" s="201"/>
      <c r="C354" s="201"/>
      <c r="D354" s="201"/>
      <c r="E354" s="201"/>
      <c r="F354" s="201"/>
      <c r="G354" s="201"/>
      <c r="H354" s="201"/>
      <c r="I354" s="201"/>
      <c r="J354" s="201"/>
    </row>
    <row r="355" spans="1:10" ht="49.5" customHeight="1">
      <c r="A355" s="199">
        <v>138</v>
      </c>
      <c r="B355" s="226" t="s">
        <v>116</v>
      </c>
      <c r="C355" s="226"/>
      <c r="D355" s="199" t="s">
        <v>8</v>
      </c>
      <c r="E355" s="199" t="s">
        <v>141</v>
      </c>
      <c r="F355" s="304">
        <v>14.4</v>
      </c>
      <c r="G355" s="199" t="s">
        <v>9</v>
      </c>
      <c r="H355" s="199" t="s">
        <v>57</v>
      </c>
      <c r="I355" s="74">
        <v>1.89</v>
      </c>
      <c r="J355" s="133" t="s">
        <v>753</v>
      </c>
    </row>
    <row r="356" spans="1:10" ht="50.25" customHeight="1">
      <c r="A356" s="201"/>
      <c r="B356" s="226" t="s">
        <v>117</v>
      </c>
      <c r="C356" s="226"/>
      <c r="D356" s="201"/>
      <c r="E356" s="201"/>
      <c r="F356" s="278"/>
      <c r="G356" s="201"/>
      <c r="H356" s="201"/>
      <c r="I356" s="74">
        <v>8.73</v>
      </c>
      <c r="J356" s="133" t="s">
        <v>753</v>
      </c>
    </row>
    <row r="357" spans="1:10" ht="51" customHeight="1">
      <c r="A357" s="52">
        <v>139</v>
      </c>
      <c r="B357" s="226" t="s">
        <v>118</v>
      </c>
      <c r="C357" s="226"/>
      <c r="D357" s="52" t="s">
        <v>8</v>
      </c>
      <c r="E357" s="52" t="s">
        <v>141</v>
      </c>
      <c r="F357" s="65">
        <v>12</v>
      </c>
      <c r="G357" s="52" t="s">
        <v>9</v>
      </c>
      <c r="H357" s="52" t="s">
        <v>57</v>
      </c>
      <c r="I357" s="74">
        <v>7.15</v>
      </c>
      <c r="J357" s="133" t="s">
        <v>753</v>
      </c>
    </row>
    <row r="358" spans="1:10" ht="49.5" customHeight="1">
      <c r="A358" s="52">
        <v>140</v>
      </c>
      <c r="B358" s="226" t="s">
        <v>119</v>
      </c>
      <c r="C358" s="226"/>
      <c r="D358" s="52" t="s">
        <v>18</v>
      </c>
      <c r="E358" s="52" t="s">
        <v>141</v>
      </c>
      <c r="F358" s="65">
        <v>2.2</v>
      </c>
      <c r="G358" s="52" t="s">
        <v>9</v>
      </c>
      <c r="H358" s="52" t="s">
        <v>57</v>
      </c>
      <c r="I358" s="74">
        <v>2.35</v>
      </c>
      <c r="J358" s="133" t="s">
        <v>753</v>
      </c>
    </row>
    <row r="359" spans="1:10" ht="15">
      <c r="A359" s="221" t="s">
        <v>32</v>
      </c>
      <c r="B359" s="221"/>
      <c r="C359" s="221"/>
      <c r="D359" s="221"/>
      <c r="E359" s="221"/>
      <c r="F359" s="7">
        <v>28.6</v>
      </c>
      <c r="G359" s="227"/>
      <c r="H359" s="227"/>
      <c r="I359" s="26">
        <f>SUM(I355:I358)</f>
        <v>20.120000000000005</v>
      </c>
      <c r="J359" s="74"/>
    </row>
    <row r="360" spans="1:10" ht="15">
      <c r="A360" s="221" t="s">
        <v>60</v>
      </c>
      <c r="B360" s="221"/>
      <c r="C360" s="221"/>
      <c r="D360" s="221"/>
      <c r="E360" s="221"/>
      <c r="F360" s="7"/>
      <c r="G360" s="227"/>
      <c r="H360" s="227"/>
      <c r="I360" s="26"/>
      <c r="J360" s="74"/>
    </row>
    <row r="361" spans="1:10" ht="15">
      <c r="A361" s="232" t="s">
        <v>227</v>
      </c>
      <c r="B361" s="232"/>
      <c r="C361" s="232"/>
      <c r="D361" s="232"/>
      <c r="E361" s="232"/>
      <c r="F361" s="15">
        <f>F355+F357+F358</f>
        <v>28.599999999999998</v>
      </c>
      <c r="G361" s="199"/>
      <c r="H361" s="199"/>
      <c r="I361" s="125">
        <f>I359</f>
        <v>20.120000000000005</v>
      </c>
      <c r="J361" s="134"/>
    </row>
    <row r="362" spans="1:10" ht="15">
      <c r="A362" s="235"/>
      <c r="B362" s="236"/>
      <c r="C362" s="236"/>
      <c r="D362" s="236"/>
      <c r="E362" s="236"/>
      <c r="F362" s="236"/>
      <c r="G362" s="236"/>
      <c r="H362" s="236"/>
      <c r="I362" s="236"/>
      <c r="J362" s="237"/>
    </row>
    <row r="363" spans="1:10" ht="15.75" customHeight="1">
      <c r="A363" s="211" t="s">
        <v>208</v>
      </c>
      <c r="B363" s="212"/>
      <c r="C363" s="212"/>
      <c r="D363" s="212"/>
      <c r="E363" s="212"/>
      <c r="F363" s="212"/>
      <c r="G363" s="212"/>
      <c r="H363" s="212"/>
      <c r="I363" s="212"/>
      <c r="J363" s="213"/>
    </row>
    <row r="364" spans="1:10" ht="114" customHeight="1">
      <c r="A364" s="201">
        <v>141</v>
      </c>
      <c r="B364" s="238" t="s">
        <v>382</v>
      </c>
      <c r="C364" s="238"/>
      <c r="D364" s="239" t="s">
        <v>8</v>
      </c>
      <c r="E364" s="137" t="s">
        <v>383</v>
      </c>
      <c r="F364" s="241">
        <v>12</v>
      </c>
      <c r="G364" s="210" t="s">
        <v>13</v>
      </c>
      <c r="H364" s="131" t="s">
        <v>384</v>
      </c>
      <c r="I364" s="135" t="s">
        <v>39</v>
      </c>
      <c r="J364" s="131" t="s">
        <v>755</v>
      </c>
    </row>
    <row r="365" spans="1:10" ht="119.25" customHeight="1">
      <c r="A365" s="227"/>
      <c r="B365" s="226" t="s">
        <v>385</v>
      </c>
      <c r="C365" s="226"/>
      <c r="D365" s="240"/>
      <c r="E365" s="51" t="s">
        <v>141</v>
      </c>
      <c r="F365" s="242"/>
      <c r="G365" s="243"/>
      <c r="H365" s="52" t="s">
        <v>386</v>
      </c>
      <c r="I365" s="74" t="s">
        <v>39</v>
      </c>
      <c r="J365" s="131" t="s">
        <v>755</v>
      </c>
    </row>
    <row r="366" spans="1:10" ht="114.75" customHeight="1">
      <c r="A366" s="52">
        <v>142</v>
      </c>
      <c r="B366" s="244" t="s">
        <v>387</v>
      </c>
      <c r="C366" s="244"/>
      <c r="D366" s="52" t="s">
        <v>27</v>
      </c>
      <c r="E366" s="51" t="s">
        <v>209</v>
      </c>
      <c r="F366" s="65">
        <v>6</v>
      </c>
      <c r="G366" s="63" t="s">
        <v>13</v>
      </c>
      <c r="H366" s="52" t="s">
        <v>167</v>
      </c>
      <c r="I366" s="74" t="s">
        <v>39</v>
      </c>
      <c r="J366" s="131" t="s">
        <v>755</v>
      </c>
    </row>
    <row r="367" spans="1:10" ht="111.75" customHeight="1">
      <c r="A367" s="52">
        <v>143</v>
      </c>
      <c r="B367" s="244" t="s">
        <v>388</v>
      </c>
      <c r="C367" s="244"/>
      <c r="D367" s="52" t="s">
        <v>27</v>
      </c>
      <c r="E367" s="52" t="s">
        <v>209</v>
      </c>
      <c r="F367" s="65">
        <v>3</v>
      </c>
      <c r="G367" s="63" t="s">
        <v>13</v>
      </c>
      <c r="H367" s="52" t="s">
        <v>167</v>
      </c>
      <c r="I367" s="74" t="s">
        <v>39</v>
      </c>
      <c r="J367" s="131" t="s">
        <v>755</v>
      </c>
    </row>
    <row r="368" spans="1:10" ht="63.75" customHeight="1">
      <c r="A368" s="52">
        <v>144</v>
      </c>
      <c r="B368" s="244" t="s">
        <v>210</v>
      </c>
      <c r="C368" s="244"/>
      <c r="D368" s="52" t="s">
        <v>27</v>
      </c>
      <c r="E368" s="52" t="s">
        <v>209</v>
      </c>
      <c r="F368" s="65">
        <v>3</v>
      </c>
      <c r="G368" s="63" t="s">
        <v>13</v>
      </c>
      <c r="H368" s="52" t="s">
        <v>167</v>
      </c>
      <c r="I368" s="74">
        <v>2.9</v>
      </c>
      <c r="J368" s="133" t="s">
        <v>754</v>
      </c>
    </row>
    <row r="369" spans="1:10" ht="114.75" customHeight="1">
      <c r="A369" s="52">
        <v>145</v>
      </c>
      <c r="B369" s="244" t="s">
        <v>389</v>
      </c>
      <c r="C369" s="244"/>
      <c r="D369" s="52" t="s">
        <v>27</v>
      </c>
      <c r="E369" s="52" t="s">
        <v>209</v>
      </c>
      <c r="F369" s="65">
        <v>3</v>
      </c>
      <c r="G369" s="63" t="s">
        <v>13</v>
      </c>
      <c r="H369" s="52" t="s">
        <v>167</v>
      </c>
      <c r="I369" s="74" t="s">
        <v>39</v>
      </c>
      <c r="J369" s="131" t="s">
        <v>755</v>
      </c>
    </row>
    <row r="370" spans="1:10" ht="114" customHeight="1">
      <c r="A370" s="52">
        <v>146</v>
      </c>
      <c r="B370" s="244" t="s">
        <v>390</v>
      </c>
      <c r="C370" s="244"/>
      <c r="D370" s="52" t="s">
        <v>27</v>
      </c>
      <c r="E370" s="52" t="s">
        <v>209</v>
      </c>
      <c r="F370" s="65">
        <v>9</v>
      </c>
      <c r="G370" s="63" t="s">
        <v>13</v>
      </c>
      <c r="H370" s="52" t="s">
        <v>167</v>
      </c>
      <c r="I370" s="74" t="s">
        <v>39</v>
      </c>
      <c r="J370" s="131" t="s">
        <v>755</v>
      </c>
    </row>
    <row r="371" spans="1:10" ht="116.25" customHeight="1">
      <c r="A371" s="52">
        <v>147</v>
      </c>
      <c r="B371" s="244" t="s">
        <v>391</v>
      </c>
      <c r="C371" s="244"/>
      <c r="D371" s="52" t="s">
        <v>27</v>
      </c>
      <c r="E371" s="52" t="s">
        <v>209</v>
      </c>
      <c r="F371" s="65">
        <v>12</v>
      </c>
      <c r="G371" s="63" t="s">
        <v>13</v>
      </c>
      <c r="H371" s="52" t="s">
        <v>167</v>
      </c>
      <c r="I371" s="74" t="s">
        <v>39</v>
      </c>
      <c r="J371" s="131" t="s">
        <v>755</v>
      </c>
    </row>
    <row r="372" spans="1:10" ht="111.75" customHeight="1">
      <c r="A372" s="52">
        <v>148</v>
      </c>
      <c r="B372" s="244" t="s">
        <v>392</v>
      </c>
      <c r="C372" s="244"/>
      <c r="D372" s="52" t="s">
        <v>27</v>
      </c>
      <c r="E372" s="52" t="s">
        <v>209</v>
      </c>
      <c r="F372" s="65">
        <v>6</v>
      </c>
      <c r="G372" s="63" t="s">
        <v>13</v>
      </c>
      <c r="H372" s="52" t="s">
        <v>167</v>
      </c>
      <c r="I372" s="74" t="s">
        <v>39</v>
      </c>
      <c r="J372" s="131" t="s">
        <v>755</v>
      </c>
    </row>
    <row r="373" spans="1:10" ht="114.75" customHeight="1">
      <c r="A373" s="52">
        <v>149</v>
      </c>
      <c r="B373" s="244" t="s">
        <v>393</v>
      </c>
      <c r="C373" s="244"/>
      <c r="D373" s="52" t="s">
        <v>27</v>
      </c>
      <c r="E373" s="52" t="s">
        <v>209</v>
      </c>
      <c r="F373" s="65">
        <v>6</v>
      </c>
      <c r="G373" s="63" t="s">
        <v>13</v>
      </c>
      <c r="H373" s="52" t="s">
        <v>167</v>
      </c>
      <c r="I373" s="74" t="s">
        <v>39</v>
      </c>
      <c r="J373" s="131" t="s">
        <v>755</v>
      </c>
    </row>
    <row r="374" spans="1:10" ht="114" customHeight="1">
      <c r="A374" s="52">
        <v>150</v>
      </c>
      <c r="B374" s="244" t="s">
        <v>394</v>
      </c>
      <c r="C374" s="244"/>
      <c r="D374" s="52" t="s">
        <v>27</v>
      </c>
      <c r="E374" s="52" t="s">
        <v>209</v>
      </c>
      <c r="F374" s="65">
        <v>9</v>
      </c>
      <c r="G374" s="63" t="s">
        <v>13</v>
      </c>
      <c r="H374" s="52" t="s">
        <v>167</v>
      </c>
      <c r="I374" s="74" t="s">
        <v>39</v>
      </c>
      <c r="J374" s="131" t="s">
        <v>755</v>
      </c>
    </row>
    <row r="375" spans="1:10" ht="117" customHeight="1">
      <c r="A375" s="52">
        <v>151</v>
      </c>
      <c r="B375" s="244" t="s">
        <v>395</v>
      </c>
      <c r="C375" s="244"/>
      <c r="D375" s="52" t="s">
        <v>27</v>
      </c>
      <c r="E375" s="52" t="s">
        <v>209</v>
      </c>
      <c r="F375" s="65">
        <v>3</v>
      </c>
      <c r="G375" s="63" t="s">
        <v>13</v>
      </c>
      <c r="H375" s="52" t="s">
        <v>167</v>
      </c>
      <c r="I375" s="74" t="s">
        <v>39</v>
      </c>
      <c r="J375" s="131" t="s">
        <v>755</v>
      </c>
    </row>
    <row r="376" spans="1:10" ht="118.5" customHeight="1">
      <c r="A376" s="52">
        <v>152</v>
      </c>
      <c r="B376" s="244" t="s">
        <v>396</v>
      </c>
      <c r="C376" s="244"/>
      <c r="D376" s="52" t="s">
        <v>27</v>
      </c>
      <c r="E376" s="52" t="s">
        <v>209</v>
      </c>
      <c r="F376" s="65">
        <v>3</v>
      </c>
      <c r="G376" s="63" t="s">
        <v>13</v>
      </c>
      <c r="H376" s="52" t="s">
        <v>167</v>
      </c>
      <c r="I376" s="74" t="s">
        <v>39</v>
      </c>
      <c r="J376" s="131" t="s">
        <v>755</v>
      </c>
    </row>
    <row r="377" spans="1:10" ht="111" customHeight="1">
      <c r="A377" s="52">
        <v>153</v>
      </c>
      <c r="B377" s="244" t="s">
        <v>397</v>
      </c>
      <c r="C377" s="244"/>
      <c r="D377" s="52" t="s">
        <v>27</v>
      </c>
      <c r="E377" s="52" t="s">
        <v>209</v>
      </c>
      <c r="F377" s="65">
        <v>6</v>
      </c>
      <c r="G377" s="63" t="s">
        <v>13</v>
      </c>
      <c r="H377" s="52" t="s">
        <v>167</v>
      </c>
      <c r="I377" s="74" t="s">
        <v>39</v>
      </c>
      <c r="J377" s="131" t="s">
        <v>755</v>
      </c>
    </row>
    <row r="378" spans="1:10" ht="114.75" customHeight="1">
      <c r="A378" s="52">
        <v>154</v>
      </c>
      <c r="B378" s="244" t="s">
        <v>398</v>
      </c>
      <c r="C378" s="244"/>
      <c r="D378" s="52" t="s">
        <v>27</v>
      </c>
      <c r="E378" s="52" t="s">
        <v>209</v>
      </c>
      <c r="F378" s="65">
        <v>45</v>
      </c>
      <c r="G378" s="63" t="s">
        <v>13</v>
      </c>
      <c r="H378" s="52" t="s">
        <v>167</v>
      </c>
      <c r="I378" s="74" t="s">
        <v>39</v>
      </c>
      <c r="J378" s="131" t="s">
        <v>755</v>
      </c>
    </row>
    <row r="379" spans="1:10" ht="112.5" customHeight="1">
      <c r="A379" s="52">
        <v>155</v>
      </c>
      <c r="B379" s="244" t="s">
        <v>399</v>
      </c>
      <c r="C379" s="244"/>
      <c r="D379" s="52" t="s">
        <v>27</v>
      </c>
      <c r="E379" s="52" t="s">
        <v>209</v>
      </c>
      <c r="F379" s="65">
        <v>6</v>
      </c>
      <c r="G379" s="63" t="s">
        <v>13</v>
      </c>
      <c r="H379" s="52" t="s">
        <v>167</v>
      </c>
      <c r="I379" s="74" t="s">
        <v>39</v>
      </c>
      <c r="J379" s="131" t="s">
        <v>755</v>
      </c>
    </row>
    <row r="380" spans="1:10" ht="114" customHeight="1">
      <c r="A380" s="52">
        <v>156</v>
      </c>
      <c r="B380" s="244" t="s">
        <v>400</v>
      </c>
      <c r="C380" s="244"/>
      <c r="D380" s="52" t="s">
        <v>27</v>
      </c>
      <c r="E380" s="52" t="s">
        <v>209</v>
      </c>
      <c r="F380" s="65">
        <v>9</v>
      </c>
      <c r="G380" s="63" t="s">
        <v>13</v>
      </c>
      <c r="H380" s="52" t="s">
        <v>167</v>
      </c>
      <c r="I380" s="74" t="s">
        <v>39</v>
      </c>
      <c r="J380" s="131" t="s">
        <v>755</v>
      </c>
    </row>
    <row r="381" spans="1:10" ht="114" customHeight="1">
      <c r="A381" s="52">
        <v>157</v>
      </c>
      <c r="B381" s="244" t="s">
        <v>401</v>
      </c>
      <c r="C381" s="244"/>
      <c r="D381" s="52" t="s">
        <v>27</v>
      </c>
      <c r="E381" s="52" t="s">
        <v>209</v>
      </c>
      <c r="F381" s="65">
        <v>9</v>
      </c>
      <c r="G381" s="63" t="s">
        <v>13</v>
      </c>
      <c r="H381" s="52" t="s">
        <v>167</v>
      </c>
      <c r="I381" s="74" t="s">
        <v>39</v>
      </c>
      <c r="J381" s="131" t="s">
        <v>755</v>
      </c>
    </row>
    <row r="382" spans="1:10" ht="110.25" customHeight="1">
      <c r="A382" s="52">
        <v>158</v>
      </c>
      <c r="B382" s="244" t="s">
        <v>402</v>
      </c>
      <c r="C382" s="244"/>
      <c r="D382" s="52" t="s">
        <v>27</v>
      </c>
      <c r="E382" s="52" t="s">
        <v>209</v>
      </c>
      <c r="F382" s="65">
        <v>27</v>
      </c>
      <c r="G382" s="63" t="s">
        <v>13</v>
      </c>
      <c r="H382" s="52" t="s">
        <v>167</v>
      </c>
      <c r="I382" s="74" t="s">
        <v>39</v>
      </c>
      <c r="J382" s="131" t="s">
        <v>755</v>
      </c>
    </row>
    <row r="383" spans="1:10" ht="111.75" customHeight="1">
      <c r="A383" s="52">
        <v>159</v>
      </c>
      <c r="B383" s="244" t="s">
        <v>403</v>
      </c>
      <c r="C383" s="244"/>
      <c r="D383" s="52" t="s">
        <v>27</v>
      </c>
      <c r="E383" s="52" t="s">
        <v>209</v>
      </c>
      <c r="F383" s="65">
        <v>27</v>
      </c>
      <c r="G383" s="63" t="s">
        <v>13</v>
      </c>
      <c r="H383" s="52" t="s">
        <v>167</v>
      </c>
      <c r="I383" s="74" t="s">
        <v>39</v>
      </c>
      <c r="J383" s="131" t="s">
        <v>755</v>
      </c>
    </row>
    <row r="384" spans="1:10" ht="111.75" customHeight="1">
      <c r="A384" s="52">
        <v>160</v>
      </c>
      <c r="B384" s="244" t="s">
        <v>404</v>
      </c>
      <c r="C384" s="244"/>
      <c r="D384" s="52" t="s">
        <v>27</v>
      </c>
      <c r="E384" s="52" t="s">
        <v>209</v>
      </c>
      <c r="F384" s="65">
        <v>27</v>
      </c>
      <c r="G384" s="63" t="s">
        <v>13</v>
      </c>
      <c r="H384" s="52" t="s">
        <v>167</v>
      </c>
      <c r="I384" s="74" t="s">
        <v>39</v>
      </c>
      <c r="J384" s="131" t="s">
        <v>755</v>
      </c>
    </row>
    <row r="385" spans="1:10" ht="113.25" customHeight="1">
      <c r="A385" s="52">
        <v>161</v>
      </c>
      <c r="B385" s="244" t="s">
        <v>405</v>
      </c>
      <c r="C385" s="244"/>
      <c r="D385" s="52" t="s">
        <v>27</v>
      </c>
      <c r="E385" s="52" t="s">
        <v>209</v>
      </c>
      <c r="F385" s="65">
        <v>12</v>
      </c>
      <c r="G385" s="63" t="s">
        <v>13</v>
      </c>
      <c r="H385" s="52" t="s">
        <v>167</v>
      </c>
      <c r="I385" s="74" t="s">
        <v>39</v>
      </c>
      <c r="J385" s="131" t="s">
        <v>755</v>
      </c>
    </row>
    <row r="386" spans="1:10" ht="112.5" customHeight="1">
      <c r="A386" s="52">
        <v>162</v>
      </c>
      <c r="B386" s="244" t="s">
        <v>406</v>
      </c>
      <c r="C386" s="244"/>
      <c r="D386" s="52" t="s">
        <v>27</v>
      </c>
      <c r="E386" s="52" t="s">
        <v>209</v>
      </c>
      <c r="F386" s="65">
        <v>3</v>
      </c>
      <c r="G386" s="63" t="s">
        <v>13</v>
      </c>
      <c r="H386" s="52" t="s">
        <v>167</v>
      </c>
      <c r="I386" s="74" t="s">
        <v>39</v>
      </c>
      <c r="J386" s="131" t="s">
        <v>755</v>
      </c>
    </row>
    <row r="387" spans="1:10" ht="114" customHeight="1">
      <c r="A387" s="52">
        <v>163</v>
      </c>
      <c r="B387" s="244" t="s">
        <v>407</v>
      </c>
      <c r="C387" s="244"/>
      <c r="D387" s="52" t="s">
        <v>27</v>
      </c>
      <c r="E387" s="52" t="s">
        <v>209</v>
      </c>
      <c r="F387" s="65">
        <v>6</v>
      </c>
      <c r="G387" s="63" t="s">
        <v>13</v>
      </c>
      <c r="H387" s="52" t="s">
        <v>167</v>
      </c>
      <c r="I387" s="74" t="s">
        <v>39</v>
      </c>
      <c r="J387" s="131" t="s">
        <v>755</v>
      </c>
    </row>
    <row r="388" spans="1:10" ht="102">
      <c r="A388" s="52">
        <v>164</v>
      </c>
      <c r="B388" s="244" t="s">
        <v>408</v>
      </c>
      <c r="C388" s="244"/>
      <c r="D388" s="52" t="s">
        <v>27</v>
      </c>
      <c r="E388" s="52" t="s">
        <v>209</v>
      </c>
      <c r="F388" s="65">
        <v>6</v>
      </c>
      <c r="G388" s="63" t="s">
        <v>13</v>
      </c>
      <c r="H388" s="52" t="s">
        <v>167</v>
      </c>
      <c r="I388" s="74" t="s">
        <v>39</v>
      </c>
      <c r="J388" s="131" t="s">
        <v>755</v>
      </c>
    </row>
    <row r="389" spans="1:10" ht="112.5" customHeight="1">
      <c r="A389" s="52">
        <v>165</v>
      </c>
      <c r="B389" s="244" t="s">
        <v>409</v>
      </c>
      <c r="C389" s="244"/>
      <c r="D389" s="52" t="s">
        <v>27</v>
      </c>
      <c r="E389" s="52" t="s">
        <v>209</v>
      </c>
      <c r="F389" s="65">
        <v>3</v>
      </c>
      <c r="G389" s="63" t="s">
        <v>13</v>
      </c>
      <c r="H389" s="52" t="s">
        <v>167</v>
      </c>
      <c r="I389" s="74" t="s">
        <v>39</v>
      </c>
      <c r="J389" s="131" t="s">
        <v>755</v>
      </c>
    </row>
    <row r="390" spans="1:10" ht="113.25" customHeight="1">
      <c r="A390" s="52">
        <v>166</v>
      </c>
      <c r="B390" s="244" t="s">
        <v>410</v>
      </c>
      <c r="C390" s="244"/>
      <c r="D390" s="52" t="s">
        <v>27</v>
      </c>
      <c r="E390" s="52" t="s">
        <v>209</v>
      </c>
      <c r="F390" s="65">
        <v>9</v>
      </c>
      <c r="G390" s="63" t="s">
        <v>13</v>
      </c>
      <c r="H390" s="52" t="s">
        <v>167</v>
      </c>
      <c r="I390" s="74" t="s">
        <v>39</v>
      </c>
      <c r="J390" s="131" t="s">
        <v>755</v>
      </c>
    </row>
    <row r="391" spans="1:10" ht="15">
      <c r="A391" s="221" t="s">
        <v>32</v>
      </c>
      <c r="B391" s="221"/>
      <c r="C391" s="221"/>
      <c r="D391" s="221"/>
      <c r="E391" s="221"/>
      <c r="F391" s="7">
        <f>F364+F366+F367+F368+F369+F370+F371+F372+F373+F374+F375+F376+F377+F378+F379+F380+F381+F382+F383+F384+F385+F386+F387+F388+F389+F390</f>
        <v>270</v>
      </c>
      <c r="G391" s="243"/>
      <c r="H391" s="227"/>
      <c r="I391" s="26">
        <v>2.9</v>
      </c>
      <c r="J391" s="22"/>
    </row>
    <row r="392" spans="1:10" ht="15">
      <c r="A392" s="221" t="s">
        <v>60</v>
      </c>
      <c r="B392" s="221"/>
      <c r="C392" s="221"/>
      <c r="D392" s="221"/>
      <c r="E392" s="221"/>
      <c r="F392" s="7"/>
      <c r="G392" s="243"/>
      <c r="H392" s="227"/>
      <c r="I392" s="26"/>
      <c r="J392" s="22"/>
    </row>
    <row r="393" spans="1:10" ht="15">
      <c r="A393" s="232" t="s">
        <v>234</v>
      </c>
      <c r="B393" s="232"/>
      <c r="C393" s="232"/>
      <c r="D393" s="232"/>
      <c r="E393" s="232"/>
      <c r="F393" s="15">
        <v>270</v>
      </c>
      <c r="G393" s="208"/>
      <c r="H393" s="199"/>
      <c r="I393" s="125">
        <v>2.9</v>
      </c>
      <c r="J393" s="95"/>
    </row>
    <row r="394" spans="1:10" ht="15.75">
      <c r="A394" s="222" t="s">
        <v>71</v>
      </c>
      <c r="B394" s="223"/>
      <c r="C394" s="223"/>
      <c r="D394" s="223"/>
      <c r="E394" s="223"/>
      <c r="F394" s="223"/>
      <c r="G394" s="223"/>
      <c r="H394" s="223"/>
      <c r="I394" s="223"/>
      <c r="J394" s="224"/>
    </row>
    <row r="395" spans="1:10" ht="15.75" customHeight="1">
      <c r="A395" s="211" t="s">
        <v>79</v>
      </c>
      <c r="B395" s="212"/>
      <c r="C395" s="212"/>
      <c r="D395" s="212"/>
      <c r="E395" s="212"/>
      <c r="F395" s="212"/>
      <c r="G395" s="212"/>
      <c r="H395" s="212"/>
      <c r="I395" s="212"/>
      <c r="J395" s="213"/>
    </row>
    <row r="396" spans="1:10" ht="55.5" customHeight="1">
      <c r="A396" s="131">
        <v>167</v>
      </c>
      <c r="B396" s="238" t="s">
        <v>120</v>
      </c>
      <c r="C396" s="238"/>
      <c r="D396" s="131" t="s">
        <v>15</v>
      </c>
      <c r="E396" s="131" t="s">
        <v>143</v>
      </c>
      <c r="F396" s="132">
        <v>2.3</v>
      </c>
      <c r="G396" s="131" t="s">
        <v>9</v>
      </c>
      <c r="H396" s="131" t="s">
        <v>10</v>
      </c>
      <c r="I396" s="135">
        <v>2.6</v>
      </c>
      <c r="J396" s="131" t="s">
        <v>756</v>
      </c>
    </row>
    <row r="397" spans="1:10" ht="44.25" customHeight="1">
      <c r="A397" s="52">
        <v>168</v>
      </c>
      <c r="B397" s="226" t="s">
        <v>121</v>
      </c>
      <c r="C397" s="226"/>
      <c r="D397" s="52" t="s">
        <v>15</v>
      </c>
      <c r="E397" s="52" t="s">
        <v>143</v>
      </c>
      <c r="F397" s="65">
        <v>4.567</v>
      </c>
      <c r="G397" s="52" t="s">
        <v>9</v>
      </c>
      <c r="H397" s="52" t="s">
        <v>10</v>
      </c>
      <c r="I397" s="74">
        <v>0.35</v>
      </c>
      <c r="J397" s="131" t="s">
        <v>756</v>
      </c>
    </row>
    <row r="398" spans="1:10" ht="52.5" customHeight="1">
      <c r="A398" s="52">
        <v>169</v>
      </c>
      <c r="B398" s="226" t="s">
        <v>173</v>
      </c>
      <c r="C398" s="226"/>
      <c r="D398" s="52" t="s">
        <v>22</v>
      </c>
      <c r="E398" s="52" t="s">
        <v>143</v>
      </c>
      <c r="F398" s="65">
        <v>4.567</v>
      </c>
      <c r="G398" s="52" t="s">
        <v>9</v>
      </c>
      <c r="H398" s="52" t="s">
        <v>10</v>
      </c>
      <c r="I398" s="74">
        <v>0.5</v>
      </c>
      <c r="J398" s="131" t="s">
        <v>757</v>
      </c>
    </row>
    <row r="399" spans="1:10" ht="51.75" customHeight="1">
      <c r="A399" s="52">
        <v>170</v>
      </c>
      <c r="B399" s="226" t="s">
        <v>174</v>
      </c>
      <c r="C399" s="226"/>
      <c r="D399" s="52" t="s">
        <v>22</v>
      </c>
      <c r="E399" s="52" t="s">
        <v>143</v>
      </c>
      <c r="F399" s="65">
        <v>4.567</v>
      </c>
      <c r="G399" s="52" t="s">
        <v>9</v>
      </c>
      <c r="H399" s="52" t="s">
        <v>10</v>
      </c>
      <c r="I399" s="74">
        <v>0.35</v>
      </c>
      <c r="J399" s="133" t="s">
        <v>756</v>
      </c>
    </row>
    <row r="400" spans="1:10" ht="52.5" customHeight="1">
      <c r="A400" s="52">
        <v>171</v>
      </c>
      <c r="B400" s="226" t="s">
        <v>175</v>
      </c>
      <c r="C400" s="226"/>
      <c r="D400" s="52" t="s">
        <v>22</v>
      </c>
      <c r="E400" s="52" t="s">
        <v>143</v>
      </c>
      <c r="F400" s="65">
        <v>4.567</v>
      </c>
      <c r="G400" s="52" t="s">
        <v>9</v>
      </c>
      <c r="H400" s="52" t="s">
        <v>10</v>
      </c>
      <c r="I400" s="74">
        <v>0.13</v>
      </c>
      <c r="J400" s="131" t="s">
        <v>757</v>
      </c>
    </row>
    <row r="401" spans="1:10" ht="50.25" customHeight="1">
      <c r="A401" s="52">
        <v>172</v>
      </c>
      <c r="B401" s="226" t="s">
        <v>122</v>
      </c>
      <c r="C401" s="226"/>
      <c r="D401" s="52" t="s">
        <v>22</v>
      </c>
      <c r="E401" s="52" t="s">
        <v>143</v>
      </c>
      <c r="F401" s="65">
        <v>3.405</v>
      </c>
      <c r="G401" s="52" t="s">
        <v>9</v>
      </c>
      <c r="H401" s="52" t="s">
        <v>10</v>
      </c>
      <c r="I401" s="74">
        <v>1.97</v>
      </c>
      <c r="J401" s="131" t="s">
        <v>757</v>
      </c>
    </row>
    <row r="402" spans="1:10" ht="53.25" customHeight="1">
      <c r="A402" s="52">
        <v>173</v>
      </c>
      <c r="B402" s="226" t="s">
        <v>123</v>
      </c>
      <c r="C402" s="226"/>
      <c r="D402" s="52" t="s">
        <v>22</v>
      </c>
      <c r="E402" s="52" t="s">
        <v>143</v>
      </c>
      <c r="F402" s="65">
        <v>3.405</v>
      </c>
      <c r="G402" s="52" t="s">
        <v>9</v>
      </c>
      <c r="H402" s="52" t="s">
        <v>10</v>
      </c>
      <c r="I402" s="74">
        <v>0.1</v>
      </c>
      <c r="J402" s="133" t="s">
        <v>756</v>
      </c>
    </row>
    <row r="403" spans="1:10" ht="62.25" customHeight="1">
      <c r="A403" s="52">
        <v>174</v>
      </c>
      <c r="B403" s="226" t="s">
        <v>124</v>
      </c>
      <c r="C403" s="226"/>
      <c r="D403" s="52" t="s">
        <v>22</v>
      </c>
      <c r="E403" s="52" t="s">
        <v>143</v>
      </c>
      <c r="F403" s="65">
        <v>3.405</v>
      </c>
      <c r="G403" s="52" t="s">
        <v>9</v>
      </c>
      <c r="H403" s="52" t="s">
        <v>10</v>
      </c>
      <c r="I403" s="74">
        <v>0.62</v>
      </c>
      <c r="J403" s="133" t="s">
        <v>756</v>
      </c>
    </row>
    <row r="404" spans="1:10" ht="42.75" customHeight="1">
      <c r="A404" s="52">
        <v>175</v>
      </c>
      <c r="B404" s="229" t="s">
        <v>125</v>
      </c>
      <c r="C404" s="229"/>
      <c r="D404" s="52" t="s">
        <v>25</v>
      </c>
      <c r="E404" s="52" t="s">
        <v>142</v>
      </c>
      <c r="F404" s="65" t="s">
        <v>39</v>
      </c>
      <c r="G404" s="52" t="s">
        <v>9</v>
      </c>
      <c r="H404" s="52" t="s">
        <v>126</v>
      </c>
      <c r="I404" s="74">
        <v>0.712</v>
      </c>
      <c r="J404" s="133" t="s">
        <v>758</v>
      </c>
    </row>
    <row r="405" spans="1:10" ht="42.75" customHeight="1">
      <c r="A405" s="52">
        <v>176</v>
      </c>
      <c r="B405" s="229" t="s">
        <v>127</v>
      </c>
      <c r="C405" s="229"/>
      <c r="D405" s="52" t="s">
        <v>25</v>
      </c>
      <c r="E405" s="52" t="s">
        <v>142</v>
      </c>
      <c r="F405" s="65" t="s">
        <v>39</v>
      </c>
      <c r="G405" s="52" t="s">
        <v>9</v>
      </c>
      <c r="H405" s="52" t="s">
        <v>126</v>
      </c>
      <c r="I405" s="74">
        <v>0.712</v>
      </c>
      <c r="J405" s="133" t="s">
        <v>758</v>
      </c>
    </row>
    <row r="406" spans="1:10" ht="101.25" customHeight="1">
      <c r="A406" s="52">
        <v>177</v>
      </c>
      <c r="B406" s="244" t="s">
        <v>411</v>
      </c>
      <c r="C406" s="244"/>
      <c r="D406" s="52" t="s">
        <v>8</v>
      </c>
      <c r="E406" s="52" t="s">
        <v>268</v>
      </c>
      <c r="F406" s="80" t="s">
        <v>412</v>
      </c>
      <c r="G406" s="63" t="s">
        <v>13</v>
      </c>
      <c r="H406" s="52" t="s">
        <v>167</v>
      </c>
      <c r="I406" s="74" t="s">
        <v>39</v>
      </c>
      <c r="J406" s="133" t="s">
        <v>761</v>
      </c>
    </row>
    <row r="407" spans="1:10" ht="99" customHeight="1">
      <c r="A407" s="52">
        <v>178</v>
      </c>
      <c r="B407" s="244" t="s">
        <v>185</v>
      </c>
      <c r="C407" s="244"/>
      <c r="D407" s="52" t="s">
        <v>15</v>
      </c>
      <c r="E407" s="52" t="s">
        <v>144</v>
      </c>
      <c r="F407" s="11" t="s">
        <v>183</v>
      </c>
      <c r="G407" s="63" t="s">
        <v>13</v>
      </c>
      <c r="H407" s="52" t="s">
        <v>167</v>
      </c>
      <c r="I407" s="74" t="s">
        <v>39</v>
      </c>
      <c r="J407" s="133" t="s">
        <v>759</v>
      </c>
    </row>
    <row r="408" spans="1:10" ht="111.75" customHeight="1">
      <c r="A408" s="52">
        <v>179</v>
      </c>
      <c r="B408" s="244" t="s">
        <v>186</v>
      </c>
      <c r="C408" s="244"/>
      <c r="D408" s="52" t="s">
        <v>15</v>
      </c>
      <c r="E408" s="52" t="s">
        <v>144</v>
      </c>
      <c r="F408" s="11" t="s">
        <v>184</v>
      </c>
      <c r="G408" s="63" t="s">
        <v>13</v>
      </c>
      <c r="H408" s="52" t="s">
        <v>167</v>
      </c>
      <c r="I408" s="74" t="s">
        <v>39</v>
      </c>
      <c r="J408" s="133" t="s">
        <v>760</v>
      </c>
    </row>
    <row r="409" spans="1:10" ht="117" customHeight="1">
      <c r="A409" s="52">
        <v>180</v>
      </c>
      <c r="B409" s="244" t="s">
        <v>413</v>
      </c>
      <c r="C409" s="244"/>
      <c r="D409" s="52" t="s">
        <v>191</v>
      </c>
      <c r="E409" s="52" t="s">
        <v>140</v>
      </c>
      <c r="F409" s="11" t="s">
        <v>414</v>
      </c>
      <c r="G409" s="63" t="s">
        <v>13</v>
      </c>
      <c r="H409" s="52" t="s">
        <v>167</v>
      </c>
      <c r="I409" s="74" t="s">
        <v>39</v>
      </c>
      <c r="J409" s="133" t="s">
        <v>760</v>
      </c>
    </row>
    <row r="410" spans="1:10" ht="166.5" customHeight="1">
      <c r="A410" s="52">
        <v>181</v>
      </c>
      <c r="B410" s="244" t="s">
        <v>415</v>
      </c>
      <c r="C410" s="244"/>
      <c r="D410" s="52" t="s">
        <v>180</v>
      </c>
      <c r="E410" s="52" t="s">
        <v>228</v>
      </c>
      <c r="F410" s="65" t="s">
        <v>39</v>
      </c>
      <c r="G410" s="63" t="s">
        <v>13</v>
      </c>
      <c r="H410" s="52" t="s">
        <v>167</v>
      </c>
      <c r="I410" s="74">
        <v>0.2</v>
      </c>
      <c r="J410" s="133" t="s">
        <v>600</v>
      </c>
    </row>
    <row r="411" spans="1:10" ht="165" customHeight="1">
      <c r="A411" s="52">
        <v>182</v>
      </c>
      <c r="B411" s="244" t="s">
        <v>416</v>
      </c>
      <c r="C411" s="244"/>
      <c r="D411" s="52" t="s">
        <v>180</v>
      </c>
      <c r="E411" s="52" t="s">
        <v>228</v>
      </c>
      <c r="F411" s="65" t="s">
        <v>39</v>
      </c>
      <c r="G411" s="63" t="s">
        <v>13</v>
      </c>
      <c r="H411" s="52" t="s">
        <v>167</v>
      </c>
      <c r="I411" s="74">
        <v>1.68</v>
      </c>
      <c r="J411" s="133" t="s">
        <v>601</v>
      </c>
    </row>
    <row r="412" spans="1:10" ht="153.75" customHeight="1">
      <c r="A412" s="52">
        <v>183</v>
      </c>
      <c r="B412" s="244" t="s">
        <v>417</v>
      </c>
      <c r="C412" s="244"/>
      <c r="D412" s="52" t="s">
        <v>180</v>
      </c>
      <c r="E412" s="52" t="s">
        <v>228</v>
      </c>
      <c r="F412" s="65" t="s">
        <v>39</v>
      </c>
      <c r="G412" s="63" t="s">
        <v>13</v>
      </c>
      <c r="H412" s="52" t="s">
        <v>167</v>
      </c>
      <c r="I412" s="74">
        <v>0.95</v>
      </c>
      <c r="J412" s="133" t="s">
        <v>602</v>
      </c>
    </row>
    <row r="413" spans="1:10" ht="138.75" customHeight="1">
      <c r="A413" s="52">
        <v>184</v>
      </c>
      <c r="B413" s="244" t="s">
        <v>418</v>
      </c>
      <c r="C413" s="244"/>
      <c r="D413" s="52" t="s">
        <v>180</v>
      </c>
      <c r="E413" s="52" t="s">
        <v>228</v>
      </c>
      <c r="F413" s="65" t="s">
        <v>39</v>
      </c>
      <c r="G413" s="63" t="s">
        <v>13</v>
      </c>
      <c r="H413" s="52" t="s">
        <v>167</v>
      </c>
      <c r="I413" s="74">
        <v>2</v>
      </c>
      <c r="J413" s="133" t="s">
        <v>762</v>
      </c>
    </row>
    <row r="414" spans="1:10" ht="150" customHeight="1">
      <c r="A414" s="52">
        <v>185</v>
      </c>
      <c r="B414" s="244" t="s">
        <v>419</v>
      </c>
      <c r="C414" s="244"/>
      <c r="D414" s="52" t="s">
        <v>180</v>
      </c>
      <c r="E414" s="52" t="s">
        <v>228</v>
      </c>
      <c r="F414" s="65" t="s">
        <v>39</v>
      </c>
      <c r="G414" s="63" t="s">
        <v>13</v>
      </c>
      <c r="H414" s="52" t="s">
        <v>167</v>
      </c>
      <c r="I414" s="74">
        <v>1.86</v>
      </c>
      <c r="J414" s="133" t="s">
        <v>603</v>
      </c>
    </row>
    <row r="415" spans="1:10" ht="167.25" customHeight="1">
      <c r="A415" s="52">
        <v>186</v>
      </c>
      <c r="B415" s="244" t="s">
        <v>420</v>
      </c>
      <c r="C415" s="244"/>
      <c r="D415" s="52" t="s">
        <v>180</v>
      </c>
      <c r="E415" s="52" t="s">
        <v>228</v>
      </c>
      <c r="F415" s="65" t="s">
        <v>39</v>
      </c>
      <c r="G415" s="63" t="s">
        <v>13</v>
      </c>
      <c r="H415" s="52" t="s">
        <v>167</v>
      </c>
      <c r="I415" s="74">
        <v>2.3</v>
      </c>
      <c r="J415" s="133" t="s">
        <v>604</v>
      </c>
    </row>
    <row r="416" spans="1:10" ht="163.5" customHeight="1">
      <c r="A416" s="52">
        <v>187</v>
      </c>
      <c r="B416" s="244" t="s">
        <v>421</v>
      </c>
      <c r="C416" s="244"/>
      <c r="D416" s="52" t="s">
        <v>180</v>
      </c>
      <c r="E416" s="52" t="s">
        <v>228</v>
      </c>
      <c r="F416" s="65" t="s">
        <v>39</v>
      </c>
      <c r="G416" s="63" t="s">
        <v>13</v>
      </c>
      <c r="H416" s="52" t="s">
        <v>167</v>
      </c>
      <c r="I416" s="74">
        <v>2.1</v>
      </c>
      <c r="J416" s="133" t="s">
        <v>605</v>
      </c>
    </row>
    <row r="417" spans="1:10" ht="170.25" customHeight="1">
      <c r="A417" s="52">
        <v>188</v>
      </c>
      <c r="B417" s="244" t="s">
        <v>229</v>
      </c>
      <c r="C417" s="244"/>
      <c r="D417" s="52" t="s">
        <v>180</v>
      </c>
      <c r="E417" s="52" t="s">
        <v>228</v>
      </c>
      <c r="F417" s="65" t="s">
        <v>39</v>
      </c>
      <c r="G417" s="63" t="s">
        <v>13</v>
      </c>
      <c r="H417" s="52" t="s">
        <v>167</v>
      </c>
      <c r="I417" s="74">
        <v>1.4</v>
      </c>
      <c r="J417" s="133" t="s">
        <v>606</v>
      </c>
    </row>
    <row r="418" spans="1:10" ht="166.5" customHeight="1">
      <c r="A418" s="52">
        <v>189</v>
      </c>
      <c r="B418" s="244" t="s">
        <v>422</v>
      </c>
      <c r="C418" s="244"/>
      <c r="D418" s="52" t="s">
        <v>180</v>
      </c>
      <c r="E418" s="52" t="s">
        <v>228</v>
      </c>
      <c r="F418" s="65" t="s">
        <v>39</v>
      </c>
      <c r="G418" s="63" t="s">
        <v>13</v>
      </c>
      <c r="H418" s="52" t="s">
        <v>167</v>
      </c>
      <c r="I418" s="74">
        <v>0.8</v>
      </c>
      <c r="J418" s="133" t="s">
        <v>607</v>
      </c>
    </row>
    <row r="419" spans="1:10" ht="165.75" customHeight="1">
      <c r="A419" s="52">
        <v>190</v>
      </c>
      <c r="B419" s="244" t="s">
        <v>423</v>
      </c>
      <c r="C419" s="244"/>
      <c r="D419" s="52" t="s">
        <v>180</v>
      </c>
      <c r="E419" s="52" t="s">
        <v>228</v>
      </c>
      <c r="F419" s="65" t="s">
        <v>39</v>
      </c>
      <c r="G419" s="63" t="s">
        <v>13</v>
      </c>
      <c r="H419" s="52" t="s">
        <v>167</v>
      </c>
      <c r="I419" s="74">
        <v>10.8</v>
      </c>
      <c r="J419" s="133" t="s">
        <v>608</v>
      </c>
    </row>
    <row r="420" spans="1:10" ht="140.25" customHeight="1">
      <c r="A420" s="52">
        <v>191</v>
      </c>
      <c r="B420" s="244" t="s">
        <v>231</v>
      </c>
      <c r="C420" s="244"/>
      <c r="D420" s="52" t="s">
        <v>180</v>
      </c>
      <c r="E420" s="52" t="s">
        <v>228</v>
      </c>
      <c r="F420" s="65" t="s">
        <v>39</v>
      </c>
      <c r="G420" s="63" t="s">
        <v>13</v>
      </c>
      <c r="H420" s="52" t="s">
        <v>167</v>
      </c>
      <c r="I420" s="74">
        <v>2.7</v>
      </c>
      <c r="J420" s="133" t="s">
        <v>609</v>
      </c>
    </row>
    <row r="421" spans="1:10" ht="139.5" customHeight="1">
      <c r="A421" s="52">
        <v>192</v>
      </c>
      <c r="B421" s="244" t="s">
        <v>230</v>
      </c>
      <c r="C421" s="244"/>
      <c r="D421" s="52" t="s">
        <v>180</v>
      </c>
      <c r="E421" s="52" t="s">
        <v>228</v>
      </c>
      <c r="F421" s="65" t="s">
        <v>39</v>
      </c>
      <c r="G421" s="63" t="s">
        <v>13</v>
      </c>
      <c r="H421" s="52" t="s">
        <v>167</v>
      </c>
      <c r="I421" s="74">
        <v>5.3</v>
      </c>
      <c r="J421" s="133" t="s">
        <v>609</v>
      </c>
    </row>
    <row r="422" spans="1:10" ht="161.25" customHeight="1">
      <c r="A422" s="52">
        <v>193</v>
      </c>
      <c r="B422" s="244" t="s">
        <v>424</v>
      </c>
      <c r="C422" s="244"/>
      <c r="D422" s="52" t="s">
        <v>180</v>
      </c>
      <c r="E422" s="52" t="s">
        <v>228</v>
      </c>
      <c r="F422" s="65" t="s">
        <v>39</v>
      </c>
      <c r="G422" s="63" t="s">
        <v>13</v>
      </c>
      <c r="H422" s="52" t="s">
        <v>167</v>
      </c>
      <c r="I422" s="74">
        <v>0.8</v>
      </c>
      <c r="J422" s="133" t="s">
        <v>610</v>
      </c>
    </row>
    <row r="423" spans="1:10" ht="165" customHeight="1">
      <c r="A423" s="52">
        <v>194</v>
      </c>
      <c r="B423" s="244" t="s">
        <v>425</v>
      </c>
      <c r="C423" s="244"/>
      <c r="D423" s="52" t="s">
        <v>180</v>
      </c>
      <c r="E423" s="52" t="s">
        <v>228</v>
      </c>
      <c r="F423" s="65" t="s">
        <v>39</v>
      </c>
      <c r="G423" s="63" t="s">
        <v>13</v>
      </c>
      <c r="H423" s="52" t="s">
        <v>167</v>
      </c>
      <c r="I423" s="74">
        <v>0.7</v>
      </c>
      <c r="J423" s="133" t="s">
        <v>611</v>
      </c>
    </row>
    <row r="424" spans="1:10" ht="168" customHeight="1">
      <c r="A424" s="52">
        <v>195</v>
      </c>
      <c r="B424" s="244" t="s">
        <v>426</v>
      </c>
      <c r="C424" s="244"/>
      <c r="D424" s="52" t="s">
        <v>180</v>
      </c>
      <c r="E424" s="52" t="s">
        <v>228</v>
      </c>
      <c r="F424" s="65" t="s">
        <v>39</v>
      </c>
      <c r="G424" s="63" t="s">
        <v>13</v>
      </c>
      <c r="H424" s="52" t="s">
        <v>167</v>
      </c>
      <c r="I424" s="74">
        <v>0.6</v>
      </c>
      <c r="J424" s="133" t="s">
        <v>612</v>
      </c>
    </row>
    <row r="425" spans="1:10" ht="166.5" customHeight="1">
      <c r="A425" s="52">
        <v>196</v>
      </c>
      <c r="B425" s="244" t="s">
        <v>427</v>
      </c>
      <c r="C425" s="244"/>
      <c r="D425" s="52" t="s">
        <v>180</v>
      </c>
      <c r="E425" s="52" t="s">
        <v>228</v>
      </c>
      <c r="F425" s="65" t="s">
        <v>39</v>
      </c>
      <c r="G425" s="63" t="s">
        <v>13</v>
      </c>
      <c r="H425" s="52" t="s">
        <v>167</v>
      </c>
      <c r="I425" s="74">
        <v>2.7</v>
      </c>
      <c r="J425" s="133" t="s">
        <v>613</v>
      </c>
    </row>
    <row r="426" spans="1:10" ht="165.75" customHeight="1">
      <c r="A426" s="52">
        <v>197</v>
      </c>
      <c r="B426" s="244" t="s">
        <v>428</v>
      </c>
      <c r="C426" s="244"/>
      <c r="D426" s="52" t="s">
        <v>180</v>
      </c>
      <c r="E426" s="52" t="s">
        <v>228</v>
      </c>
      <c r="F426" s="65" t="s">
        <v>39</v>
      </c>
      <c r="G426" s="63" t="s">
        <v>13</v>
      </c>
      <c r="H426" s="52" t="s">
        <v>167</v>
      </c>
      <c r="I426" s="74">
        <v>1.31</v>
      </c>
      <c r="J426" s="133" t="s">
        <v>614</v>
      </c>
    </row>
    <row r="427" spans="1:10" ht="15">
      <c r="A427" s="221" t="s">
        <v>32</v>
      </c>
      <c r="B427" s="221"/>
      <c r="C427" s="221"/>
      <c r="D427" s="221"/>
      <c r="E427" s="221"/>
      <c r="F427" s="18">
        <f>F429+F430</f>
        <v>252.93260000000004</v>
      </c>
      <c r="G427" s="227"/>
      <c r="H427" s="227"/>
      <c r="I427" s="26">
        <f>SUM(I396:I426)</f>
        <v>46.24400000000001</v>
      </c>
      <c r="J427" s="74"/>
    </row>
    <row r="428" spans="1:10" ht="15">
      <c r="A428" s="221" t="s">
        <v>60</v>
      </c>
      <c r="B428" s="221"/>
      <c r="C428" s="221"/>
      <c r="D428" s="221"/>
      <c r="E428" s="221"/>
      <c r="F428" s="96"/>
      <c r="G428" s="227"/>
      <c r="H428" s="227"/>
      <c r="I428" s="26"/>
      <c r="J428" s="74"/>
    </row>
    <row r="429" spans="1:10" ht="15">
      <c r="A429" s="221" t="s">
        <v>227</v>
      </c>
      <c r="B429" s="221"/>
      <c r="C429" s="221"/>
      <c r="D429" s="221"/>
      <c r="E429" s="221"/>
      <c r="F429" s="7">
        <f>F396+F397+F398+F399+F400+F401+F402+F403</f>
        <v>30.783000000000005</v>
      </c>
      <c r="G429" s="227"/>
      <c r="H429" s="227"/>
      <c r="I429" s="26">
        <f>I427</f>
        <v>46.24400000000001</v>
      </c>
      <c r="J429" s="74"/>
    </row>
    <row r="430" spans="1:10" ht="15">
      <c r="A430" s="232" t="s">
        <v>234</v>
      </c>
      <c r="B430" s="232"/>
      <c r="C430" s="232"/>
      <c r="D430" s="232"/>
      <c r="E430" s="232"/>
      <c r="F430" s="151">
        <f>F407+F408+F409</f>
        <v>222.14960000000002</v>
      </c>
      <c r="G430" s="199"/>
      <c r="H430" s="199"/>
      <c r="I430" s="134"/>
      <c r="J430" s="134"/>
    </row>
    <row r="431" spans="1:10" ht="15">
      <c r="A431" s="214" t="s">
        <v>128</v>
      </c>
      <c r="B431" s="215"/>
      <c r="C431" s="215"/>
      <c r="D431" s="215"/>
      <c r="E431" s="215"/>
      <c r="F431" s="215"/>
      <c r="G431" s="215"/>
      <c r="H431" s="215"/>
      <c r="I431" s="215"/>
      <c r="J431" s="216"/>
    </row>
    <row r="432" spans="1:10" ht="15.75" customHeight="1">
      <c r="A432" s="254" t="s">
        <v>429</v>
      </c>
      <c r="B432" s="255"/>
      <c r="C432" s="255"/>
      <c r="D432" s="255"/>
      <c r="E432" s="255"/>
      <c r="F432" s="255"/>
      <c r="G432" s="255"/>
      <c r="H432" s="255"/>
      <c r="I432" s="255"/>
      <c r="J432" s="256"/>
    </row>
    <row r="433" spans="1:10" ht="61.5" customHeight="1">
      <c r="A433" s="131">
        <v>198</v>
      </c>
      <c r="B433" s="238" t="s">
        <v>176</v>
      </c>
      <c r="C433" s="238"/>
      <c r="D433" s="131" t="s">
        <v>8</v>
      </c>
      <c r="E433" s="131" t="s">
        <v>141</v>
      </c>
      <c r="F433" s="132">
        <v>4.8</v>
      </c>
      <c r="G433" s="131" t="s">
        <v>9</v>
      </c>
      <c r="H433" s="131" t="s">
        <v>10</v>
      </c>
      <c r="I433" s="145" t="s">
        <v>39</v>
      </c>
      <c r="J433" s="139" t="s">
        <v>671</v>
      </c>
    </row>
    <row r="434" spans="1:10" ht="59.25" customHeight="1">
      <c r="A434" s="52">
        <v>199</v>
      </c>
      <c r="B434" s="226" t="s">
        <v>430</v>
      </c>
      <c r="C434" s="226"/>
      <c r="D434" s="52" t="s">
        <v>8</v>
      </c>
      <c r="E434" s="52" t="s">
        <v>141</v>
      </c>
      <c r="F434" s="65">
        <v>10.8</v>
      </c>
      <c r="G434" s="52" t="s">
        <v>9</v>
      </c>
      <c r="H434" s="52" t="s">
        <v>10</v>
      </c>
      <c r="I434" s="74">
        <v>0.8</v>
      </c>
      <c r="J434" s="140" t="s">
        <v>809</v>
      </c>
    </row>
    <row r="435" spans="1:10" ht="47.25" customHeight="1">
      <c r="A435" s="52">
        <v>200</v>
      </c>
      <c r="B435" s="226" t="s">
        <v>431</v>
      </c>
      <c r="C435" s="226"/>
      <c r="D435" s="52" t="s">
        <v>17</v>
      </c>
      <c r="E435" s="52" t="s">
        <v>141</v>
      </c>
      <c r="F435" s="65">
        <v>5.4</v>
      </c>
      <c r="G435" s="52" t="s">
        <v>9</v>
      </c>
      <c r="H435" s="52" t="s">
        <v>10</v>
      </c>
      <c r="I435" s="74">
        <v>0.7</v>
      </c>
      <c r="J435" s="140" t="s">
        <v>662</v>
      </c>
    </row>
    <row r="436" spans="1:10" ht="15">
      <c r="A436" s="221" t="s">
        <v>32</v>
      </c>
      <c r="B436" s="221"/>
      <c r="C436" s="221"/>
      <c r="D436" s="221"/>
      <c r="E436" s="221"/>
      <c r="F436" s="7">
        <v>21</v>
      </c>
      <c r="G436" s="227"/>
      <c r="H436" s="227"/>
      <c r="I436" s="26">
        <v>1.5</v>
      </c>
      <c r="J436" s="22"/>
    </row>
    <row r="437" spans="1:10" ht="15">
      <c r="A437" s="221" t="s">
        <v>60</v>
      </c>
      <c r="B437" s="221"/>
      <c r="C437" s="221"/>
      <c r="D437" s="221"/>
      <c r="E437" s="221"/>
      <c r="F437" s="7"/>
      <c r="G437" s="227"/>
      <c r="H437" s="227"/>
      <c r="I437" s="26"/>
      <c r="J437" s="22"/>
    </row>
    <row r="438" spans="1:10" ht="15">
      <c r="A438" s="221" t="s">
        <v>432</v>
      </c>
      <c r="B438" s="221"/>
      <c r="C438" s="221"/>
      <c r="D438" s="221"/>
      <c r="E438" s="221"/>
      <c r="F438" s="7">
        <f>F433+F434+F435</f>
        <v>21</v>
      </c>
      <c r="G438" s="227"/>
      <c r="H438" s="227"/>
      <c r="I438" s="26">
        <v>1.5</v>
      </c>
      <c r="J438" s="22"/>
    </row>
    <row r="439" spans="1:10" ht="15.75">
      <c r="A439" s="271"/>
      <c r="B439" s="271"/>
      <c r="C439" s="271"/>
      <c r="D439" s="271"/>
      <c r="E439" s="271"/>
      <c r="F439" s="271"/>
      <c r="G439" s="271"/>
      <c r="H439" s="271"/>
      <c r="I439" s="271"/>
      <c r="J439" s="271"/>
    </row>
    <row r="440" spans="1:10" ht="15.75" customHeight="1">
      <c r="A440" s="253" t="s">
        <v>82</v>
      </c>
      <c r="B440" s="253"/>
      <c r="C440" s="253"/>
      <c r="D440" s="253"/>
      <c r="E440" s="253"/>
      <c r="F440" s="253"/>
      <c r="G440" s="253"/>
      <c r="H440" s="253"/>
      <c r="I440" s="253"/>
      <c r="J440" s="253"/>
    </row>
    <row r="441" spans="1:10" ht="28.5" customHeight="1">
      <c r="A441" s="227">
        <v>201</v>
      </c>
      <c r="B441" s="226" t="s">
        <v>433</v>
      </c>
      <c r="C441" s="226"/>
      <c r="D441" s="227" t="s">
        <v>8</v>
      </c>
      <c r="E441" s="227" t="s">
        <v>141</v>
      </c>
      <c r="F441" s="228">
        <v>16.9</v>
      </c>
      <c r="G441" s="227" t="s">
        <v>9</v>
      </c>
      <c r="H441" s="227" t="s">
        <v>39</v>
      </c>
      <c r="I441" s="202">
        <v>0.7</v>
      </c>
      <c r="J441" s="199" t="s">
        <v>766</v>
      </c>
    </row>
    <row r="442" spans="1:10" ht="33.75" customHeight="1">
      <c r="A442" s="227"/>
      <c r="B442" s="226" t="s">
        <v>434</v>
      </c>
      <c r="C442" s="226"/>
      <c r="D442" s="227"/>
      <c r="E442" s="227"/>
      <c r="F442" s="228"/>
      <c r="G442" s="227"/>
      <c r="H442" s="227"/>
      <c r="I442" s="204"/>
      <c r="J442" s="201"/>
    </row>
    <row r="443" spans="1:10" ht="28.5" customHeight="1">
      <c r="A443" s="227">
        <v>202</v>
      </c>
      <c r="B443" s="226" t="s">
        <v>435</v>
      </c>
      <c r="C443" s="226"/>
      <c r="D443" s="227" t="s">
        <v>8</v>
      </c>
      <c r="E443" s="227" t="s">
        <v>141</v>
      </c>
      <c r="F443" s="228">
        <v>18.2</v>
      </c>
      <c r="G443" s="227" t="s">
        <v>9</v>
      </c>
      <c r="H443" s="227" t="s">
        <v>39</v>
      </c>
      <c r="I443" s="202">
        <v>2</v>
      </c>
      <c r="J443" s="199" t="s">
        <v>767</v>
      </c>
    </row>
    <row r="444" spans="1:10" ht="87.75" customHeight="1">
      <c r="A444" s="227"/>
      <c r="B444" s="226" t="s">
        <v>436</v>
      </c>
      <c r="C444" s="226"/>
      <c r="D444" s="227"/>
      <c r="E444" s="227"/>
      <c r="F444" s="228"/>
      <c r="G444" s="227"/>
      <c r="H444" s="227"/>
      <c r="I444" s="204"/>
      <c r="J444" s="201"/>
    </row>
    <row r="445" spans="1:10" ht="50.25" customHeight="1">
      <c r="A445" s="52">
        <v>203</v>
      </c>
      <c r="B445" s="226" t="s">
        <v>437</v>
      </c>
      <c r="C445" s="226"/>
      <c r="D445" s="52" t="s">
        <v>46</v>
      </c>
      <c r="E445" s="52" t="s">
        <v>144</v>
      </c>
      <c r="F445" s="65">
        <v>5.4</v>
      </c>
      <c r="G445" s="52" t="s">
        <v>13</v>
      </c>
      <c r="H445" s="52" t="s">
        <v>39</v>
      </c>
      <c r="I445" s="74">
        <v>0.12</v>
      </c>
      <c r="J445" s="140" t="s">
        <v>763</v>
      </c>
    </row>
    <row r="446" spans="1:10" ht="93.75" customHeight="1">
      <c r="A446" s="52">
        <v>204</v>
      </c>
      <c r="B446" s="226" t="s">
        <v>438</v>
      </c>
      <c r="C446" s="226"/>
      <c r="D446" s="50" t="s">
        <v>47</v>
      </c>
      <c r="E446" s="50" t="s">
        <v>161</v>
      </c>
      <c r="F446" s="57">
        <v>4.5</v>
      </c>
      <c r="G446" s="64" t="s">
        <v>13</v>
      </c>
      <c r="H446" s="50" t="s">
        <v>84</v>
      </c>
      <c r="I446" s="74" t="s">
        <v>39</v>
      </c>
      <c r="J446" s="140" t="s">
        <v>764</v>
      </c>
    </row>
    <row r="447" spans="1:10" ht="58.5" customHeight="1">
      <c r="A447" s="143">
        <v>205</v>
      </c>
      <c r="B447" s="226" t="s">
        <v>439</v>
      </c>
      <c r="C447" s="245"/>
      <c r="D447" s="50" t="s">
        <v>17</v>
      </c>
      <c r="E447" s="50" t="s">
        <v>141</v>
      </c>
      <c r="F447" s="57">
        <v>14.9</v>
      </c>
      <c r="G447" s="50" t="s">
        <v>9</v>
      </c>
      <c r="H447" s="50" t="s">
        <v>39</v>
      </c>
      <c r="I447" s="74" t="s">
        <v>39</v>
      </c>
      <c r="J447" s="140" t="s">
        <v>671</v>
      </c>
    </row>
    <row r="448" spans="1:10" ht="50.25" customHeight="1">
      <c r="A448" s="142"/>
      <c r="B448" s="226" t="s">
        <v>129</v>
      </c>
      <c r="C448" s="245"/>
      <c r="D448" s="30"/>
      <c r="E448" s="30"/>
      <c r="F448" s="98"/>
      <c r="G448" s="54"/>
      <c r="H448" s="54"/>
      <c r="I448" s="145">
        <v>0.5</v>
      </c>
      <c r="J448" s="140" t="s">
        <v>661</v>
      </c>
    </row>
    <row r="449" spans="1:10" ht="46.5" customHeight="1">
      <c r="A449" s="141"/>
      <c r="B449" s="226" t="s">
        <v>440</v>
      </c>
      <c r="C449" s="245"/>
      <c r="D449" s="55"/>
      <c r="E449" s="55"/>
      <c r="F449" s="58"/>
      <c r="G449" s="51"/>
      <c r="H449" s="51"/>
      <c r="I449" s="152">
        <v>0.7</v>
      </c>
      <c r="J449" s="140" t="s">
        <v>662</v>
      </c>
    </row>
    <row r="450" spans="1:10" ht="15">
      <c r="A450" s="227">
        <v>206</v>
      </c>
      <c r="B450" s="226" t="s">
        <v>441</v>
      </c>
      <c r="C450" s="226"/>
      <c r="D450" s="201" t="s">
        <v>18</v>
      </c>
      <c r="E450" s="201" t="s">
        <v>104</v>
      </c>
      <c r="F450" s="58">
        <v>37.5</v>
      </c>
      <c r="G450" s="210" t="s">
        <v>13</v>
      </c>
      <c r="H450" s="201" t="s">
        <v>84</v>
      </c>
      <c r="I450" s="202" t="s">
        <v>39</v>
      </c>
      <c r="J450" s="199" t="s">
        <v>765</v>
      </c>
    </row>
    <row r="451" spans="1:10" ht="85.5" customHeight="1">
      <c r="A451" s="227"/>
      <c r="B451" s="226"/>
      <c r="C451" s="226"/>
      <c r="D451" s="227"/>
      <c r="E451" s="227"/>
      <c r="F451" s="97" t="s">
        <v>442</v>
      </c>
      <c r="G451" s="243"/>
      <c r="H451" s="227"/>
      <c r="I451" s="204"/>
      <c r="J451" s="201"/>
    </row>
    <row r="452" spans="1:10" ht="74.25" customHeight="1">
      <c r="A452" s="52">
        <v>207</v>
      </c>
      <c r="B452" s="229" t="s">
        <v>443</v>
      </c>
      <c r="C452" s="229"/>
      <c r="D452" s="52" t="s">
        <v>25</v>
      </c>
      <c r="E452" s="52" t="s">
        <v>142</v>
      </c>
      <c r="F452" s="65">
        <v>4.5</v>
      </c>
      <c r="G452" s="63" t="s">
        <v>13</v>
      </c>
      <c r="H452" s="52" t="s">
        <v>84</v>
      </c>
      <c r="I452" s="74" t="s">
        <v>39</v>
      </c>
      <c r="J452" s="140" t="s">
        <v>597</v>
      </c>
    </row>
    <row r="453" spans="1:10" ht="87.75" customHeight="1">
      <c r="A453" s="52">
        <v>208</v>
      </c>
      <c r="B453" s="229" t="s">
        <v>63</v>
      </c>
      <c r="C453" s="229"/>
      <c r="D453" s="52" t="s">
        <v>25</v>
      </c>
      <c r="E453" s="52" t="s">
        <v>142</v>
      </c>
      <c r="F453" s="65">
        <v>3.6</v>
      </c>
      <c r="G453" s="63" t="s">
        <v>13</v>
      </c>
      <c r="H453" s="52" t="s">
        <v>84</v>
      </c>
      <c r="I453" s="74">
        <v>0.3</v>
      </c>
      <c r="J453" s="140" t="s">
        <v>768</v>
      </c>
    </row>
    <row r="454" spans="1:10" ht="15">
      <c r="A454" s="221" t="s">
        <v>32</v>
      </c>
      <c r="B454" s="221"/>
      <c r="C454" s="221"/>
      <c r="D454" s="221"/>
      <c r="E454" s="221"/>
      <c r="F454" s="7">
        <v>105.5</v>
      </c>
      <c r="G454" s="243"/>
      <c r="H454" s="227"/>
      <c r="I454" s="26">
        <f>SUM(I441:I453)</f>
        <v>4.32</v>
      </c>
      <c r="J454" s="74"/>
    </row>
    <row r="455" spans="1:10" ht="15">
      <c r="A455" s="221" t="s">
        <v>60</v>
      </c>
      <c r="B455" s="221"/>
      <c r="C455" s="221"/>
      <c r="D455" s="221"/>
      <c r="E455" s="221"/>
      <c r="F455" s="7"/>
      <c r="G455" s="243"/>
      <c r="H455" s="227"/>
      <c r="I455" s="26"/>
      <c r="J455" s="74"/>
    </row>
    <row r="456" spans="1:10" ht="15">
      <c r="A456" s="221" t="s">
        <v>227</v>
      </c>
      <c r="B456" s="221"/>
      <c r="C456" s="221"/>
      <c r="D456" s="221"/>
      <c r="E456" s="221"/>
      <c r="F456" s="7">
        <f>F441+F443+F445+F447</f>
        <v>55.39999999999999</v>
      </c>
      <c r="G456" s="243"/>
      <c r="H456" s="227"/>
      <c r="I456" s="26">
        <f>I454</f>
        <v>4.32</v>
      </c>
      <c r="J456" s="74"/>
    </row>
    <row r="457" spans="1:10" ht="15">
      <c r="A457" s="232" t="s">
        <v>234</v>
      </c>
      <c r="B457" s="232"/>
      <c r="C457" s="232"/>
      <c r="D457" s="232"/>
      <c r="E457" s="232"/>
      <c r="F457" s="15">
        <f>F446+F450+F452+F453</f>
        <v>50.1</v>
      </c>
      <c r="G457" s="208"/>
      <c r="H457" s="199"/>
      <c r="I457" s="144"/>
      <c r="J457" s="144"/>
    </row>
    <row r="458" spans="1:10" ht="15.75">
      <c r="A458" s="222"/>
      <c r="B458" s="223"/>
      <c r="C458" s="223"/>
      <c r="D458" s="223"/>
      <c r="E458" s="223"/>
      <c r="F458" s="223"/>
      <c r="G458" s="223"/>
      <c r="H458" s="223"/>
      <c r="I458" s="223"/>
      <c r="J458" s="224"/>
    </row>
    <row r="459" spans="1:10" ht="15.75" customHeight="1">
      <c r="A459" s="211" t="s">
        <v>83</v>
      </c>
      <c r="B459" s="212"/>
      <c r="C459" s="212"/>
      <c r="D459" s="212"/>
      <c r="E459" s="212"/>
      <c r="F459" s="212"/>
      <c r="G459" s="212"/>
      <c r="H459" s="212"/>
      <c r="I459" s="212"/>
      <c r="J459" s="213"/>
    </row>
    <row r="460" spans="1:10" ht="75" customHeight="1">
      <c r="A460" s="51">
        <v>209</v>
      </c>
      <c r="B460" s="238" t="s">
        <v>444</v>
      </c>
      <c r="C460" s="238"/>
      <c r="D460" s="55" t="s">
        <v>8</v>
      </c>
      <c r="E460" s="51" t="s">
        <v>166</v>
      </c>
      <c r="F460" s="58">
        <v>74</v>
      </c>
      <c r="G460" s="75" t="s">
        <v>13</v>
      </c>
      <c r="H460" s="51" t="s">
        <v>84</v>
      </c>
      <c r="I460" s="145" t="s">
        <v>39</v>
      </c>
      <c r="J460" s="139" t="s">
        <v>771</v>
      </c>
    </row>
    <row r="461" spans="1:10" ht="73.5" customHeight="1">
      <c r="A461" s="52">
        <v>210</v>
      </c>
      <c r="B461" s="226" t="s">
        <v>445</v>
      </c>
      <c r="C461" s="226"/>
      <c r="D461" s="53" t="s">
        <v>8</v>
      </c>
      <c r="E461" s="52" t="s">
        <v>166</v>
      </c>
      <c r="F461" s="65">
        <v>74</v>
      </c>
      <c r="G461" s="63" t="s">
        <v>13</v>
      </c>
      <c r="H461" s="52" t="s">
        <v>84</v>
      </c>
      <c r="I461" s="74" t="s">
        <v>39</v>
      </c>
      <c r="J461" s="139" t="s">
        <v>771</v>
      </c>
    </row>
    <row r="462" spans="1:10" ht="100.5" customHeight="1">
      <c r="A462" s="52">
        <v>211</v>
      </c>
      <c r="B462" s="226" t="s">
        <v>446</v>
      </c>
      <c r="C462" s="226"/>
      <c r="D462" s="53" t="s">
        <v>8</v>
      </c>
      <c r="E462" s="52" t="s">
        <v>166</v>
      </c>
      <c r="F462" s="65">
        <v>37</v>
      </c>
      <c r="G462" s="63" t="s">
        <v>13</v>
      </c>
      <c r="H462" s="52" t="s">
        <v>84</v>
      </c>
      <c r="I462" s="124">
        <v>24</v>
      </c>
      <c r="J462" s="140" t="s">
        <v>770</v>
      </c>
    </row>
    <row r="463" spans="1:10" ht="73.5" customHeight="1">
      <c r="A463" s="52">
        <v>212</v>
      </c>
      <c r="B463" s="226" t="s">
        <v>447</v>
      </c>
      <c r="C463" s="226"/>
      <c r="D463" s="52" t="s">
        <v>14</v>
      </c>
      <c r="E463" s="52" t="s">
        <v>448</v>
      </c>
      <c r="F463" s="65">
        <v>37</v>
      </c>
      <c r="G463" s="63" t="s">
        <v>13</v>
      </c>
      <c r="H463" s="52" t="s">
        <v>84</v>
      </c>
      <c r="I463" s="74" t="s">
        <v>39</v>
      </c>
      <c r="J463" s="139" t="s">
        <v>771</v>
      </c>
    </row>
    <row r="464" spans="1:10" ht="63" customHeight="1">
      <c r="A464" s="52">
        <v>213</v>
      </c>
      <c r="B464" s="226" t="s">
        <v>85</v>
      </c>
      <c r="C464" s="226"/>
      <c r="D464" s="52" t="s">
        <v>14</v>
      </c>
      <c r="E464" s="52" t="s">
        <v>449</v>
      </c>
      <c r="F464" s="65">
        <v>25</v>
      </c>
      <c r="G464" s="63" t="s">
        <v>13</v>
      </c>
      <c r="H464" s="52" t="s">
        <v>84</v>
      </c>
      <c r="I464" s="74" t="s">
        <v>39</v>
      </c>
      <c r="J464" s="173" t="s">
        <v>814</v>
      </c>
    </row>
    <row r="465" spans="1:10" ht="73.5" customHeight="1">
      <c r="A465" s="52">
        <v>214</v>
      </c>
      <c r="B465" s="226" t="s">
        <v>450</v>
      </c>
      <c r="C465" s="226"/>
      <c r="D465" s="52" t="s">
        <v>46</v>
      </c>
      <c r="E465" s="52" t="s">
        <v>451</v>
      </c>
      <c r="F465" s="65">
        <v>37</v>
      </c>
      <c r="G465" s="63" t="s">
        <v>13</v>
      </c>
      <c r="H465" s="52" t="s">
        <v>84</v>
      </c>
      <c r="I465" s="74">
        <v>16</v>
      </c>
      <c r="J465" s="140" t="s">
        <v>769</v>
      </c>
    </row>
    <row r="466" spans="1:10" ht="75.75" customHeight="1">
      <c r="A466" s="52">
        <v>215</v>
      </c>
      <c r="B466" s="226" t="s">
        <v>452</v>
      </c>
      <c r="C466" s="226"/>
      <c r="D466" s="52" t="s">
        <v>46</v>
      </c>
      <c r="E466" s="52" t="s">
        <v>451</v>
      </c>
      <c r="F466" s="65">
        <v>37</v>
      </c>
      <c r="G466" s="63" t="s">
        <v>13</v>
      </c>
      <c r="H466" s="52" t="s">
        <v>84</v>
      </c>
      <c r="I466" s="74" t="s">
        <v>39</v>
      </c>
      <c r="J466" s="139" t="s">
        <v>771</v>
      </c>
    </row>
    <row r="467" spans="1:10" ht="75.75" customHeight="1">
      <c r="A467" s="52">
        <v>216</v>
      </c>
      <c r="B467" s="229" t="s">
        <v>453</v>
      </c>
      <c r="C467" s="229"/>
      <c r="D467" s="52" t="s">
        <v>15</v>
      </c>
      <c r="E467" s="52" t="s">
        <v>448</v>
      </c>
      <c r="F467" s="65">
        <v>37</v>
      </c>
      <c r="G467" s="63" t="s">
        <v>13</v>
      </c>
      <c r="H467" s="52" t="s">
        <v>84</v>
      </c>
      <c r="I467" s="74" t="s">
        <v>39</v>
      </c>
      <c r="J467" s="139" t="s">
        <v>771</v>
      </c>
    </row>
    <row r="468" spans="1:10" ht="72.75" customHeight="1">
      <c r="A468" s="52">
        <v>217</v>
      </c>
      <c r="B468" s="229" t="s">
        <v>454</v>
      </c>
      <c r="C468" s="229"/>
      <c r="D468" s="52" t="s">
        <v>15</v>
      </c>
      <c r="E468" s="52" t="s">
        <v>448</v>
      </c>
      <c r="F468" s="65">
        <v>37</v>
      </c>
      <c r="G468" s="63" t="s">
        <v>13</v>
      </c>
      <c r="H468" s="52" t="s">
        <v>84</v>
      </c>
      <c r="I468" s="74" t="s">
        <v>39</v>
      </c>
      <c r="J468" s="139" t="s">
        <v>771</v>
      </c>
    </row>
    <row r="469" spans="1:10" ht="72.75" customHeight="1">
      <c r="A469" s="52">
        <v>218</v>
      </c>
      <c r="B469" s="226" t="s">
        <v>455</v>
      </c>
      <c r="C469" s="226"/>
      <c r="D469" s="52" t="s">
        <v>15</v>
      </c>
      <c r="E469" s="52" t="s">
        <v>177</v>
      </c>
      <c r="F469" s="65">
        <v>37</v>
      </c>
      <c r="G469" s="63" t="s">
        <v>13</v>
      </c>
      <c r="H469" s="52" t="s">
        <v>84</v>
      </c>
      <c r="I469" s="74" t="s">
        <v>39</v>
      </c>
      <c r="J469" s="139" t="s">
        <v>771</v>
      </c>
    </row>
    <row r="470" spans="1:10" ht="62.25" customHeight="1">
      <c r="A470" s="52">
        <v>219</v>
      </c>
      <c r="B470" s="226" t="s">
        <v>456</v>
      </c>
      <c r="C470" s="226"/>
      <c r="D470" s="52" t="s">
        <v>15</v>
      </c>
      <c r="E470" s="52" t="s">
        <v>448</v>
      </c>
      <c r="F470" s="65">
        <v>37</v>
      </c>
      <c r="G470" s="63" t="s">
        <v>13</v>
      </c>
      <c r="H470" s="52" t="s">
        <v>84</v>
      </c>
      <c r="I470" s="124" t="s">
        <v>39</v>
      </c>
      <c r="J470" s="140" t="s">
        <v>773</v>
      </c>
    </row>
    <row r="471" spans="1:10" ht="74.25" customHeight="1">
      <c r="A471" s="52">
        <v>220</v>
      </c>
      <c r="B471" s="229" t="s">
        <v>457</v>
      </c>
      <c r="C471" s="229"/>
      <c r="D471" s="52" t="s">
        <v>17</v>
      </c>
      <c r="E471" s="52" t="s">
        <v>166</v>
      </c>
      <c r="F471" s="65">
        <v>37</v>
      </c>
      <c r="G471" s="63" t="s">
        <v>13</v>
      </c>
      <c r="H471" s="52" t="s">
        <v>84</v>
      </c>
      <c r="I471" s="74" t="s">
        <v>39</v>
      </c>
      <c r="J471" s="139" t="s">
        <v>771</v>
      </c>
    </row>
    <row r="472" spans="1:10" ht="78.75" customHeight="1">
      <c r="A472" s="52">
        <v>221</v>
      </c>
      <c r="B472" s="229" t="s">
        <v>458</v>
      </c>
      <c r="C472" s="229"/>
      <c r="D472" s="52" t="s">
        <v>17</v>
      </c>
      <c r="E472" s="52" t="s">
        <v>166</v>
      </c>
      <c r="F472" s="65">
        <v>40</v>
      </c>
      <c r="G472" s="63" t="s">
        <v>13</v>
      </c>
      <c r="H472" s="52" t="s">
        <v>84</v>
      </c>
      <c r="I472" s="74" t="s">
        <v>39</v>
      </c>
      <c r="J472" s="139" t="s">
        <v>771</v>
      </c>
    </row>
    <row r="473" spans="1:10" ht="73.5" customHeight="1">
      <c r="A473" s="52">
        <v>222</v>
      </c>
      <c r="B473" s="229" t="s">
        <v>459</v>
      </c>
      <c r="C473" s="229"/>
      <c r="D473" s="52" t="s">
        <v>17</v>
      </c>
      <c r="E473" s="52" t="s">
        <v>141</v>
      </c>
      <c r="F473" s="65">
        <v>37</v>
      </c>
      <c r="G473" s="63" t="s">
        <v>13</v>
      </c>
      <c r="H473" s="52" t="s">
        <v>84</v>
      </c>
      <c r="I473" s="74" t="s">
        <v>39</v>
      </c>
      <c r="J473" s="139" t="s">
        <v>771</v>
      </c>
    </row>
    <row r="474" spans="1:10" ht="87" customHeight="1">
      <c r="A474" s="52">
        <v>223</v>
      </c>
      <c r="B474" s="229" t="s">
        <v>460</v>
      </c>
      <c r="C474" s="229"/>
      <c r="D474" s="52" t="s">
        <v>17</v>
      </c>
      <c r="E474" s="52" t="s">
        <v>166</v>
      </c>
      <c r="F474" s="65">
        <v>37</v>
      </c>
      <c r="G474" s="63" t="s">
        <v>13</v>
      </c>
      <c r="H474" s="52" t="s">
        <v>84</v>
      </c>
      <c r="I474" s="74">
        <v>1</v>
      </c>
      <c r="J474" s="140" t="s">
        <v>777</v>
      </c>
    </row>
    <row r="475" spans="1:10" ht="76.5" customHeight="1">
      <c r="A475" s="52">
        <v>224</v>
      </c>
      <c r="B475" s="229" t="s">
        <v>461</v>
      </c>
      <c r="C475" s="229"/>
      <c r="D475" s="52" t="s">
        <v>17</v>
      </c>
      <c r="E475" s="52" t="s">
        <v>166</v>
      </c>
      <c r="F475" s="65">
        <v>37</v>
      </c>
      <c r="G475" s="63" t="s">
        <v>13</v>
      </c>
      <c r="H475" s="52" t="s">
        <v>84</v>
      </c>
      <c r="I475" s="74" t="s">
        <v>39</v>
      </c>
      <c r="J475" s="139" t="s">
        <v>771</v>
      </c>
    </row>
    <row r="476" spans="1:10" ht="81" customHeight="1">
      <c r="A476" s="52">
        <v>225</v>
      </c>
      <c r="B476" s="229" t="s">
        <v>462</v>
      </c>
      <c r="C476" s="229"/>
      <c r="D476" s="52" t="s">
        <v>17</v>
      </c>
      <c r="E476" s="52" t="s">
        <v>104</v>
      </c>
      <c r="F476" s="65">
        <v>37</v>
      </c>
      <c r="G476" s="63" t="s">
        <v>13</v>
      </c>
      <c r="H476" s="52" t="s">
        <v>84</v>
      </c>
      <c r="I476" s="74" t="s">
        <v>39</v>
      </c>
      <c r="J476" s="139" t="s">
        <v>771</v>
      </c>
    </row>
    <row r="477" spans="1:10" ht="60.75" customHeight="1">
      <c r="A477" s="52">
        <v>226</v>
      </c>
      <c r="B477" s="229" t="s">
        <v>178</v>
      </c>
      <c r="C477" s="229"/>
      <c r="D477" s="52" t="s">
        <v>17</v>
      </c>
      <c r="E477" s="52" t="s">
        <v>166</v>
      </c>
      <c r="F477" s="65">
        <v>37</v>
      </c>
      <c r="G477" s="63" t="s">
        <v>13</v>
      </c>
      <c r="H477" s="52" t="s">
        <v>84</v>
      </c>
      <c r="I477" s="124" t="s">
        <v>39</v>
      </c>
      <c r="J477" s="140" t="s">
        <v>772</v>
      </c>
    </row>
    <row r="478" spans="1:10" ht="77.25" customHeight="1">
      <c r="A478" s="52">
        <v>227</v>
      </c>
      <c r="B478" s="229" t="s">
        <v>463</v>
      </c>
      <c r="C478" s="229"/>
      <c r="D478" s="52" t="s">
        <v>86</v>
      </c>
      <c r="E478" s="52" t="s">
        <v>177</v>
      </c>
      <c r="F478" s="65">
        <v>37</v>
      </c>
      <c r="G478" s="63" t="s">
        <v>13</v>
      </c>
      <c r="H478" s="52" t="s">
        <v>84</v>
      </c>
      <c r="I478" s="74" t="s">
        <v>39</v>
      </c>
      <c r="J478" s="139" t="s">
        <v>771</v>
      </c>
    </row>
    <row r="479" spans="1:10" ht="81.75" customHeight="1">
      <c r="A479" s="52">
        <v>228</v>
      </c>
      <c r="B479" s="229" t="s">
        <v>464</v>
      </c>
      <c r="C479" s="229"/>
      <c r="D479" s="52" t="s">
        <v>86</v>
      </c>
      <c r="E479" s="52" t="s">
        <v>451</v>
      </c>
      <c r="F479" s="65">
        <v>37</v>
      </c>
      <c r="G479" s="63" t="s">
        <v>13</v>
      </c>
      <c r="H479" s="52" t="s">
        <v>84</v>
      </c>
      <c r="I479" s="74" t="s">
        <v>39</v>
      </c>
      <c r="J479" s="139" t="s">
        <v>771</v>
      </c>
    </row>
    <row r="480" spans="1:10" ht="63.75">
      <c r="A480" s="52">
        <v>229</v>
      </c>
      <c r="B480" s="229" t="s">
        <v>159</v>
      </c>
      <c r="C480" s="229"/>
      <c r="D480" s="52" t="s">
        <v>86</v>
      </c>
      <c r="E480" s="52" t="s">
        <v>158</v>
      </c>
      <c r="F480" s="65">
        <v>25</v>
      </c>
      <c r="G480" s="63" t="s">
        <v>13</v>
      </c>
      <c r="H480" s="52" t="s">
        <v>84</v>
      </c>
      <c r="I480" s="74" t="s">
        <v>39</v>
      </c>
      <c r="J480" s="140" t="s">
        <v>616</v>
      </c>
    </row>
    <row r="481" spans="1:10" ht="72" customHeight="1">
      <c r="A481" s="52">
        <v>230</v>
      </c>
      <c r="B481" s="229" t="s">
        <v>465</v>
      </c>
      <c r="C481" s="229"/>
      <c r="D481" s="52" t="s">
        <v>20</v>
      </c>
      <c r="E481" s="52" t="s">
        <v>177</v>
      </c>
      <c r="F481" s="65">
        <v>37</v>
      </c>
      <c r="G481" s="63" t="s">
        <v>13</v>
      </c>
      <c r="H481" s="52" t="s">
        <v>84</v>
      </c>
      <c r="I481" s="74" t="s">
        <v>39</v>
      </c>
      <c r="J481" s="139" t="s">
        <v>771</v>
      </c>
    </row>
    <row r="482" spans="1:10" ht="72.75" customHeight="1">
      <c r="A482" s="52">
        <v>231</v>
      </c>
      <c r="B482" s="229" t="s">
        <v>21</v>
      </c>
      <c r="C482" s="229"/>
      <c r="D482" s="52" t="s">
        <v>22</v>
      </c>
      <c r="E482" s="52" t="s">
        <v>466</v>
      </c>
      <c r="F482" s="65">
        <v>37</v>
      </c>
      <c r="G482" s="63" t="s">
        <v>13</v>
      </c>
      <c r="H482" s="52" t="s">
        <v>84</v>
      </c>
      <c r="I482" s="74" t="s">
        <v>39</v>
      </c>
      <c r="J482" s="139" t="s">
        <v>771</v>
      </c>
    </row>
    <row r="483" spans="1:10" ht="76.5" customHeight="1">
      <c r="A483" s="52">
        <v>232</v>
      </c>
      <c r="B483" s="229" t="s">
        <v>467</v>
      </c>
      <c r="C483" s="229"/>
      <c r="D483" s="52" t="s">
        <v>22</v>
      </c>
      <c r="E483" s="52" t="s">
        <v>177</v>
      </c>
      <c r="F483" s="65">
        <v>37</v>
      </c>
      <c r="G483" s="63" t="s">
        <v>13</v>
      </c>
      <c r="H483" s="52" t="s">
        <v>84</v>
      </c>
      <c r="I483" s="74" t="s">
        <v>39</v>
      </c>
      <c r="J483" s="139" t="s">
        <v>771</v>
      </c>
    </row>
    <row r="484" spans="1:10" ht="60" customHeight="1">
      <c r="A484" s="52">
        <v>233</v>
      </c>
      <c r="B484" s="229" t="s">
        <v>468</v>
      </c>
      <c r="C484" s="229"/>
      <c r="D484" s="52" t="s">
        <v>22</v>
      </c>
      <c r="E484" s="52" t="s">
        <v>177</v>
      </c>
      <c r="F484" s="65">
        <v>37</v>
      </c>
      <c r="G484" s="63" t="s">
        <v>13</v>
      </c>
      <c r="H484" s="52" t="s">
        <v>84</v>
      </c>
      <c r="I484" s="124" t="s">
        <v>39</v>
      </c>
      <c r="J484" s="140" t="s">
        <v>773</v>
      </c>
    </row>
    <row r="485" spans="1:10" ht="75.75" customHeight="1">
      <c r="A485" s="52">
        <v>234</v>
      </c>
      <c r="B485" s="229" t="s">
        <v>469</v>
      </c>
      <c r="C485" s="229"/>
      <c r="D485" s="52" t="s">
        <v>25</v>
      </c>
      <c r="E485" s="52" t="s">
        <v>448</v>
      </c>
      <c r="F485" s="65">
        <v>37</v>
      </c>
      <c r="G485" s="63" t="s">
        <v>13</v>
      </c>
      <c r="H485" s="52" t="s">
        <v>84</v>
      </c>
      <c r="I485" s="74" t="s">
        <v>39</v>
      </c>
      <c r="J485" s="139" t="s">
        <v>771</v>
      </c>
    </row>
    <row r="486" spans="1:10" ht="75" customHeight="1">
      <c r="A486" s="52">
        <v>235</v>
      </c>
      <c r="B486" s="229" t="s">
        <v>443</v>
      </c>
      <c r="C486" s="229"/>
      <c r="D486" s="52" t="s">
        <v>25</v>
      </c>
      <c r="E486" s="52" t="s">
        <v>448</v>
      </c>
      <c r="F486" s="65">
        <v>37</v>
      </c>
      <c r="G486" s="63" t="s">
        <v>13</v>
      </c>
      <c r="H486" s="52" t="s">
        <v>84</v>
      </c>
      <c r="I486" s="74" t="s">
        <v>39</v>
      </c>
      <c r="J486" s="139" t="s">
        <v>771</v>
      </c>
    </row>
    <row r="487" spans="1:10" ht="72.75" customHeight="1">
      <c r="A487" s="52">
        <v>236</v>
      </c>
      <c r="B487" s="229" t="s">
        <v>470</v>
      </c>
      <c r="C487" s="229"/>
      <c r="D487" s="52" t="s">
        <v>25</v>
      </c>
      <c r="E487" s="52" t="s">
        <v>448</v>
      </c>
      <c r="F487" s="65">
        <v>37</v>
      </c>
      <c r="G487" s="63" t="s">
        <v>13</v>
      </c>
      <c r="H487" s="52" t="s">
        <v>84</v>
      </c>
      <c r="I487" s="74" t="s">
        <v>39</v>
      </c>
      <c r="J487" s="139" t="s">
        <v>771</v>
      </c>
    </row>
    <row r="488" spans="1:10" ht="60.75" customHeight="1">
      <c r="A488" s="52">
        <v>237</v>
      </c>
      <c r="B488" s="244" t="s">
        <v>341</v>
      </c>
      <c r="C488" s="244"/>
      <c r="D488" s="52" t="s">
        <v>147</v>
      </c>
      <c r="E488" s="52" t="s">
        <v>166</v>
      </c>
      <c r="F488" s="65">
        <v>37</v>
      </c>
      <c r="G488" s="63" t="s">
        <v>13</v>
      </c>
      <c r="H488" s="52" t="s">
        <v>84</v>
      </c>
      <c r="I488" s="124">
        <v>24</v>
      </c>
      <c r="J488" s="140" t="s">
        <v>774</v>
      </c>
    </row>
    <row r="489" spans="1:10" ht="72.75" customHeight="1">
      <c r="A489" s="52">
        <v>238</v>
      </c>
      <c r="B489" s="244" t="s">
        <v>471</v>
      </c>
      <c r="C489" s="244"/>
      <c r="D489" s="52" t="s">
        <v>147</v>
      </c>
      <c r="E489" s="52" t="s">
        <v>166</v>
      </c>
      <c r="F489" s="65">
        <v>37</v>
      </c>
      <c r="G489" s="63" t="s">
        <v>13</v>
      </c>
      <c r="H489" s="52" t="s">
        <v>84</v>
      </c>
      <c r="I489" s="74" t="s">
        <v>39</v>
      </c>
      <c r="J489" s="139" t="s">
        <v>771</v>
      </c>
    </row>
    <row r="490" spans="1:10" ht="63" customHeight="1">
      <c r="A490" s="52">
        <v>239</v>
      </c>
      <c r="B490" s="244" t="s">
        <v>472</v>
      </c>
      <c r="C490" s="244"/>
      <c r="D490" s="52" t="s">
        <v>147</v>
      </c>
      <c r="E490" s="52" t="s">
        <v>166</v>
      </c>
      <c r="F490" s="65">
        <v>37</v>
      </c>
      <c r="G490" s="63" t="s">
        <v>13</v>
      </c>
      <c r="H490" s="52" t="s">
        <v>84</v>
      </c>
      <c r="I490" s="124">
        <v>24</v>
      </c>
      <c r="J490" s="140" t="s">
        <v>774</v>
      </c>
    </row>
    <row r="491" spans="1:10" ht="70.5" customHeight="1">
      <c r="A491" s="52">
        <v>240</v>
      </c>
      <c r="B491" s="244" t="s">
        <v>473</v>
      </c>
      <c r="C491" s="246"/>
      <c r="D491" s="52" t="s">
        <v>147</v>
      </c>
      <c r="E491" s="52" t="s">
        <v>166</v>
      </c>
      <c r="F491" s="65">
        <v>37</v>
      </c>
      <c r="G491" s="63" t="s">
        <v>13</v>
      </c>
      <c r="H491" s="52" t="s">
        <v>84</v>
      </c>
      <c r="I491" s="74" t="s">
        <v>39</v>
      </c>
      <c r="J491" s="139" t="s">
        <v>771</v>
      </c>
    </row>
    <row r="492" spans="1:10" ht="73.5" customHeight="1">
      <c r="A492" s="52">
        <v>241</v>
      </c>
      <c r="B492" s="244" t="s">
        <v>474</v>
      </c>
      <c r="C492" s="246"/>
      <c r="D492" s="52" t="s">
        <v>147</v>
      </c>
      <c r="E492" s="52" t="s">
        <v>166</v>
      </c>
      <c r="F492" s="65">
        <v>37</v>
      </c>
      <c r="G492" s="63" t="s">
        <v>13</v>
      </c>
      <c r="H492" s="52" t="s">
        <v>84</v>
      </c>
      <c r="I492" s="74" t="s">
        <v>39</v>
      </c>
      <c r="J492" s="139" t="s">
        <v>771</v>
      </c>
    </row>
    <row r="493" spans="1:10" ht="62.25" customHeight="1">
      <c r="A493" s="52">
        <v>242</v>
      </c>
      <c r="B493" s="244" t="s">
        <v>475</v>
      </c>
      <c r="C493" s="244"/>
      <c r="D493" s="52" t="s">
        <v>180</v>
      </c>
      <c r="E493" s="52" t="s">
        <v>177</v>
      </c>
      <c r="F493" s="65">
        <v>37</v>
      </c>
      <c r="G493" s="63" t="s">
        <v>13</v>
      </c>
      <c r="H493" s="52" t="s">
        <v>84</v>
      </c>
      <c r="I493" s="124">
        <v>24</v>
      </c>
      <c r="J493" s="140" t="s">
        <v>774</v>
      </c>
    </row>
    <row r="494" spans="1:10" ht="78" customHeight="1">
      <c r="A494" s="52">
        <v>243</v>
      </c>
      <c r="B494" s="244" t="s">
        <v>476</v>
      </c>
      <c r="C494" s="244"/>
      <c r="D494" s="52" t="s">
        <v>180</v>
      </c>
      <c r="E494" s="52" t="s">
        <v>177</v>
      </c>
      <c r="F494" s="65">
        <v>37</v>
      </c>
      <c r="G494" s="63" t="s">
        <v>13</v>
      </c>
      <c r="H494" s="52" t="s">
        <v>84</v>
      </c>
      <c r="I494" s="74" t="s">
        <v>39</v>
      </c>
      <c r="J494" s="139" t="s">
        <v>771</v>
      </c>
    </row>
    <row r="495" spans="1:10" ht="60" customHeight="1">
      <c r="A495" s="52">
        <v>244</v>
      </c>
      <c r="B495" s="244" t="s">
        <v>213</v>
      </c>
      <c r="C495" s="244"/>
      <c r="D495" s="52" t="s">
        <v>214</v>
      </c>
      <c r="E495" s="52" t="s">
        <v>177</v>
      </c>
      <c r="F495" s="65">
        <v>37</v>
      </c>
      <c r="G495" s="63" t="s">
        <v>13</v>
      </c>
      <c r="H495" s="52" t="s">
        <v>84</v>
      </c>
      <c r="I495" s="124" t="s">
        <v>39</v>
      </c>
      <c r="J495" s="140" t="s">
        <v>772</v>
      </c>
    </row>
    <row r="496" spans="1:10" ht="60" customHeight="1">
      <c r="A496" s="52">
        <v>245</v>
      </c>
      <c r="B496" s="244" t="s">
        <v>477</v>
      </c>
      <c r="C496" s="244"/>
      <c r="D496" s="52" t="s">
        <v>47</v>
      </c>
      <c r="E496" s="52" t="s">
        <v>215</v>
      </c>
      <c r="F496" s="65">
        <v>37</v>
      </c>
      <c r="G496" s="63" t="s">
        <v>13</v>
      </c>
      <c r="H496" s="52" t="s">
        <v>84</v>
      </c>
      <c r="I496" s="74">
        <v>24.7</v>
      </c>
      <c r="J496" s="140" t="s">
        <v>772</v>
      </c>
    </row>
    <row r="497" spans="1:10" ht="60.75" customHeight="1">
      <c r="A497" s="52">
        <v>246</v>
      </c>
      <c r="B497" s="244" t="s">
        <v>478</v>
      </c>
      <c r="C497" s="244"/>
      <c r="D497" s="52" t="s">
        <v>47</v>
      </c>
      <c r="E497" s="52" t="s">
        <v>215</v>
      </c>
      <c r="F497" s="65">
        <v>37</v>
      </c>
      <c r="G497" s="63" t="s">
        <v>13</v>
      </c>
      <c r="H497" s="52" t="s">
        <v>84</v>
      </c>
      <c r="I497" s="124" t="s">
        <v>39</v>
      </c>
      <c r="J497" s="140" t="s">
        <v>772</v>
      </c>
    </row>
    <row r="498" spans="1:10" ht="75" customHeight="1">
      <c r="A498" s="52">
        <v>247</v>
      </c>
      <c r="B498" s="244" t="s">
        <v>479</v>
      </c>
      <c r="C498" s="244"/>
      <c r="D498" s="52" t="s">
        <v>47</v>
      </c>
      <c r="E498" s="52" t="s">
        <v>448</v>
      </c>
      <c r="F498" s="65">
        <v>37</v>
      </c>
      <c r="G498" s="63" t="s">
        <v>13</v>
      </c>
      <c r="H498" s="52" t="s">
        <v>84</v>
      </c>
      <c r="I498" s="74" t="s">
        <v>39</v>
      </c>
      <c r="J498" s="139" t="s">
        <v>771</v>
      </c>
    </row>
    <row r="499" spans="1:10" ht="73.5" customHeight="1">
      <c r="A499" s="52">
        <v>248</v>
      </c>
      <c r="B499" s="244" t="s">
        <v>480</v>
      </c>
      <c r="C499" s="244"/>
      <c r="D499" s="52" t="s">
        <v>147</v>
      </c>
      <c r="E499" s="52" t="s">
        <v>157</v>
      </c>
      <c r="F499" s="65">
        <v>37</v>
      </c>
      <c r="G499" s="63" t="s">
        <v>13</v>
      </c>
      <c r="H499" s="52" t="s">
        <v>84</v>
      </c>
      <c r="I499" s="74" t="s">
        <v>39</v>
      </c>
      <c r="J499" s="139" t="s">
        <v>771</v>
      </c>
    </row>
    <row r="500" spans="1:10" ht="72" customHeight="1">
      <c r="A500" s="52">
        <v>249</v>
      </c>
      <c r="B500" s="244" t="s">
        <v>481</v>
      </c>
      <c r="C500" s="244"/>
      <c r="D500" s="52" t="s">
        <v>147</v>
      </c>
      <c r="E500" s="52" t="s">
        <v>166</v>
      </c>
      <c r="F500" s="65">
        <v>37</v>
      </c>
      <c r="G500" s="63" t="s">
        <v>13</v>
      </c>
      <c r="H500" s="52" t="s">
        <v>84</v>
      </c>
      <c r="I500" s="74" t="s">
        <v>39</v>
      </c>
      <c r="J500" s="139" t="s">
        <v>771</v>
      </c>
    </row>
    <row r="501" spans="1:10" ht="72.75" customHeight="1">
      <c r="A501" s="52">
        <v>250</v>
      </c>
      <c r="B501" s="244" t="s">
        <v>216</v>
      </c>
      <c r="C501" s="244"/>
      <c r="D501" s="52" t="s">
        <v>22</v>
      </c>
      <c r="E501" s="52" t="s">
        <v>177</v>
      </c>
      <c r="F501" s="65">
        <v>37</v>
      </c>
      <c r="G501" s="63" t="s">
        <v>13</v>
      </c>
      <c r="H501" s="52" t="s">
        <v>84</v>
      </c>
      <c r="I501" s="74" t="s">
        <v>39</v>
      </c>
      <c r="J501" s="139" t="s">
        <v>771</v>
      </c>
    </row>
    <row r="502" spans="1:10" ht="73.5" customHeight="1">
      <c r="A502" s="52">
        <v>251</v>
      </c>
      <c r="B502" s="244" t="s">
        <v>482</v>
      </c>
      <c r="C502" s="244"/>
      <c r="D502" s="52" t="s">
        <v>483</v>
      </c>
      <c r="E502" s="52" t="s">
        <v>157</v>
      </c>
      <c r="F502" s="65">
        <v>37</v>
      </c>
      <c r="G502" s="63" t="s">
        <v>13</v>
      </c>
      <c r="H502" s="52" t="s">
        <v>84</v>
      </c>
      <c r="I502" s="74" t="s">
        <v>39</v>
      </c>
      <c r="J502" s="139" t="s">
        <v>771</v>
      </c>
    </row>
    <row r="503" spans="1:10" ht="102" customHeight="1">
      <c r="A503" s="52">
        <v>252</v>
      </c>
      <c r="B503" s="244" t="s">
        <v>484</v>
      </c>
      <c r="C503" s="244"/>
      <c r="D503" s="52" t="s">
        <v>483</v>
      </c>
      <c r="E503" s="52" t="s">
        <v>157</v>
      </c>
      <c r="F503" s="65">
        <v>37</v>
      </c>
      <c r="G503" s="63" t="s">
        <v>13</v>
      </c>
      <c r="H503" s="52" t="s">
        <v>84</v>
      </c>
      <c r="I503" s="124" t="s">
        <v>39</v>
      </c>
      <c r="J503" s="139" t="s">
        <v>775</v>
      </c>
    </row>
    <row r="504" spans="1:10" ht="87.75" customHeight="1">
      <c r="A504" s="52">
        <v>253</v>
      </c>
      <c r="B504" s="244" t="s">
        <v>485</v>
      </c>
      <c r="C504" s="244"/>
      <c r="D504" s="52" t="s">
        <v>483</v>
      </c>
      <c r="E504" s="52" t="s">
        <v>157</v>
      </c>
      <c r="F504" s="65">
        <v>37</v>
      </c>
      <c r="G504" s="63" t="s">
        <v>13</v>
      </c>
      <c r="H504" s="52" t="s">
        <v>84</v>
      </c>
      <c r="I504" s="124" t="s">
        <v>39</v>
      </c>
      <c r="J504" s="140" t="s">
        <v>776</v>
      </c>
    </row>
    <row r="505" spans="1:10" ht="74.25" customHeight="1">
      <c r="A505" s="52">
        <v>254</v>
      </c>
      <c r="B505" s="244" t="s">
        <v>486</v>
      </c>
      <c r="C505" s="244"/>
      <c r="D505" s="52" t="s">
        <v>483</v>
      </c>
      <c r="E505" s="52" t="s">
        <v>157</v>
      </c>
      <c r="F505" s="65">
        <v>37</v>
      </c>
      <c r="G505" s="63" t="s">
        <v>13</v>
      </c>
      <c r="H505" s="52" t="s">
        <v>84</v>
      </c>
      <c r="I505" s="74" t="s">
        <v>39</v>
      </c>
      <c r="J505" s="139" t="s">
        <v>771</v>
      </c>
    </row>
    <row r="506" spans="1:10" ht="77.25" customHeight="1">
      <c r="A506" s="52">
        <v>255</v>
      </c>
      <c r="B506" s="244" t="s">
        <v>487</v>
      </c>
      <c r="C506" s="244"/>
      <c r="D506" s="52" t="s">
        <v>483</v>
      </c>
      <c r="E506" s="52" t="s">
        <v>157</v>
      </c>
      <c r="F506" s="65">
        <v>37</v>
      </c>
      <c r="G506" s="63" t="s">
        <v>13</v>
      </c>
      <c r="H506" s="52" t="s">
        <v>84</v>
      </c>
      <c r="I506" s="74" t="s">
        <v>39</v>
      </c>
      <c r="J506" s="139" t="s">
        <v>771</v>
      </c>
    </row>
    <row r="507" spans="1:10" ht="78" customHeight="1">
      <c r="A507" s="52">
        <v>256</v>
      </c>
      <c r="B507" s="244" t="s">
        <v>488</v>
      </c>
      <c r="C507" s="244"/>
      <c r="D507" s="52" t="s">
        <v>191</v>
      </c>
      <c r="E507" s="52" t="s">
        <v>157</v>
      </c>
      <c r="F507" s="65">
        <v>37</v>
      </c>
      <c r="G507" s="63" t="s">
        <v>13</v>
      </c>
      <c r="H507" s="52" t="s">
        <v>84</v>
      </c>
      <c r="I507" s="74" t="s">
        <v>39</v>
      </c>
      <c r="J507" s="139" t="s">
        <v>771</v>
      </c>
    </row>
    <row r="508" spans="1:10" ht="75.75" customHeight="1">
      <c r="A508" s="52">
        <v>257</v>
      </c>
      <c r="B508" s="244" t="s">
        <v>489</v>
      </c>
      <c r="C508" s="244"/>
      <c r="D508" s="52" t="s">
        <v>191</v>
      </c>
      <c r="E508" s="52" t="s">
        <v>177</v>
      </c>
      <c r="F508" s="65">
        <v>37</v>
      </c>
      <c r="G508" s="63" t="s">
        <v>13</v>
      </c>
      <c r="H508" s="52" t="s">
        <v>84</v>
      </c>
      <c r="I508" s="74" t="s">
        <v>39</v>
      </c>
      <c r="J508" s="139" t="s">
        <v>771</v>
      </c>
    </row>
    <row r="509" spans="1:10" ht="15">
      <c r="A509" s="221" t="s">
        <v>32</v>
      </c>
      <c r="B509" s="221"/>
      <c r="C509" s="221"/>
      <c r="D509" s="221"/>
      <c r="E509" s="221"/>
      <c r="F509" s="7">
        <v>1866</v>
      </c>
      <c r="G509" s="243"/>
      <c r="H509" s="227"/>
      <c r="I509" s="124">
        <f>SUM(I462:I508)</f>
        <v>137.7</v>
      </c>
      <c r="J509" s="124"/>
    </row>
    <row r="510" spans="1:10" ht="15">
      <c r="A510" s="221" t="s">
        <v>60</v>
      </c>
      <c r="B510" s="221"/>
      <c r="C510" s="221"/>
      <c r="D510" s="221"/>
      <c r="E510" s="221"/>
      <c r="F510" s="7"/>
      <c r="G510" s="243"/>
      <c r="H510" s="227"/>
      <c r="I510" s="124"/>
      <c r="J510" s="124"/>
    </row>
    <row r="511" spans="1:10" ht="15">
      <c r="A511" s="221" t="s">
        <v>234</v>
      </c>
      <c r="B511" s="221"/>
      <c r="C511" s="221"/>
      <c r="D511" s="221"/>
      <c r="E511" s="221"/>
      <c r="F511" s="7">
        <f>F460+F461+F462+F463+F464+F465+F466+F467+F468+F469+F470+F471+F472+F473+F474+F475+F476+F477+F478+F479+F480+F481+F482+F483+F484+F485+F486+F487+F488+F489+F490+F491+F492+F493+F494+F495+F496+F497+F498+F499+F500+F501+F502+F503+F504+F505+F506+F507+F508</f>
        <v>1866</v>
      </c>
      <c r="G511" s="243"/>
      <c r="H511" s="227"/>
      <c r="I511" s="124">
        <v>113</v>
      </c>
      <c r="J511" s="124"/>
    </row>
    <row r="512" spans="1:10" ht="15">
      <c r="A512" s="214" t="s">
        <v>128</v>
      </c>
      <c r="B512" s="215"/>
      <c r="C512" s="215"/>
      <c r="D512" s="215"/>
      <c r="E512" s="215"/>
      <c r="F512" s="215"/>
      <c r="G512" s="215"/>
      <c r="H512" s="215"/>
      <c r="I512" s="215"/>
      <c r="J512" s="216"/>
    </row>
    <row r="513" spans="1:10" ht="15.75" customHeight="1">
      <c r="A513" s="211" t="s">
        <v>490</v>
      </c>
      <c r="B513" s="212"/>
      <c r="C513" s="212"/>
      <c r="D513" s="212"/>
      <c r="E513" s="212"/>
      <c r="F513" s="212"/>
      <c r="G513" s="212"/>
      <c r="H513" s="212"/>
      <c r="I513" s="212"/>
      <c r="J513" s="213"/>
    </row>
    <row r="514" spans="1:10" ht="61.5" customHeight="1">
      <c r="A514" s="51">
        <v>258</v>
      </c>
      <c r="B514" s="257" t="s">
        <v>491</v>
      </c>
      <c r="C514" s="257"/>
      <c r="D514" s="51" t="s">
        <v>8</v>
      </c>
      <c r="E514" s="99" t="s">
        <v>492</v>
      </c>
      <c r="F514" s="83">
        <v>407</v>
      </c>
      <c r="G514" s="84" t="s">
        <v>493</v>
      </c>
      <c r="H514" s="82" t="s">
        <v>84</v>
      </c>
      <c r="I514" s="140">
        <v>1.1</v>
      </c>
      <c r="J514" s="140" t="s">
        <v>778</v>
      </c>
    </row>
    <row r="515" spans="1:10" ht="27" customHeight="1">
      <c r="A515" s="240">
        <v>259</v>
      </c>
      <c r="B515" s="258" t="s">
        <v>494</v>
      </c>
      <c r="C515" s="259"/>
      <c r="D515" s="247" t="s">
        <v>8</v>
      </c>
      <c r="E515" s="82"/>
      <c r="F515" s="83"/>
      <c r="G515" s="84" t="s">
        <v>495</v>
      </c>
      <c r="H515" s="82"/>
      <c r="I515" s="199">
        <v>1</v>
      </c>
      <c r="J515" s="199" t="s">
        <v>778</v>
      </c>
    </row>
    <row r="516" spans="1:10" ht="25.5" customHeight="1">
      <c r="A516" s="240"/>
      <c r="B516" s="248" t="s">
        <v>496</v>
      </c>
      <c r="C516" s="249"/>
      <c r="D516" s="247"/>
      <c r="E516" s="82"/>
      <c r="F516" s="83"/>
      <c r="G516" s="84"/>
      <c r="H516" s="82"/>
      <c r="I516" s="200"/>
      <c r="J516" s="200"/>
    </row>
    <row r="517" spans="1:10" ht="15.75" customHeight="1">
      <c r="A517" s="240"/>
      <c r="B517" s="250" t="s">
        <v>130</v>
      </c>
      <c r="C517" s="251"/>
      <c r="D517" s="247"/>
      <c r="E517" s="82"/>
      <c r="F517" s="83"/>
      <c r="G517" s="84"/>
      <c r="H517" s="82"/>
      <c r="I517" s="201"/>
      <c r="J517" s="201"/>
    </row>
    <row r="518" spans="1:10" ht="124.5" customHeight="1">
      <c r="A518" s="52">
        <v>260</v>
      </c>
      <c r="B518" s="252" t="s">
        <v>497</v>
      </c>
      <c r="C518" s="252"/>
      <c r="D518" s="52" t="s">
        <v>15</v>
      </c>
      <c r="E518" s="82"/>
      <c r="F518" s="83"/>
      <c r="G518" s="84"/>
      <c r="H518" s="82"/>
      <c r="I518" s="140" t="s">
        <v>39</v>
      </c>
      <c r="J518" s="140" t="s">
        <v>784</v>
      </c>
    </row>
    <row r="519" spans="1:10" ht="63" customHeight="1">
      <c r="A519" s="52">
        <v>261</v>
      </c>
      <c r="B519" s="229" t="s">
        <v>498</v>
      </c>
      <c r="C519" s="229"/>
      <c r="D519" s="52" t="s">
        <v>15</v>
      </c>
      <c r="E519" s="82"/>
      <c r="F519" s="83"/>
      <c r="G519" s="84"/>
      <c r="H519" s="82"/>
      <c r="I519" s="140">
        <v>2.8</v>
      </c>
      <c r="J519" s="140" t="s">
        <v>779</v>
      </c>
    </row>
    <row r="520" spans="1:10" ht="63.75" customHeight="1">
      <c r="A520" s="52">
        <v>262</v>
      </c>
      <c r="B520" s="229" t="s">
        <v>499</v>
      </c>
      <c r="C520" s="229"/>
      <c r="D520" s="52" t="s">
        <v>15</v>
      </c>
      <c r="E520" s="82"/>
      <c r="F520" s="83"/>
      <c r="G520" s="84"/>
      <c r="H520" s="82"/>
      <c r="I520" s="140">
        <v>3.6</v>
      </c>
      <c r="J520" s="140" t="s">
        <v>780</v>
      </c>
    </row>
    <row r="521" spans="1:10" ht="63" customHeight="1">
      <c r="A521" s="52">
        <v>263</v>
      </c>
      <c r="B521" s="229" t="s">
        <v>500</v>
      </c>
      <c r="C521" s="229"/>
      <c r="D521" s="52" t="s">
        <v>15</v>
      </c>
      <c r="E521" s="82"/>
      <c r="F521" s="83"/>
      <c r="G521" s="84"/>
      <c r="H521" s="82"/>
      <c r="I521" s="140">
        <v>1.8</v>
      </c>
      <c r="J521" s="140" t="s">
        <v>779</v>
      </c>
    </row>
    <row r="522" spans="1:10" ht="42.75" customHeight="1">
      <c r="A522" s="52">
        <v>264</v>
      </c>
      <c r="B522" s="229" t="s">
        <v>501</v>
      </c>
      <c r="C522" s="229"/>
      <c r="D522" s="52" t="s">
        <v>15</v>
      </c>
      <c r="E522" s="49"/>
      <c r="F522" s="73"/>
      <c r="G522" s="85"/>
      <c r="H522" s="49"/>
      <c r="I522" s="140" t="s">
        <v>39</v>
      </c>
      <c r="J522" s="140" t="s">
        <v>781</v>
      </c>
    </row>
    <row r="523" spans="1:10" ht="63" customHeight="1">
      <c r="A523" s="52">
        <v>265</v>
      </c>
      <c r="B523" s="229" t="s">
        <v>502</v>
      </c>
      <c r="C523" s="229"/>
      <c r="D523" s="52" t="s">
        <v>49</v>
      </c>
      <c r="E523" s="81"/>
      <c r="F523" s="72"/>
      <c r="G523" s="45"/>
      <c r="H523" s="81"/>
      <c r="I523" s="140" t="s">
        <v>39</v>
      </c>
      <c r="J523" s="140" t="s">
        <v>783</v>
      </c>
    </row>
    <row r="524" spans="1:10" ht="59.25" customHeight="1">
      <c r="A524" s="52">
        <v>266</v>
      </c>
      <c r="B524" s="229" t="s">
        <v>503</v>
      </c>
      <c r="C524" s="229"/>
      <c r="D524" s="52" t="s">
        <v>49</v>
      </c>
      <c r="E524" s="82"/>
      <c r="F524" s="83"/>
      <c r="G524" s="84"/>
      <c r="H524" s="82"/>
      <c r="I524" s="140" t="s">
        <v>39</v>
      </c>
      <c r="J524" s="140" t="s">
        <v>783</v>
      </c>
    </row>
    <row r="525" spans="1:10" ht="49.5" customHeight="1">
      <c r="A525" s="52">
        <v>267</v>
      </c>
      <c r="B525" s="229" t="s">
        <v>504</v>
      </c>
      <c r="C525" s="229"/>
      <c r="D525" s="52" t="s">
        <v>49</v>
      </c>
      <c r="E525" s="82"/>
      <c r="F525" s="83"/>
      <c r="G525" s="84"/>
      <c r="H525" s="82"/>
      <c r="I525" s="140" t="s">
        <v>39</v>
      </c>
      <c r="J525" s="140" t="s">
        <v>785</v>
      </c>
    </row>
    <row r="526" spans="1:10" ht="49.5" customHeight="1">
      <c r="A526" s="227">
        <v>268</v>
      </c>
      <c r="B526" s="229" t="s">
        <v>505</v>
      </c>
      <c r="C526" s="229"/>
      <c r="D526" s="227" t="s">
        <v>17</v>
      </c>
      <c r="E526" s="82"/>
      <c r="F526" s="83"/>
      <c r="G526" s="84"/>
      <c r="H526" s="82"/>
      <c r="I526" s="140" t="s">
        <v>39</v>
      </c>
      <c r="J526" s="140" t="s">
        <v>785</v>
      </c>
    </row>
    <row r="527" spans="1:10" ht="64.5" customHeight="1">
      <c r="A527" s="227"/>
      <c r="B527" s="229" t="s">
        <v>506</v>
      </c>
      <c r="C527" s="229"/>
      <c r="D527" s="227"/>
      <c r="E527" s="82"/>
      <c r="F527" s="83"/>
      <c r="G527" s="84"/>
      <c r="H527" s="82"/>
      <c r="I527" s="74">
        <v>0.8</v>
      </c>
      <c r="J527" s="140" t="s">
        <v>782</v>
      </c>
    </row>
    <row r="528" spans="1:10" ht="58.5" customHeight="1">
      <c r="A528" s="52">
        <v>269</v>
      </c>
      <c r="B528" s="261" t="s">
        <v>507</v>
      </c>
      <c r="C528" s="261"/>
      <c r="D528" s="52" t="s">
        <v>18</v>
      </c>
      <c r="E528" s="82"/>
      <c r="F528" s="83"/>
      <c r="G528" s="84"/>
      <c r="H528" s="82"/>
      <c r="I528" s="74" t="s">
        <v>39</v>
      </c>
      <c r="J528" s="140" t="s">
        <v>783</v>
      </c>
    </row>
    <row r="529" spans="1:10" ht="53.25" customHeight="1">
      <c r="A529" s="66">
        <v>270</v>
      </c>
      <c r="B529" s="262" t="s">
        <v>508</v>
      </c>
      <c r="C529" s="263"/>
      <c r="D529" s="62" t="s">
        <v>18</v>
      </c>
      <c r="E529" s="82"/>
      <c r="F529" s="83"/>
      <c r="G529" s="84"/>
      <c r="H529" s="82"/>
      <c r="I529" s="202">
        <v>0.3</v>
      </c>
      <c r="J529" s="199" t="s">
        <v>782</v>
      </c>
    </row>
    <row r="530" spans="1:10" ht="15">
      <c r="A530" s="240"/>
      <c r="B530" s="264" t="s">
        <v>509</v>
      </c>
      <c r="C530" s="265"/>
      <c r="D530" s="62" t="s">
        <v>86</v>
      </c>
      <c r="E530" s="82"/>
      <c r="F530" s="83"/>
      <c r="G530" s="84"/>
      <c r="H530" s="82"/>
      <c r="I530" s="203"/>
      <c r="J530" s="200"/>
    </row>
    <row r="531" spans="1:10" ht="15">
      <c r="A531" s="240"/>
      <c r="B531" s="264"/>
      <c r="C531" s="265"/>
      <c r="D531" s="69" t="s">
        <v>18</v>
      </c>
      <c r="E531" s="82"/>
      <c r="F531" s="83"/>
      <c r="G531" s="84"/>
      <c r="H531" s="82"/>
      <c r="I531" s="203"/>
      <c r="J531" s="200"/>
    </row>
    <row r="532" spans="1:10" ht="15">
      <c r="A532" s="240"/>
      <c r="B532" s="266"/>
      <c r="C532" s="267"/>
      <c r="D532" s="70" t="s">
        <v>22</v>
      </c>
      <c r="E532" s="82"/>
      <c r="F532" s="83"/>
      <c r="G532" s="84"/>
      <c r="H532" s="82"/>
      <c r="I532" s="204"/>
      <c r="J532" s="201"/>
    </row>
    <row r="533" spans="1:10" ht="62.25" customHeight="1">
      <c r="A533" s="52">
        <v>271</v>
      </c>
      <c r="B533" s="252" t="s">
        <v>510</v>
      </c>
      <c r="C533" s="252"/>
      <c r="D533" s="51" t="s">
        <v>25</v>
      </c>
      <c r="E533" s="82"/>
      <c r="F533" s="83"/>
      <c r="G533" s="84"/>
      <c r="H533" s="82"/>
      <c r="I533" s="74">
        <v>8.4</v>
      </c>
      <c r="J533" s="140" t="s">
        <v>779</v>
      </c>
    </row>
    <row r="534" spans="1:10" ht="25.5" customHeight="1">
      <c r="A534" s="52">
        <v>272</v>
      </c>
      <c r="B534" s="230" t="s">
        <v>475</v>
      </c>
      <c r="C534" s="231"/>
      <c r="D534" s="52" t="s">
        <v>180</v>
      </c>
      <c r="E534" s="82"/>
      <c r="F534" s="83"/>
      <c r="G534" s="84"/>
      <c r="H534" s="82"/>
      <c r="I534" s="202" t="s">
        <v>39</v>
      </c>
      <c r="J534" s="199" t="s">
        <v>784</v>
      </c>
    </row>
    <row r="535" spans="1:10" ht="27.75" customHeight="1">
      <c r="A535" s="52">
        <v>273</v>
      </c>
      <c r="B535" s="230" t="s">
        <v>511</v>
      </c>
      <c r="C535" s="231"/>
      <c r="D535" s="52" t="s">
        <v>180</v>
      </c>
      <c r="E535" s="82"/>
      <c r="F535" s="83"/>
      <c r="G535" s="84"/>
      <c r="H535" s="82"/>
      <c r="I535" s="203"/>
      <c r="J535" s="200"/>
    </row>
    <row r="536" spans="1:10" ht="23.25" customHeight="1">
      <c r="A536" s="52">
        <v>274</v>
      </c>
      <c r="B536" s="230" t="s">
        <v>512</v>
      </c>
      <c r="C536" s="231"/>
      <c r="D536" s="52" t="s">
        <v>180</v>
      </c>
      <c r="E536" s="82"/>
      <c r="F536" s="83"/>
      <c r="G536" s="84"/>
      <c r="H536" s="82"/>
      <c r="I536" s="203"/>
      <c r="J536" s="200"/>
    </row>
    <row r="537" spans="1:10" ht="16.5" customHeight="1">
      <c r="A537" s="52">
        <v>275</v>
      </c>
      <c r="B537" s="230" t="s">
        <v>513</v>
      </c>
      <c r="C537" s="231"/>
      <c r="D537" s="52" t="s">
        <v>180</v>
      </c>
      <c r="E537" s="82"/>
      <c r="F537" s="83"/>
      <c r="G537" s="84"/>
      <c r="H537" s="82"/>
      <c r="I537" s="203"/>
      <c r="J537" s="200"/>
    </row>
    <row r="538" spans="1:10" ht="32.25" customHeight="1">
      <c r="A538" s="52">
        <v>276</v>
      </c>
      <c r="B538" s="230" t="s">
        <v>514</v>
      </c>
      <c r="C538" s="231"/>
      <c r="D538" s="52" t="s">
        <v>180</v>
      </c>
      <c r="E538" s="49"/>
      <c r="F538" s="73"/>
      <c r="G538" s="85"/>
      <c r="H538" s="49"/>
      <c r="I538" s="204"/>
      <c r="J538" s="201"/>
    </row>
    <row r="539" spans="1:10" ht="15">
      <c r="A539" s="221" t="s">
        <v>32</v>
      </c>
      <c r="B539" s="221"/>
      <c r="C539" s="221"/>
      <c r="D539" s="221"/>
      <c r="E539" s="221"/>
      <c r="F539" s="7">
        <v>407</v>
      </c>
      <c r="G539" s="208"/>
      <c r="H539" s="199"/>
      <c r="I539" s="26">
        <f>SUM(I514:I538)</f>
        <v>19.800000000000004</v>
      </c>
      <c r="J539" s="22"/>
    </row>
    <row r="540" spans="1:10" ht="15">
      <c r="A540" s="221" t="s">
        <v>60</v>
      </c>
      <c r="B540" s="221"/>
      <c r="C540" s="221"/>
      <c r="D540" s="221"/>
      <c r="E540" s="221"/>
      <c r="F540" s="7"/>
      <c r="G540" s="209"/>
      <c r="H540" s="200"/>
      <c r="I540" s="153"/>
      <c r="J540" s="22"/>
    </row>
    <row r="541" spans="1:10" ht="15">
      <c r="A541" s="232" t="s">
        <v>234</v>
      </c>
      <c r="B541" s="232"/>
      <c r="C541" s="232"/>
      <c r="D541" s="232"/>
      <c r="E541" s="232"/>
      <c r="F541" s="15">
        <v>407</v>
      </c>
      <c r="G541" s="209"/>
      <c r="H541" s="200"/>
      <c r="I541" s="154"/>
      <c r="J541" s="95"/>
    </row>
    <row r="542" spans="1:10" ht="15">
      <c r="A542" s="205" t="s">
        <v>227</v>
      </c>
      <c r="B542" s="206"/>
      <c r="C542" s="206"/>
      <c r="D542" s="206"/>
      <c r="E542" s="207"/>
      <c r="F542" s="7"/>
      <c r="G542" s="210"/>
      <c r="H542" s="201"/>
      <c r="I542" s="153">
        <f>I539</f>
        <v>19.800000000000004</v>
      </c>
      <c r="J542" s="22"/>
    </row>
    <row r="543" spans="1:10" ht="15.75">
      <c r="A543" s="222"/>
      <c r="B543" s="223"/>
      <c r="C543" s="223"/>
      <c r="D543" s="223"/>
      <c r="E543" s="223"/>
      <c r="F543" s="223"/>
      <c r="G543" s="223"/>
      <c r="H543" s="223"/>
      <c r="I543" s="223"/>
      <c r="J543" s="224"/>
    </row>
    <row r="544" spans="1:10" ht="15.75" customHeight="1">
      <c r="A544" s="211" t="s">
        <v>87</v>
      </c>
      <c r="B544" s="212"/>
      <c r="C544" s="212"/>
      <c r="D544" s="212"/>
      <c r="E544" s="212"/>
      <c r="F544" s="212"/>
      <c r="G544" s="212"/>
      <c r="H544" s="212"/>
      <c r="I544" s="212"/>
      <c r="J544" s="213"/>
    </row>
    <row r="545" spans="1:10" ht="61.5" customHeight="1">
      <c r="A545" s="51">
        <v>277</v>
      </c>
      <c r="B545" s="238" t="s">
        <v>131</v>
      </c>
      <c r="C545" s="238"/>
      <c r="D545" s="51" t="s">
        <v>22</v>
      </c>
      <c r="E545" s="51" t="s">
        <v>179</v>
      </c>
      <c r="F545" s="58">
        <v>12.5</v>
      </c>
      <c r="G545" s="75" t="s">
        <v>13</v>
      </c>
      <c r="H545" s="51" t="s">
        <v>132</v>
      </c>
      <c r="I545" s="74">
        <v>6.5</v>
      </c>
      <c r="J545" s="140" t="s">
        <v>786</v>
      </c>
    </row>
    <row r="546" spans="1:10" ht="61.5" customHeight="1">
      <c r="A546" s="52">
        <v>278</v>
      </c>
      <c r="B546" s="226" t="s">
        <v>133</v>
      </c>
      <c r="C546" s="226"/>
      <c r="D546" s="52" t="s">
        <v>31</v>
      </c>
      <c r="E546" s="52" t="s">
        <v>179</v>
      </c>
      <c r="F546" s="65">
        <v>10.7</v>
      </c>
      <c r="G546" s="63" t="s">
        <v>13</v>
      </c>
      <c r="H546" s="52" t="s">
        <v>132</v>
      </c>
      <c r="I546" s="74">
        <v>4.2</v>
      </c>
      <c r="J546" s="140" t="s">
        <v>786</v>
      </c>
    </row>
    <row r="547" spans="1:10" ht="15">
      <c r="A547" s="221" t="s">
        <v>32</v>
      </c>
      <c r="B547" s="221"/>
      <c r="C547" s="221"/>
      <c r="D547" s="221"/>
      <c r="E547" s="221"/>
      <c r="F547" s="7">
        <v>23.2</v>
      </c>
      <c r="G547" s="243"/>
      <c r="H547" s="227"/>
      <c r="I547" s="26">
        <f>SUM(I545:I546)</f>
        <v>10.7</v>
      </c>
      <c r="J547" s="74"/>
    </row>
    <row r="548" spans="1:10" ht="15">
      <c r="A548" s="221" t="s">
        <v>60</v>
      </c>
      <c r="B548" s="221"/>
      <c r="C548" s="221"/>
      <c r="D548" s="221"/>
      <c r="E548" s="221"/>
      <c r="F548" s="7"/>
      <c r="G548" s="243"/>
      <c r="H548" s="227"/>
      <c r="I548" s="26"/>
      <c r="J548" s="74"/>
    </row>
    <row r="549" spans="1:10" ht="15">
      <c r="A549" s="232" t="s">
        <v>234</v>
      </c>
      <c r="B549" s="232"/>
      <c r="C549" s="232"/>
      <c r="D549" s="232"/>
      <c r="E549" s="232"/>
      <c r="F549" s="15">
        <v>23.2</v>
      </c>
      <c r="G549" s="208"/>
      <c r="H549" s="199"/>
      <c r="I549" s="26">
        <f>I547</f>
        <v>10.7</v>
      </c>
      <c r="J549" s="74"/>
    </row>
    <row r="550" spans="1:10" ht="15">
      <c r="A550" s="214" t="s">
        <v>134</v>
      </c>
      <c r="B550" s="215"/>
      <c r="C550" s="215"/>
      <c r="D550" s="215"/>
      <c r="E550" s="215"/>
      <c r="F550" s="215"/>
      <c r="G550" s="215"/>
      <c r="H550" s="215"/>
      <c r="I550" s="215"/>
      <c r="J550" s="216"/>
    </row>
    <row r="551" spans="1:10" ht="15.75" customHeight="1">
      <c r="A551" s="211" t="s">
        <v>90</v>
      </c>
      <c r="B551" s="212"/>
      <c r="C551" s="212"/>
      <c r="D551" s="212"/>
      <c r="E551" s="212"/>
      <c r="F551" s="212"/>
      <c r="G551" s="212"/>
      <c r="H551" s="212"/>
      <c r="I551" s="212"/>
      <c r="J551" s="213"/>
    </row>
    <row r="552" spans="1:10" ht="60.75" customHeight="1">
      <c r="A552" s="51">
        <v>279</v>
      </c>
      <c r="B552" s="238" t="s">
        <v>135</v>
      </c>
      <c r="C552" s="238"/>
      <c r="D552" s="51" t="s">
        <v>46</v>
      </c>
      <c r="E552" s="51" t="s">
        <v>144</v>
      </c>
      <c r="F552" s="58" t="s">
        <v>39</v>
      </c>
      <c r="G552" s="51" t="s">
        <v>9</v>
      </c>
      <c r="H552" s="51" t="s">
        <v>39</v>
      </c>
      <c r="I552" s="74">
        <v>0.09</v>
      </c>
      <c r="J552" s="140" t="s">
        <v>787</v>
      </c>
    </row>
    <row r="553" spans="1:10" ht="47.25" customHeight="1">
      <c r="A553" s="52">
        <v>280</v>
      </c>
      <c r="B553" s="226" t="s">
        <v>136</v>
      </c>
      <c r="C553" s="226"/>
      <c r="D553" s="52" t="s">
        <v>46</v>
      </c>
      <c r="E553" s="52" t="s">
        <v>144</v>
      </c>
      <c r="F553" s="65" t="s">
        <v>39</v>
      </c>
      <c r="G553" s="52" t="s">
        <v>9</v>
      </c>
      <c r="H553" s="52" t="s">
        <v>10</v>
      </c>
      <c r="I553" s="74">
        <v>0.69</v>
      </c>
      <c r="J553" s="140" t="s">
        <v>787</v>
      </c>
    </row>
    <row r="554" spans="1:10" ht="108" customHeight="1">
      <c r="A554" s="52">
        <v>281</v>
      </c>
      <c r="B554" s="226" t="s">
        <v>515</v>
      </c>
      <c r="C554" s="226"/>
      <c r="D554" s="52" t="s">
        <v>17</v>
      </c>
      <c r="E554" s="52" t="s">
        <v>516</v>
      </c>
      <c r="F554" s="65">
        <v>175</v>
      </c>
      <c r="G554" s="63" t="s">
        <v>13</v>
      </c>
      <c r="H554" s="52" t="s">
        <v>517</v>
      </c>
      <c r="I554" s="74" t="s">
        <v>39</v>
      </c>
      <c r="J554" s="140" t="s">
        <v>788</v>
      </c>
    </row>
    <row r="555" spans="1:10" ht="94.5" customHeight="1">
      <c r="A555" s="52">
        <v>282</v>
      </c>
      <c r="B555" s="244" t="s">
        <v>518</v>
      </c>
      <c r="C555" s="244"/>
      <c r="D555" s="52" t="s">
        <v>147</v>
      </c>
      <c r="E555" s="52" t="s">
        <v>140</v>
      </c>
      <c r="F555" s="65">
        <v>2</v>
      </c>
      <c r="G555" s="52" t="s">
        <v>9</v>
      </c>
      <c r="H555" s="52" t="s">
        <v>10</v>
      </c>
      <c r="I555" s="74" t="s">
        <v>39</v>
      </c>
      <c r="J555" s="140" t="s">
        <v>792</v>
      </c>
    </row>
    <row r="556" spans="1:10" ht="74.25" customHeight="1">
      <c r="A556" s="52">
        <v>283</v>
      </c>
      <c r="B556" s="244" t="s">
        <v>519</v>
      </c>
      <c r="C556" s="244"/>
      <c r="D556" s="52" t="s">
        <v>49</v>
      </c>
      <c r="E556" s="52" t="s">
        <v>157</v>
      </c>
      <c r="F556" s="65">
        <v>12</v>
      </c>
      <c r="G556" s="52" t="s">
        <v>9</v>
      </c>
      <c r="H556" s="52" t="s">
        <v>10</v>
      </c>
      <c r="I556" s="74" t="s">
        <v>39</v>
      </c>
      <c r="J556" s="140" t="s">
        <v>789</v>
      </c>
    </row>
    <row r="557" spans="1:10" ht="114.75" customHeight="1">
      <c r="A557" s="52">
        <v>284</v>
      </c>
      <c r="B557" s="244" t="s">
        <v>520</v>
      </c>
      <c r="C557" s="244"/>
      <c r="D557" s="52" t="s">
        <v>15</v>
      </c>
      <c r="E557" s="52" t="s">
        <v>448</v>
      </c>
      <c r="F557" s="65">
        <v>11</v>
      </c>
      <c r="G557" s="63" t="s">
        <v>13</v>
      </c>
      <c r="H557" s="52" t="s">
        <v>517</v>
      </c>
      <c r="I557" s="74" t="s">
        <v>39</v>
      </c>
      <c r="J557" s="140" t="s">
        <v>598</v>
      </c>
    </row>
    <row r="558" spans="1:10" ht="138.75" customHeight="1">
      <c r="A558" s="52">
        <v>285</v>
      </c>
      <c r="B558" s="230" t="s">
        <v>182</v>
      </c>
      <c r="C558" s="231"/>
      <c r="D558" s="52" t="s">
        <v>8</v>
      </c>
      <c r="E558" s="52" t="s">
        <v>141</v>
      </c>
      <c r="F558" s="65">
        <v>25</v>
      </c>
      <c r="G558" s="52" t="s">
        <v>9</v>
      </c>
      <c r="H558" s="52" t="s">
        <v>10</v>
      </c>
      <c r="I558" s="74">
        <v>7.2</v>
      </c>
      <c r="J558" s="140" t="s">
        <v>790</v>
      </c>
    </row>
    <row r="559" spans="1:10" ht="91.5" customHeight="1">
      <c r="A559" s="52">
        <v>286</v>
      </c>
      <c r="B559" s="244" t="s">
        <v>791</v>
      </c>
      <c r="C559" s="244"/>
      <c r="D559" s="52" t="s">
        <v>147</v>
      </c>
      <c r="E559" s="59" t="s">
        <v>141</v>
      </c>
      <c r="F559" s="65">
        <v>18</v>
      </c>
      <c r="G559" s="52" t="s">
        <v>9</v>
      </c>
      <c r="H559" s="52" t="s">
        <v>10</v>
      </c>
      <c r="I559" s="74" t="s">
        <v>39</v>
      </c>
      <c r="J559" s="140" t="s">
        <v>793</v>
      </c>
    </row>
    <row r="560" spans="1:10" ht="114.75" customHeight="1">
      <c r="A560" s="52">
        <v>287</v>
      </c>
      <c r="B560" s="244" t="s">
        <v>521</v>
      </c>
      <c r="C560" s="244"/>
      <c r="D560" s="52" t="s">
        <v>15</v>
      </c>
      <c r="E560" s="52" t="s">
        <v>144</v>
      </c>
      <c r="F560" s="65">
        <v>48.18</v>
      </c>
      <c r="G560" s="63" t="s">
        <v>13</v>
      </c>
      <c r="H560" s="52" t="s">
        <v>167</v>
      </c>
      <c r="I560" s="74">
        <v>0.384</v>
      </c>
      <c r="J560" s="140" t="s">
        <v>797</v>
      </c>
    </row>
    <row r="561" spans="1:10" ht="140.25" customHeight="1">
      <c r="A561" s="52">
        <v>288</v>
      </c>
      <c r="B561" s="244" t="s">
        <v>251</v>
      </c>
      <c r="C561" s="244"/>
      <c r="D561" s="52" t="s">
        <v>22</v>
      </c>
      <c r="E561" s="52" t="s">
        <v>143</v>
      </c>
      <c r="F561" s="65">
        <v>40</v>
      </c>
      <c r="G561" s="63" t="s">
        <v>13</v>
      </c>
      <c r="H561" s="52" t="s">
        <v>167</v>
      </c>
      <c r="I561" s="74">
        <v>0.8</v>
      </c>
      <c r="J561" s="140" t="s">
        <v>794</v>
      </c>
    </row>
    <row r="562" spans="1:10" ht="113.25" customHeight="1">
      <c r="A562" s="52">
        <v>289</v>
      </c>
      <c r="B562" s="244" t="s">
        <v>522</v>
      </c>
      <c r="C562" s="244"/>
      <c r="D562" s="52" t="s">
        <v>22</v>
      </c>
      <c r="E562" s="52" t="s">
        <v>143</v>
      </c>
      <c r="F562" s="65">
        <v>5</v>
      </c>
      <c r="G562" s="63" t="s">
        <v>13</v>
      </c>
      <c r="H562" s="52" t="s">
        <v>167</v>
      </c>
      <c r="I562" s="74" t="s">
        <v>39</v>
      </c>
      <c r="J562" s="140" t="s">
        <v>695</v>
      </c>
    </row>
    <row r="563" spans="1:10" ht="113.25" customHeight="1">
      <c r="A563" s="52">
        <v>290</v>
      </c>
      <c r="B563" s="230" t="s">
        <v>523</v>
      </c>
      <c r="C563" s="231"/>
      <c r="D563" s="52" t="s">
        <v>191</v>
      </c>
      <c r="E563" s="52" t="s">
        <v>140</v>
      </c>
      <c r="F563" s="65">
        <v>100.862</v>
      </c>
      <c r="G563" s="63" t="s">
        <v>13</v>
      </c>
      <c r="H563" s="52" t="s">
        <v>167</v>
      </c>
      <c r="I563" s="74" t="s">
        <v>39</v>
      </c>
      <c r="J563" s="140" t="s">
        <v>695</v>
      </c>
    </row>
    <row r="564" spans="1:10" ht="114" customHeight="1">
      <c r="A564" s="52">
        <v>291</v>
      </c>
      <c r="B564" s="230" t="s">
        <v>524</v>
      </c>
      <c r="C564" s="231"/>
      <c r="D564" s="52" t="s">
        <v>191</v>
      </c>
      <c r="E564" s="52" t="s">
        <v>140</v>
      </c>
      <c r="F564" s="65">
        <v>83.3832</v>
      </c>
      <c r="G564" s="63" t="s">
        <v>13</v>
      </c>
      <c r="H564" s="52" t="s">
        <v>167</v>
      </c>
      <c r="I564" s="74" t="s">
        <v>39</v>
      </c>
      <c r="J564" s="140" t="s">
        <v>695</v>
      </c>
    </row>
    <row r="565" spans="1:10" ht="112.5" customHeight="1">
      <c r="A565" s="52">
        <v>292</v>
      </c>
      <c r="B565" s="230" t="s">
        <v>217</v>
      </c>
      <c r="C565" s="231"/>
      <c r="D565" s="52" t="s">
        <v>191</v>
      </c>
      <c r="E565" s="52" t="s">
        <v>140</v>
      </c>
      <c r="F565" s="65">
        <v>100</v>
      </c>
      <c r="G565" s="63" t="s">
        <v>13</v>
      </c>
      <c r="H565" s="52" t="s">
        <v>167</v>
      </c>
      <c r="I565" s="74" t="s">
        <v>39</v>
      </c>
      <c r="J565" s="140" t="s">
        <v>695</v>
      </c>
    </row>
    <row r="566" spans="1:10" ht="114" customHeight="1">
      <c r="A566" s="52">
        <v>293</v>
      </c>
      <c r="B566" s="230" t="s">
        <v>525</v>
      </c>
      <c r="C566" s="231"/>
      <c r="D566" s="52" t="s">
        <v>147</v>
      </c>
      <c r="E566" s="52" t="s">
        <v>141</v>
      </c>
      <c r="F566" s="65">
        <v>50</v>
      </c>
      <c r="G566" s="63" t="s">
        <v>13</v>
      </c>
      <c r="H566" s="52" t="s">
        <v>167</v>
      </c>
      <c r="I566" s="74" t="s">
        <v>39</v>
      </c>
      <c r="J566" s="140" t="s">
        <v>695</v>
      </c>
    </row>
    <row r="567" spans="1:10" ht="91.5" customHeight="1">
      <c r="A567" s="52">
        <v>294</v>
      </c>
      <c r="B567" s="230" t="s">
        <v>526</v>
      </c>
      <c r="C567" s="231"/>
      <c r="D567" s="52" t="s">
        <v>180</v>
      </c>
      <c r="E567" s="52" t="s">
        <v>143</v>
      </c>
      <c r="F567" s="65" t="s">
        <v>39</v>
      </c>
      <c r="G567" s="52" t="s">
        <v>9</v>
      </c>
      <c r="H567" s="51" t="s">
        <v>39</v>
      </c>
      <c r="I567" s="74" t="s">
        <v>39</v>
      </c>
      <c r="J567" s="140" t="s">
        <v>795</v>
      </c>
    </row>
    <row r="568" spans="1:10" ht="47.25" customHeight="1">
      <c r="A568" s="52">
        <v>295</v>
      </c>
      <c r="B568" s="230" t="s">
        <v>232</v>
      </c>
      <c r="C568" s="231"/>
      <c r="D568" s="52" t="s">
        <v>147</v>
      </c>
      <c r="E568" s="52" t="s">
        <v>155</v>
      </c>
      <c r="F568" s="65" t="s">
        <v>39</v>
      </c>
      <c r="G568" s="52" t="s">
        <v>9</v>
      </c>
      <c r="H568" s="51" t="s">
        <v>39</v>
      </c>
      <c r="I568" s="74">
        <v>0.08</v>
      </c>
      <c r="J568" s="140" t="s">
        <v>796</v>
      </c>
    </row>
    <row r="569" spans="1:10" ht="15">
      <c r="A569" s="221" t="s">
        <v>32</v>
      </c>
      <c r="B569" s="221"/>
      <c r="C569" s="221"/>
      <c r="D569" s="221"/>
      <c r="E569" s="221"/>
      <c r="F569" s="7">
        <f>F571+F572</f>
        <v>670.4252</v>
      </c>
      <c r="G569" s="235"/>
      <c r="H569" s="216"/>
      <c r="I569" s="26">
        <f>SUM(I552:I568)</f>
        <v>9.244000000000002</v>
      </c>
      <c r="J569" s="74"/>
    </row>
    <row r="570" spans="1:10" ht="15">
      <c r="A570" s="221" t="s">
        <v>60</v>
      </c>
      <c r="B570" s="221"/>
      <c r="C570" s="221"/>
      <c r="D570" s="221"/>
      <c r="E570" s="221"/>
      <c r="F570" s="7"/>
      <c r="G570" s="272"/>
      <c r="H570" s="274"/>
      <c r="I570" s="26"/>
      <c r="J570" s="74"/>
    </row>
    <row r="571" spans="1:10" ht="15">
      <c r="A571" s="232" t="s">
        <v>227</v>
      </c>
      <c r="B571" s="232"/>
      <c r="C571" s="232"/>
      <c r="D571" s="232"/>
      <c r="E571" s="232"/>
      <c r="F571" s="15">
        <f>F555+F556+F558+F559</f>
        <v>57</v>
      </c>
      <c r="G571" s="272"/>
      <c r="H571" s="274"/>
      <c r="I571" s="26">
        <f>I569</f>
        <v>9.244000000000002</v>
      </c>
      <c r="J571" s="74"/>
    </row>
    <row r="572" spans="1:10" ht="15">
      <c r="A572" s="232" t="s">
        <v>234</v>
      </c>
      <c r="B572" s="232"/>
      <c r="C572" s="232"/>
      <c r="D572" s="232"/>
      <c r="E572" s="232"/>
      <c r="F572" s="7">
        <f>F554+F557+F560+F562+F561+F563+F564+F565+F566</f>
        <v>613.4252</v>
      </c>
      <c r="G572" s="273"/>
      <c r="H572" s="275"/>
      <c r="I572" s="74"/>
      <c r="J572" s="74"/>
    </row>
    <row r="573" spans="1:10" ht="15.75">
      <c r="A573" s="222"/>
      <c r="B573" s="223"/>
      <c r="C573" s="223"/>
      <c r="D573" s="223"/>
      <c r="E573" s="223"/>
      <c r="F573" s="223"/>
      <c r="G573" s="223"/>
      <c r="H573" s="223"/>
      <c r="I573" s="223"/>
      <c r="J573" s="224"/>
    </row>
    <row r="574" spans="1:10" ht="15.75" customHeight="1">
      <c r="A574" s="211" t="s">
        <v>91</v>
      </c>
      <c r="B574" s="212"/>
      <c r="C574" s="212"/>
      <c r="D574" s="212"/>
      <c r="E574" s="212"/>
      <c r="F574" s="212"/>
      <c r="G574" s="212"/>
      <c r="H574" s="212"/>
      <c r="I574" s="212"/>
      <c r="J574" s="213"/>
    </row>
    <row r="575" spans="1:10" ht="107.25" customHeight="1">
      <c r="A575" s="51">
        <v>296</v>
      </c>
      <c r="B575" s="238" t="s">
        <v>92</v>
      </c>
      <c r="C575" s="238"/>
      <c r="D575" s="51" t="s">
        <v>14</v>
      </c>
      <c r="E575" s="51" t="s">
        <v>142</v>
      </c>
      <c r="F575" s="58" t="s">
        <v>39</v>
      </c>
      <c r="G575" s="51" t="s">
        <v>527</v>
      </c>
      <c r="H575" s="51" t="s">
        <v>93</v>
      </c>
      <c r="I575" s="74" t="s">
        <v>39</v>
      </c>
      <c r="J575" s="140" t="s">
        <v>599</v>
      </c>
    </row>
    <row r="576" spans="1:10" ht="111" customHeight="1">
      <c r="A576" s="52">
        <v>297</v>
      </c>
      <c r="B576" s="226" t="s">
        <v>94</v>
      </c>
      <c r="C576" s="226"/>
      <c r="D576" s="52" t="s">
        <v>47</v>
      </c>
      <c r="E576" s="52" t="s">
        <v>142</v>
      </c>
      <c r="F576" s="65" t="s">
        <v>39</v>
      </c>
      <c r="G576" s="52" t="s">
        <v>527</v>
      </c>
      <c r="H576" s="52" t="s">
        <v>93</v>
      </c>
      <c r="I576" s="74" t="s">
        <v>39</v>
      </c>
      <c r="J576" s="140" t="s">
        <v>599</v>
      </c>
    </row>
    <row r="577" spans="1:10" ht="112.5" customHeight="1">
      <c r="A577" s="52">
        <v>298</v>
      </c>
      <c r="B577" s="226" t="s">
        <v>160</v>
      </c>
      <c r="C577" s="226"/>
      <c r="D577" s="52" t="s">
        <v>47</v>
      </c>
      <c r="E577" s="52" t="s">
        <v>148</v>
      </c>
      <c r="F577" s="65" t="s">
        <v>39</v>
      </c>
      <c r="G577" s="52" t="s">
        <v>527</v>
      </c>
      <c r="H577" s="52" t="s">
        <v>93</v>
      </c>
      <c r="I577" s="74" t="s">
        <v>39</v>
      </c>
      <c r="J577" s="140" t="s">
        <v>599</v>
      </c>
    </row>
    <row r="578" spans="1:10" ht="102">
      <c r="A578" s="52">
        <v>299</v>
      </c>
      <c r="B578" s="226" t="s">
        <v>95</v>
      </c>
      <c r="C578" s="226"/>
      <c r="D578" s="52" t="s">
        <v>47</v>
      </c>
      <c r="E578" s="52" t="s">
        <v>161</v>
      </c>
      <c r="F578" s="65" t="s">
        <v>39</v>
      </c>
      <c r="G578" s="52" t="s">
        <v>527</v>
      </c>
      <c r="H578" s="52" t="s">
        <v>93</v>
      </c>
      <c r="I578" s="74" t="s">
        <v>39</v>
      </c>
      <c r="J578" s="140" t="s">
        <v>798</v>
      </c>
    </row>
    <row r="579" spans="1:10" ht="102">
      <c r="A579" s="52">
        <v>300</v>
      </c>
      <c r="B579" s="226" t="s">
        <v>162</v>
      </c>
      <c r="C579" s="226"/>
      <c r="D579" s="52" t="s">
        <v>47</v>
      </c>
      <c r="E579" s="52" t="s">
        <v>148</v>
      </c>
      <c r="F579" s="65" t="s">
        <v>39</v>
      </c>
      <c r="G579" s="52" t="s">
        <v>137</v>
      </c>
      <c r="H579" s="52" t="s">
        <v>93</v>
      </c>
      <c r="I579" s="74" t="s">
        <v>39</v>
      </c>
      <c r="J579" s="140" t="s">
        <v>599</v>
      </c>
    </row>
    <row r="580" spans="1:10" ht="109.5" customHeight="1">
      <c r="A580" s="50">
        <v>301</v>
      </c>
      <c r="B580" s="276" t="s">
        <v>163</v>
      </c>
      <c r="C580" s="276"/>
      <c r="D580" s="50" t="s">
        <v>47</v>
      </c>
      <c r="E580" s="50" t="s">
        <v>142</v>
      </c>
      <c r="F580" s="57" t="s">
        <v>39</v>
      </c>
      <c r="G580" s="50" t="s">
        <v>527</v>
      </c>
      <c r="H580" s="50" t="s">
        <v>93</v>
      </c>
      <c r="I580" s="74" t="s">
        <v>39</v>
      </c>
      <c r="J580" s="140" t="s">
        <v>599</v>
      </c>
    </row>
    <row r="581" spans="1:10" ht="15.75">
      <c r="A581" s="222"/>
      <c r="B581" s="223"/>
      <c r="C581" s="223"/>
      <c r="D581" s="223"/>
      <c r="E581" s="223"/>
      <c r="F581" s="223"/>
      <c r="G581" s="223"/>
      <c r="H581" s="223"/>
      <c r="I581" s="223"/>
      <c r="J581" s="224"/>
    </row>
    <row r="582" spans="1:10" ht="15.75" customHeight="1">
      <c r="A582" s="211" t="s">
        <v>96</v>
      </c>
      <c r="B582" s="212"/>
      <c r="C582" s="212"/>
      <c r="D582" s="212"/>
      <c r="E582" s="212"/>
      <c r="F582" s="212"/>
      <c r="G582" s="212"/>
      <c r="H582" s="212"/>
      <c r="I582" s="212"/>
      <c r="J582" s="213"/>
    </row>
    <row r="583" spans="1:10" ht="112.5" customHeight="1">
      <c r="A583" s="51">
        <v>302</v>
      </c>
      <c r="B583" s="238" t="s">
        <v>528</v>
      </c>
      <c r="C583" s="238"/>
      <c r="D583" s="51" t="s">
        <v>8</v>
      </c>
      <c r="E583" s="51" t="s">
        <v>164</v>
      </c>
      <c r="F583" s="58">
        <v>400</v>
      </c>
      <c r="G583" s="75" t="s">
        <v>13</v>
      </c>
      <c r="H583" s="51" t="s">
        <v>529</v>
      </c>
      <c r="I583" s="74" t="s">
        <v>39</v>
      </c>
      <c r="J583" s="140" t="s">
        <v>695</v>
      </c>
    </row>
    <row r="584" spans="1:10" ht="114.75" customHeight="1">
      <c r="A584" s="52">
        <v>303</v>
      </c>
      <c r="B584" s="226" t="s">
        <v>530</v>
      </c>
      <c r="C584" s="226"/>
      <c r="D584" s="52" t="s">
        <v>46</v>
      </c>
      <c r="E584" s="52" t="s">
        <v>164</v>
      </c>
      <c r="F584" s="65">
        <v>220</v>
      </c>
      <c r="G584" s="63" t="s">
        <v>13</v>
      </c>
      <c r="H584" s="52" t="s">
        <v>167</v>
      </c>
      <c r="I584" s="74" t="s">
        <v>39</v>
      </c>
      <c r="J584" s="140" t="s">
        <v>695</v>
      </c>
    </row>
    <row r="585" spans="1:10" ht="114.75">
      <c r="A585" s="52">
        <v>304</v>
      </c>
      <c r="B585" s="226" t="s">
        <v>531</v>
      </c>
      <c r="C585" s="226"/>
      <c r="D585" s="52" t="s">
        <v>15</v>
      </c>
      <c r="E585" s="52" t="s">
        <v>164</v>
      </c>
      <c r="F585" s="65">
        <v>200</v>
      </c>
      <c r="G585" s="63" t="s">
        <v>13</v>
      </c>
      <c r="H585" s="52" t="s">
        <v>532</v>
      </c>
      <c r="I585" s="74" t="s">
        <v>39</v>
      </c>
      <c r="J585" s="140" t="s">
        <v>695</v>
      </c>
    </row>
    <row r="586" spans="1:10" ht="111.75" customHeight="1">
      <c r="A586" s="52">
        <v>305</v>
      </c>
      <c r="B586" s="226" t="s">
        <v>533</v>
      </c>
      <c r="C586" s="226"/>
      <c r="D586" s="52" t="s">
        <v>534</v>
      </c>
      <c r="E586" s="52" t="s">
        <v>164</v>
      </c>
      <c r="F586" s="65">
        <v>200</v>
      </c>
      <c r="G586" s="63" t="s">
        <v>13</v>
      </c>
      <c r="H586" s="52" t="s">
        <v>167</v>
      </c>
      <c r="I586" s="74" t="s">
        <v>39</v>
      </c>
      <c r="J586" s="140" t="s">
        <v>695</v>
      </c>
    </row>
    <row r="587" spans="1:10" ht="114" customHeight="1">
      <c r="A587" s="52">
        <v>306</v>
      </c>
      <c r="B587" s="226" t="s">
        <v>535</v>
      </c>
      <c r="C587" s="226"/>
      <c r="D587" s="52" t="s">
        <v>534</v>
      </c>
      <c r="E587" s="52" t="s">
        <v>164</v>
      </c>
      <c r="F587" s="65">
        <v>200</v>
      </c>
      <c r="G587" s="63" t="s">
        <v>13</v>
      </c>
      <c r="H587" s="52" t="s">
        <v>167</v>
      </c>
      <c r="I587" s="74" t="s">
        <v>39</v>
      </c>
      <c r="J587" s="140" t="s">
        <v>695</v>
      </c>
    </row>
    <row r="588" spans="1:10" ht="98.25" customHeight="1">
      <c r="A588" s="52">
        <v>307</v>
      </c>
      <c r="B588" s="226" t="s">
        <v>131</v>
      </c>
      <c r="C588" s="226"/>
      <c r="D588" s="52" t="s">
        <v>536</v>
      </c>
      <c r="E588" s="52" t="s">
        <v>164</v>
      </c>
      <c r="F588" s="65">
        <v>250</v>
      </c>
      <c r="G588" s="63" t="s">
        <v>13</v>
      </c>
      <c r="H588" s="52" t="s">
        <v>167</v>
      </c>
      <c r="I588" s="74" t="s">
        <v>39</v>
      </c>
      <c r="J588" s="140" t="s">
        <v>799</v>
      </c>
    </row>
    <row r="589" spans="1:10" ht="63" customHeight="1">
      <c r="A589" s="52">
        <v>308</v>
      </c>
      <c r="B589" s="226" t="s">
        <v>138</v>
      </c>
      <c r="C589" s="226"/>
      <c r="D589" s="52" t="s">
        <v>20</v>
      </c>
      <c r="E589" s="52" t="s">
        <v>164</v>
      </c>
      <c r="F589" s="65">
        <v>300</v>
      </c>
      <c r="G589" s="63" t="s">
        <v>13</v>
      </c>
      <c r="H589" s="52" t="s">
        <v>167</v>
      </c>
      <c r="I589" s="74">
        <v>179.6</v>
      </c>
      <c r="J589" s="140" t="s">
        <v>670</v>
      </c>
    </row>
    <row r="590" spans="1:10" ht="117" customHeight="1">
      <c r="A590" s="52">
        <v>309</v>
      </c>
      <c r="B590" s="226" t="s">
        <v>537</v>
      </c>
      <c r="C590" s="226"/>
      <c r="D590" s="52" t="s">
        <v>20</v>
      </c>
      <c r="E590" s="52" t="s">
        <v>164</v>
      </c>
      <c r="F590" s="65">
        <v>150</v>
      </c>
      <c r="G590" s="63" t="s">
        <v>13</v>
      </c>
      <c r="H590" s="52" t="s">
        <v>167</v>
      </c>
      <c r="I590" s="74" t="s">
        <v>39</v>
      </c>
      <c r="J590" s="140" t="s">
        <v>695</v>
      </c>
    </row>
    <row r="591" spans="1:10" ht="169.5" customHeight="1">
      <c r="A591" s="52">
        <v>310</v>
      </c>
      <c r="B591" s="226" t="s">
        <v>538</v>
      </c>
      <c r="C591" s="226"/>
      <c r="D591" s="52" t="s">
        <v>31</v>
      </c>
      <c r="E591" s="52" t="s">
        <v>164</v>
      </c>
      <c r="F591" s="65">
        <v>250</v>
      </c>
      <c r="G591" s="63" t="s">
        <v>13</v>
      </c>
      <c r="H591" s="52" t="s">
        <v>539</v>
      </c>
      <c r="I591" s="74" t="s">
        <v>39</v>
      </c>
      <c r="J591" s="140" t="s">
        <v>799</v>
      </c>
    </row>
    <row r="592" spans="1:10" ht="111.75" customHeight="1">
      <c r="A592" s="52">
        <v>311</v>
      </c>
      <c r="B592" s="244" t="s">
        <v>540</v>
      </c>
      <c r="C592" s="244"/>
      <c r="D592" s="52" t="s">
        <v>147</v>
      </c>
      <c r="E592" s="52" t="s">
        <v>164</v>
      </c>
      <c r="F592" s="65">
        <v>100</v>
      </c>
      <c r="G592" s="63" t="s">
        <v>13</v>
      </c>
      <c r="H592" s="52" t="s">
        <v>167</v>
      </c>
      <c r="I592" s="74" t="s">
        <v>39</v>
      </c>
      <c r="J592" s="140" t="s">
        <v>695</v>
      </c>
    </row>
    <row r="593" spans="1:10" ht="15">
      <c r="A593" s="221" t="s">
        <v>32</v>
      </c>
      <c r="B593" s="221"/>
      <c r="C593" s="221"/>
      <c r="D593" s="221"/>
      <c r="E593" s="221"/>
      <c r="F593" s="7">
        <v>2270</v>
      </c>
      <c r="G593" s="243"/>
      <c r="H593" s="227"/>
      <c r="I593" s="26">
        <v>179.6</v>
      </c>
      <c r="J593" s="74"/>
    </row>
    <row r="594" spans="1:10" ht="15">
      <c r="A594" s="221" t="s">
        <v>60</v>
      </c>
      <c r="B594" s="221"/>
      <c r="C594" s="221"/>
      <c r="D594" s="221"/>
      <c r="E594" s="221"/>
      <c r="F594" s="7"/>
      <c r="G594" s="243"/>
      <c r="H594" s="227"/>
      <c r="I594" s="26"/>
      <c r="J594" s="74"/>
    </row>
    <row r="595" spans="1:10" ht="15">
      <c r="A595" s="232" t="s">
        <v>234</v>
      </c>
      <c r="B595" s="232"/>
      <c r="C595" s="232"/>
      <c r="D595" s="232"/>
      <c r="E595" s="232"/>
      <c r="F595" s="15">
        <f>F583+F584+F585+F586+F587+F588+F589+F590+F591+F592</f>
        <v>2270</v>
      </c>
      <c r="G595" s="208"/>
      <c r="H595" s="199"/>
      <c r="I595" s="26">
        <v>179.6</v>
      </c>
      <c r="J595" s="74"/>
    </row>
    <row r="596" spans="1:10" ht="15.75">
      <c r="A596" s="222"/>
      <c r="B596" s="223"/>
      <c r="C596" s="223"/>
      <c r="D596" s="223"/>
      <c r="E596" s="223"/>
      <c r="F596" s="223"/>
      <c r="G596" s="223"/>
      <c r="H596" s="223"/>
      <c r="I596" s="223"/>
      <c r="J596" s="224"/>
    </row>
    <row r="597" spans="1:10" ht="15.75" customHeight="1">
      <c r="A597" s="211" t="s">
        <v>100</v>
      </c>
      <c r="B597" s="212"/>
      <c r="C597" s="212"/>
      <c r="D597" s="212"/>
      <c r="E597" s="212"/>
      <c r="F597" s="212"/>
      <c r="G597" s="212"/>
      <c r="H597" s="212"/>
      <c r="I597" s="212"/>
      <c r="J597" s="213"/>
    </row>
    <row r="598" spans="1:10" ht="50.25" customHeight="1">
      <c r="A598" s="201">
        <v>312</v>
      </c>
      <c r="B598" s="238" t="s">
        <v>541</v>
      </c>
      <c r="C598" s="238"/>
      <c r="D598" s="201" t="s">
        <v>534</v>
      </c>
      <c r="E598" s="201" t="s">
        <v>104</v>
      </c>
      <c r="F598" s="278">
        <v>20</v>
      </c>
      <c r="G598" s="210" t="s">
        <v>13</v>
      </c>
      <c r="H598" s="51" t="s">
        <v>260</v>
      </c>
      <c r="I598" s="202" t="s">
        <v>39</v>
      </c>
      <c r="J598" s="199" t="s">
        <v>785</v>
      </c>
    </row>
    <row r="599" spans="1:10" ht="57.75" customHeight="1">
      <c r="A599" s="227"/>
      <c r="B599" s="226"/>
      <c r="C599" s="226"/>
      <c r="D599" s="227"/>
      <c r="E599" s="227"/>
      <c r="F599" s="228"/>
      <c r="G599" s="243"/>
      <c r="H599" s="52" t="s">
        <v>542</v>
      </c>
      <c r="I599" s="204"/>
      <c r="J599" s="201"/>
    </row>
    <row r="600" spans="1:10" ht="270" customHeight="1">
      <c r="A600" s="52">
        <v>313</v>
      </c>
      <c r="B600" s="226" t="s">
        <v>543</v>
      </c>
      <c r="C600" s="226"/>
      <c r="D600" s="9" t="s">
        <v>49</v>
      </c>
      <c r="E600" s="52" t="s">
        <v>544</v>
      </c>
      <c r="F600" s="65" t="s">
        <v>39</v>
      </c>
      <c r="G600" s="52" t="s">
        <v>9</v>
      </c>
      <c r="H600" s="52" t="s">
        <v>39</v>
      </c>
      <c r="I600" s="74" t="s">
        <v>39</v>
      </c>
      <c r="J600" s="140" t="s">
        <v>800</v>
      </c>
    </row>
    <row r="601" spans="1:10" ht="75.75" customHeight="1">
      <c r="A601" s="227">
        <v>314</v>
      </c>
      <c r="B601" s="226" t="s">
        <v>103</v>
      </c>
      <c r="C601" s="245"/>
      <c r="D601" s="50" t="s">
        <v>58</v>
      </c>
      <c r="E601" s="61" t="s">
        <v>545</v>
      </c>
      <c r="F601" s="57">
        <v>1375</v>
      </c>
      <c r="G601" s="277" t="s">
        <v>13</v>
      </c>
      <c r="H601" s="227" t="s">
        <v>132</v>
      </c>
      <c r="I601" s="74">
        <v>142.171</v>
      </c>
      <c r="J601" s="140" t="s">
        <v>801</v>
      </c>
    </row>
    <row r="602" spans="1:10" ht="87.75" customHeight="1">
      <c r="A602" s="227"/>
      <c r="B602" s="226"/>
      <c r="C602" s="245"/>
      <c r="D602" s="51" t="s">
        <v>546</v>
      </c>
      <c r="E602" s="71" t="s">
        <v>544</v>
      </c>
      <c r="F602" s="86" t="s">
        <v>547</v>
      </c>
      <c r="G602" s="277"/>
      <c r="H602" s="227"/>
      <c r="I602" s="74">
        <v>8.9</v>
      </c>
      <c r="J602" s="140" t="s">
        <v>802</v>
      </c>
    </row>
    <row r="603" spans="1:10" ht="101.25" customHeight="1">
      <c r="A603" s="52">
        <v>315</v>
      </c>
      <c r="B603" s="230" t="s">
        <v>548</v>
      </c>
      <c r="C603" s="231"/>
      <c r="D603" s="51" t="s">
        <v>534</v>
      </c>
      <c r="E603" s="51" t="s">
        <v>549</v>
      </c>
      <c r="F603" s="57" t="s">
        <v>39</v>
      </c>
      <c r="G603" s="63" t="s">
        <v>13</v>
      </c>
      <c r="H603" s="52" t="s">
        <v>132</v>
      </c>
      <c r="I603" s="74" t="s">
        <v>39</v>
      </c>
      <c r="J603" s="173" t="s">
        <v>815</v>
      </c>
    </row>
    <row r="604" spans="1:10" ht="75" customHeight="1">
      <c r="A604" s="52">
        <v>316</v>
      </c>
      <c r="B604" s="230" t="s">
        <v>550</v>
      </c>
      <c r="C604" s="231"/>
      <c r="D604" s="52" t="s">
        <v>219</v>
      </c>
      <c r="E604" s="52" t="s">
        <v>551</v>
      </c>
      <c r="F604" s="57">
        <v>620</v>
      </c>
      <c r="G604" s="63" t="s">
        <v>13</v>
      </c>
      <c r="H604" s="52" t="s">
        <v>132</v>
      </c>
      <c r="I604" s="74">
        <v>171.8</v>
      </c>
      <c r="J604" s="140" t="s">
        <v>804</v>
      </c>
    </row>
    <row r="605" spans="1:10" ht="61.5" customHeight="1">
      <c r="A605" s="52">
        <v>317</v>
      </c>
      <c r="B605" s="230" t="s">
        <v>552</v>
      </c>
      <c r="C605" s="231"/>
      <c r="D605" s="52" t="s">
        <v>147</v>
      </c>
      <c r="E605" s="52" t="s">
        <v>268</v>
      </c>
      <c r="F605" s="87">
        <v>5</v>
      </c>
      <c r="G605" s="52" t="s">
        <v>9</v>
      </c>
      <c r="H605" s="52" t="s">
        <v>10</v>
      </c>
      <c r="I605" s="74">
        <v>0.9</v>
      </c>
      <c r="J605" s="140" t="s">
        <v>803</v>
      </c>
    </row>
    <row r="606" spans="1:10" ht="15">
      <c r="A606" s="221" t="s">
        <v>32</v>
      </c>
      <c r="B606" s="221"/>
      <c r="C606" s="221"/>
      <c r="D606" s="221"/>
      <c r="E606" s="221"/>
      <c r="F606" s="7">
        <f>F608+F609</f>
        <v>2020</v>
      </c>
      <c r="G606" s="208"/>
      <c r="H606" s="199"/>
      <c r="I606" s="26">
        <f>SUM(I598:I605)</f>
        <v>323.77099999999996</v>
      </c>
      <c r="J606" s="74"/>
    </row>
    <row r="607" spans="1:10" ht="15">
      <c r="A607" s="221" t="s">
        <v>60</v>
      </c>
      <c r="B607" s="221"/>
      <c r="C607" s="221"/>
      <c r="D607" s="221"/>
      <c r="E607" s="221"/>
      <c r="F607" s="7"/>
      <c r="G607" s="209"/>
      <c r="H607" s="200"/>
      <c r="I607" s="26"/>
      <c r="J607" s="74"/>
    </row>
    <row r="608" spans="1:10" ht="15">
      <c r="A608" s="205" t="s">
        <v>235</v>
      </c>
      <c r="B608" s="206"/>
      <c r="C608" s="206"/>
      <c r="D608" s="206"/>
      <c r="E608" s="207"/>
      <c r="F608" s="7">
        <f>F605</f>
        <v>5</v>
      </c>
      <c r="G608" s="209"/>
      <c r="H608" s="200"/>
      <c r="I608" s="26">
        <f>I605</f>
        <v>0.9</v>
      </c>
      <c r="J608" s="74"/>
    </row>
    <row r="609" spans="1:10" ht="15">
      <c r="A609" s="221" t="s">
        <v>234</v>
      </c>
      <c r="B609" s="221"/>
      <c r="C609" s="221"/>
      <c r="D609" s="221"/>
      <c r="E609" s="221"/>
      <c r="F609" s="7">
        <f>F598+F601+F604</f>
        <v>2015</v>
      </c>
      <c r="G609" s="210"/>
      <c r="H609" s="201"/>
      <c r="I609" s="26">
        <f>I601+I602+I604</f>
        <v>322.871</v>
      </c>
      <c r="J609" s="74"/>
    </row>
    <row r="610" spans="1:10" ht="15">
      <c r="A610" s="235"/>
      <c r="B610" s="236"/>
      <c r="C610" s="236"/>
      <c r="D610" s="236"/>
      <c r="E610" s="236"/>
      <c r="F610" s="236"/>
      <c r="G610" s="236"/>
      <c r="H610" s="236"/>
      <c r="I610" s="236"/>
      <c r="J610" s="237"/>
    </row>
    <row r="611" spans="1:10" ht="15.75" customHeight="1">
      <c r="A611" s="211" t="s">
        <v>236</v>
      </c>
      <c r="B611" s="212"/>
      <c r="C611" s="212"/>
      <c r="D611" s="212"/>
      <c r="E611" s="212"/>
      <c r="F611" s="212"/>
      <c r="G611" s="212"/>
      <c r="H611" s="212"/>
      <c r="I611" s="212"/>
      <c r="J611" s="213"/>
    </row>
    <row r="612" spans="1:10" ht="99.75" customHeight="1">
      <c r="A612" s="67">
        <v>318</v>
      </c>
      <c r="B612" s="233" t="s">
        <v>553</v>
      </c>
      <c r="C612" s="234"/>
      <c r="D612" s="51" t="s">
        <v>8</v>
      </c>
      <c r="E612" s="51" t="s">
        <v>237</v>
      </c>
      <c r="F612" s="58">
        <v>200</v>
      </c>
      <c r="G612" s="75" t="s">
        <v>13</v>
      </c>
      <c r="H612" s="51" t="s">
        <v>132</v>
      </c>
      <c r="I612" s="74" t="s">
        <v>39</v>
      </c>
      <c r="J612" s="140" t="s">
        <v>765</v>
      </c>
    </row>
    <row r="613" spans="1:10" ht="59.25" customHeight="1">
      <c r="A613" s="56">
        <v>319</v>
      </c>
      <c r="B613" s="230" t="s">
        <v>554</v>
      </c>
      <c r="C613" s="231"/>
      <c r="D613" s="52" t="s">
        <v>8</v>
      </c>
      <c r="E613" s="52" t="s">
        <v>237</v>
      </c>
      <c r="F613" s="65">
        <v>200</v>
      </c>
      <c r="G613" s="63" t="s">
        <v>13</v>
      </c>
      <c r="H613" s="52" t="s">
        <v>132</v>
      </c>
      <c r="I613" s="74">
        <v>200.4</v>
      </c>
      <c r="J613" s="140" t="s">
        <v>591</v>
      </c>
    </row>
    <row r="614" spans="1:10" ht="99" customHeight="1">
      <c r="A614" s="56">
        <v>320</v>
      </c>
      <c r="B614" s="230" t="s">
        <v>555</v>
      </c>
      <c r="C614" s="231"/>
      <c r="D614" s="52" t="s">
        <v>8</v>
      </c>
      <c r="E614" s="52" t="s">
        <v>237</v>
      </c>
      <c r="F614" s="65">
        <v>200</v>
      </c>
      <c r="G614" s="63" t="s">
        <v>13</v>
      </c>
      <c r="H614" s="52" t="s">
        <v>132</v>
      </c>
      <c r="I614" s="74" t="s">
        <v>39</v>
      </c>
      <c r="J614" s="140" t="s">
        <v>765</v>
      </c>
    </row>
    <row r="615" spans="1:10" ht="97.5" customHeight="1">
      <c r="A615" s="56">
        <v>321</v>
      </c>
      <c r="B615" s="230" t="s">
        <v>556</v>
      </c>
      <c r="C615" s="231"/>
      <c r="D615" s="52" t="s">
        <v>8</v>
      </c>
      <c r="E615" s="52" t="s">
        <v>237</v>
      </c>
      <c r="F615" s="65">
        <v>200</v>
      </c>
      <c r="G615" s="63" t="s">
        <v>13</v>
      </c>
      <c r="H615" s="52" t="s">
        <v>132</v>
      </c>
      <c r="I615" s="74" t="s">
        <v>39</v>
      </c>
      <c r="J615" s="140" t="s">
        <v>765</v>
      </c>
    </row>
    <row r="616" spans="1:10" ht="101.25" customHeight="1">
      <c r="A616" s="56">
        <v>322</v>
      </c>
      <c r="B616" s="230" t="s">
        <v>557</v>
      </c>
      <c r="C616" s="231"/>
      <c r="D616" s="52" t="s">
        <v>14</v>
      </c>
      <c r="E616" s="52" t="s">
        <v>237</v>
      </c>
      <c r="F616" s="65">
        <v>299</v>
      </c>
      <c r="G616" s="63" t="s">
        <v>13</v>
      </c>
      <c r="H616" s="52" t="s">
        <v>132</v>
      </c>
      <c r="I616" s="74" t="s">
        <v>39</v>
      </c>
      <c r="J616" s="140" t="s">
        <v>765</v>
      </c>
    </row>
    <row r="617" spans="1:10" ht="63" customHeight="1">
      <c r="A617" s="56">
        <v>323</v>
      </c>
      <c r="B617" s="230" t="s">
        <v>238</v>
      </c>
      <c r="C617" s="231"/>
      <c r="D617" s="52" t="s">
        <v>239</v>
      </c>
      <c r="E617" s="52" t="s">
        <v>237</v>
      </c>
      <c r="F617" s="65">
        <v>299</v>
      </c>
      <c r="G617" s="63" t="s">
        <v>13</v>
      </c>
      <c r="H617" s="52" t="s">
        <v>132</v>
      </c>
      <c r="I617" s="74">
        <v>299</v>
      </c>
      <c r="J617" s="140" t="s">
        <v>754</v>
      </c>
    </row>
    <row r="618" spans="1:10" ht="60" customHeight="1">
      <c r="A618" s="56">
        <v>324</v>
      </c>
      <c r="B618" s="230" t="s">
        <v>558</v>
      </c>
      <c r="C618" s="231"/>
      <c r="D618" s="52" t="s">
        <v>239</v>
      </c>
      <c r="E618" s="52" t="s">
        <v>237</v>
      </c>
      <c r="F618" s="65">
        <v>200</v>
      </c>
      <c r="G618" s="63" t="s">
        <v>13</v>
      </c>
      <c r="H618" s="52" t="s">
        <v>132</v>
      </c>
      <c r="I618" s="74">
        <v>199.9</v>
      </c>
      <c r="J618" s="140" t="s">
        <v>592</v>
      </c>
    </row>
    <row r="619" spans="1:10" ht="97.5" customHeight="1">
      <c r="A619" s="56">
        <v>325</v>
      </c>
      <c r="B619" s="230" t="s">
        <v>559</v>
      </c>
      <c r="C619" s="231"/>
      <c r="D619" s="52" t="s">
        <v>560</v>
      </c>
      <c r="E619" s="52" t="s">
        <v>237</v>
      </c>
      <c r="F619" s="65">
        <v>299</v>
      </c>
      <c r="G619" s="63" t="s">
        <v>13</v>
      </c>
      <c r="H619" s="52" t="s">
        <v>132</v>
      </c>
      <c r="I619" s="74" t="s">
        <v>39</v>
      </c>
      <c r="J619" s="140" t="s">
        <v>765</v>
      </c>
    </row>
    <row r="620" spans="1:10" ht="60.75" customHeight="1">
      <c r="A620" s="56">
        <v>326</v>
      </c>
      <c r="B620" s="230" t="s">
        <v>561</v>
      </c>
      <c r="C620" s="231"/>
      <c r="D620" s="52" t="s">
        <v>562</v>
      </c>
      <c r="E620" s="52" t="s">
        <v>237</v>
      </c>
      <c r="F620" s="65">
        <v>210</v>
      </c>
      <c r="G620" s="63" t="s">
        <v>13</v>
      </c>
      <c r="H620" s="52" t="s">
        <v>132</v>
      </c>
      <c r="I620" s="74">
        <v>494</v>
      </c>
      <c r="J620" s="140" t="s">
        <v>593</v>
      </c>
    </row>
    <row r="621" spans="1:10" ht="59.25" customHeight="1">
      <c r="A621" s="56">
        <v>327</v>
      </c>
      <c r="B621" s="230" t="s">
        <v>240</v>
      </c>
      <c r="C621" s="231"/>
      <c r="D621" s="52" t="s">
        <v>25</v>
      </c>
      <c r="E621" s="52" t="s">
        <v>237</v>
      </c>
      <c r="F621" s="65">
        <v>299</v>
      </c>
      <c r="G621" s="63" t="s">
        <v>13</v>
      </c>
      <c r="H621" s="52" t="s">
        <v>132</v>
      </c>
      <c r="I621" s="74">
        <v>298.9</v>
      </c>
      <c r="J621" s="140" t="s">
        <v>754</v>
      </c>
    </row>
    <row r="622" spans="1:10" ht="60" customHeight="1">
      <c r="A622" s="56">
        <v>328</v>
      </c>
      <c r="B622" s="230" t="s">
        <v>241</v>
      </c>
      <c r="C622" s="231"/>
      <c r="D622" s="52" t="s">
        <v>219</v>
      </c>
      <c r="E622" s="52" t="s">
        <v>237</v>
      </c>
      <c r="F622" s="65">
        <v>160</v>
      </c>
      <c r="G622" s="63" t="s">
        <v>13</v>
      </c>
      <c r="H622" s="52" t="s">
        <v>132</v>
      </c>
      <c r="I622" s="74">
        <v>185.3</v>
      </c>
      <c r="J622" s="140" t="s">
        <v>754</v>
      </c>
    </row>
    <row r="623" spans="1:10" ht="99" customHeight="1">
      <c r="A623" s="56">
        <v>329</v>
      </c>
      <c r="B623" s="230" t="s">
        <v>563</v>
      </c>
      <c r="C623" s="231"/>
      <c r="D623" s="52" t="s">
        <v>219</v>
      </c>
      <c r="E623" s="52" t="s">
        <v>237</v>
      </c>
      <c r="F623" s="65">
        <v>100</v>
      </c>
      <c r="G623" s="63" t="s">
        <v>13</v>
      </c>
      <c r="H623" s="52" t="s">
        <v>132</v>
      </c>
      <c r="I623" s="74" t="s">
        <v>39</v>
      </c>
      <c r="J623" s="140" t="s">
        <v>765</v>
      </c>
    </row>
    <row r="624" spans="1:10" ht="59.25" customHeight="1">
      <c r="A624" s="56">
        <v>330</v>
      </c>
      <c r="B624" s="230" t="s">
        <v>564</v>
      </c>
      <c r="C624" s="231"/>
      <c r="D624" s="52" t="s">
        <v>31</v>
      </c>
      <c r="E624" s="52" t="s">
        <v>237</v>
      </c>
      <c r="F624" s="65">
        <v>250</v>
      </c>
      <c r="G624" s="63" t="s">
        <v>13</v>
      </c>
      <c r="H624" s="52" t="s">
        <v>132</v>
      </c>
      <c r="I624" s="74">
        <v>298.4</v>
      </c>
      <c r="J624" s="140" t="s">
        <v>594</v>
      </c>
    </row>
    <row r="625" spans="1:10" ht="101.25" customHeight="1">
      <c r="A625" s="56">
        <v>331</v>
      </c>
      <c r="B625" s="230" t="s">
        <v>565</v>
      </c>
      <c r="C625" s="231"/>
      <c r="D625" s="52" t="s">
        <v>17</v>
      </c>
      <c r="E625" s="52" t="s">
        <v>237</v>
      </c>
      <c r="F625" s="65">
        <v>170</v>
      </c>
      <c r="G625" s="63" t="s">
        <v>13</v>
      </c>
      <c r="H625" s="52" t="s">
        <v>132</v>
      </c>
      <c r="I625" s="74" t="s">
        <v>39</v>
      </c>
      <c r="J625" s="140" t="s">
        <v>765</v>
      </c>
    </row>
    <row r="626" spans="1:10" ht="96" customHeight="1">
      <c r="A626" s="56">
        <v>332</v>
      </c>
      <c r="B626" s="230" t="s">
        <v>566</v>
      </c>
      <c r="C626" s="231"/>
      <c r="D626" s="52" t="s">
        <v>17</v>
      </c>
      <c r="E626" s="52" t="s">
        <v>237</v>
      </c>
      <c r="F626" s="65">
        <v>170</v>
      </c>
      <c r="G626" s="63" t="s">
        <v>13</v>
      </c>
      <c r="H626" s="52" t="s">
        <v>132</v>
      </c>
      <c r="I626" s="74" t="s">
        <v>39</v>
      </c>
      <c r="J626" s="140" t="s">
        <v>765</v>
      </c>
    </row>
    <row r="627" spans="1:10" ht="99.75" customHeight="1">
      <c r="A627" s="56">
        <v>333</v>
      </c>
      <c r="B627" s="230" t="s">
        <v>567</v>
      </c>
      <c r="C627" s="231"/>
      <c r="D627" s="52" t="s">
        <v>17</v>
      </c>
      <c r="E627" s="52" t="s">
        <v>237</v>
      </c>
      <c r="F627" s="65">
        <v>170</v>
      </c>
      <c r="G627" s="63" t="s">
        <v>13</v>
      </c>
      <c r="H627" s="52" t="s">
        <v>132</v>
      </c>
      <c r="I627" s="74" t="s">
        <v>39</v>
      </c>
      <c r="J627" s="140" t="s">
        <v>765</v>
      </c>
    </row>
    <row r="628" spans="1:10" ht="98.25" customHeight="1">
      <c r="A628" s="56">
        <v>334</v>
      </c>
      <c r="B628" s="230" t="s">
        <v>568</v>
      </c>
      <c r="C628" s="231"/>
      <c r="D628" s="52" t="s">
        <v>569</v>
      </c>
      <c r="E628" s="52" t="s">
        <v>237</v>
      </c>
      <c r="F628" s="65">
        <v>299</v>
      </c>
      <c r="G628" s="63" t="s">
        <v>13</v>
      </c>
      <c r="H628" s="52" t="s">
        <v>132</v>
      </c>
      <c r="I628" s="74" t="s">
        <v>39</v>
      </c>
      <c r="J628" s="140" t="s">
        <v>765</v>
      </c>
    </row>
    <row r="629" spans="1:10" ht="97.5" customHeight="1">
      <c r="A629" s="56">
        <v>335</v>
      </c>
      <c r="B629" s="230" t="s">
        <v>570</v>
      </c>
      <c r="C629" s="231"/>
      <c r="D629" s="52" t="s">
        <v>17</v>
      </c>
      <c r="E629" s="52" t="s">
        <v>237</v>
      </c>
      <c r="F629" s="65">
        <v>200</v>
      </c>
      <c r="G629" s="63" t="s">
        <v>13</v>
      </c>
      <c r="H629" s="52" t="s">
        <v>132</v>
      </c>
      <c r="I629" s="74" t="s">
        <v>39</v>
      </c>
      <c r="J629" s="140" t="s">
        <v>765</v>
      </c>
    </row>
    <row r="630" spans="1:10" ht="63" customHeight="1">
      <c r="A630" s="56">
        <v>336</v>
      </c>
      <c r="B630" s="230" t="s">
        <v>571</v>
      </c>
      <c r="C630" s="231"/>
      <c r="D630" s="52" t="s">
        <v>20</v>
      </c>
      <c r="E630" s="52" t="s">
        <v>237</v>
      </c>
      <c r="F630" s="65">
        <v>200</v>
      </c>
      <c r="G630" s="63" t="s">
        <v>13</v>
      </c>
      <c r="H630" s="52" t="s">
        <v>132</v>
      </c>
      <c r="I630" s="74">
        <v>199.8</v>
      </c>
      <c r="J630" s="140" t="s">
        <v>595</v>
      </c>
    </row>
    <row r="631" spans="1:10" ht="98.25" customHeight="1">
      <c r="A631" s="56">
        <v>337</v>
      </c>
      <c r="B631" s="230" t="s">
        <v>572</v>
      </c>
      <c r="C631" s="231"/>
      <c r="D631" s="52" t="s">
        <v>573</v>
      </c>
      <c r="E631" s="52" t="s">
        <v>237</v>
      </c>
      <c r="F631" s="65">
        <v>50</v>
      </c>
      <c r="G631" s="63" t="s">
        <v>13</v>
      </c>
      <c r="H631" s="52" t="s">
        <v>132</v>
      </c>
      <c r="I631" s="74" t="s">
        <v>39</v>
      </c>
      <c r="J631" s="140" t="s">
        <v>765</v>
      </c>
    </row>
    <row r="632" spans="1:10" ht="62.25" customHeight="1">
      <c r="A632" s="56">
        <v>338</v>
      </c>
      <c r="B632" s="230" t="s">
        <v>574</v>
      </c>
      <c r="C632" s="231"/>
      <c r="D632" s="52" t="s">
        <v>219</v>
      </c>
      <c r="E632" s="52" t="s">
        <v>237</v>
      </c>
      <c r="F632" s="65">
        <v>75</v>
      </c>
      <c r="G632" s="63" t="s">
        <v>13</v>
      </c>
      <c r="H632" s="52" t="s">
        <v>132</v>
      </c>
      <c r="I632" s="74">
        <v>49.8</v>
      </c>
      <c r="J632" s="140" t="s">
        <v>596</v>
      </c>
    </row>
    <row r="633" spans="1:10" ht="45" customHeight="1">
      <c r="A633" s="56">
        <v>339</v>
      </c>
      <c r="B633" s="230" t="s">
        <v>575</v>
      </c>
      <c r="C633" s="231"/>
      <c r="D633" s="52" t="s">
        <v>191</v>
      </c>
      <c r="E633" s="52" t="s">
        <v>237</v>
      </c>
      <c r="F633" s="65">
        <v>70</v>
      </c>
      <c r="G633" s="63" t="s">
        <v>13</v>
      </c>
      <c r="H633" s="52" t="s">
        <v>132</v>
      </c>
      <c r="I633" s="74" t="s">
        <v>39</v>
      </c>
      <c r="J633" s="196" t="s">
        <v>765</v>
      </c>
    </row>
    <row r="634" spans="1:10" ht="42" customHeight="1">
      <c r="A634" s="56">
        <v>340</v>
      </c>
      <c r="B634" s="230" t="s">
        <v>576</v>
      </c>
      <c r="C634" s="231"/>
      <c r="D634" s="52" t="s">
        <v>191</v>
      </c>
      <c r="E634" s="52" t="s">
        <v>237</v>
      </c>
      <c r="F634" s="65">
        <v>70</v>
      </c>
      <c r="G634" s="171" t="s">
        <v>13</v>
      </c>
      <c r="H634" s="52" t="s">
        <v>132</v>
      </c>
      <c r="I634" s="74" t="s">
        <v>39</v>
      </c>
      <c r="J634" s="197"/>
    </row>
    <row r="635" spans="1:10" ht="42" customHeight="1">
      <c r="A635" s="56">
        <v>341</v>
      </c>
      <c r="B635" s="230" t="s">
        <v>577</v>
      </c>
      <c r="C635" s="231"/>
      <c r="D635" s="52" t="s">
        <v>18</v>
      </c>
      <c r="E635" s="52" t="s">
        <v>237</v>
      </c>
      <c r="F635" s="65">
        <v>100</v>
      </c>
      <c r="G635" s="63" t="s">
        <v>13</v>
      </c>
      <c r="H635" s="52" t="s">
        <v>132</v>
      </c>
      <c r="I635" s="74" t="s">
        <v>39</v>
      </c>
      <c r="J635" s="197"/>
    </row>
    <row r="636" spans="1:10" ht="41.25" customHeight="1">
      <c r="A636" s="59">
        <v>342</v>
      </c>
      <c r="B636" s="230" t="s">
        <v>578</v>
      </c>
      <c r="C636" s="231"/>
      <c r="D636" s="52" t="s">
        <v>18</v>
      </c>
      <c r="E636" s="52" t="s">
        <v>237</v>
      </c>
      <c r="F636" s="65">
        <v>100</v>
      </c>
      <c r="G636" s="63" t="s">
        <v>13</v>
      </c>
      <c r="H636" s="52" t="s">
        <v>132</v>
      </c>
      <c r="I636" s="74" t="s">
        <v>39</v>
      </c>
      <c r="J636" s="197"/>
    </row>
    <row r="637" spans="1:10" ht="40.5" customHeight="1">
      <c r="A637" s="59">
        <v>343</v>
      </c>
      <c r="B637" s="230" t="s">
        <v>579</v>
      </c>
      <c r="C637" s="231"/>
      <c r="D637" s="52" t="s">
        <v>18</v>
      </c>
      <c r="E637" s="52" t="s">
        <v>237</v>
      </c>
      <c r="F637" s="65">
        <v>100</v>
      </c>
      <c r="G637" s="63" t="s">
        <v>13</v>
      </c>
      <c r="H637" s="52" t="s">
        <v>132</v>
      </c>
      <c r="I637" s="74" t="s">
        <v>39</v>
      </c>
      <c r="J637" s="197"/>
    </row>
    <row r="638" spans="1:10" ht="45" customHeight="1">
      <c r="A638" s="59">
        <v>344</v>
      </c>
      <c r="B638" s="230" t="s">
        <v>580</v>
      </c>
      <c r="C638" s="231"/>
      <c r="D638" s="52" t="s">
        <v>18</v>
      </c>
      <c r="E638" s="52" t="s">
        <v>237</v>
      </c>
      <c r="F638" s="65">
        <v>100</v>
      </c>
      <c r="G638" s="63" t="s">
        <v>13</v>
      </c>
      <c r="H638" s="52" t="s">
        <v>132</v>
      </c>
      <c r="I638" s="74" t="s">
        <v>39</v>
      </c>
      <c r="J638" s="197"/>
    </row>
    <row r="639" spans="1:10" ht="66.75" customHeight="1">
      <c r="A639" s="59">
        <v>345</v>
      </c>
      <c r="B639" s="230" t="s">
        <v>581</v>
      </c>
      <c r="C639" s="231"/>
      <c r="D639" s="52" t="s">
        <v>147</v>
      </c>
      <c r="E639" s="52" t="s">
        <v>237</v>
      </c>
      <c r="F639" s="65">
        <v>299</v>
      </c>
      <c r="G639" s="63" t="s">
        <v>13</v>
      </c>
      <c r="H639" s="52" t="s">
        <v>132</v>
      </c>
      <c r="I639" s="74" t="s">
        <v>39</v>
      </c>
      <c r="J639" s="197"/>
    </row>
    <row r="640" spans="1:10" ht="42" customHeight="1">
      <c r="A640" s="59">
        <v>346</v>
      </c>
      <c r="B640" s="230" t="s">
        <v>582</v>
      </c>
      <c r="C640" s="231"/>
      <c r="D640" s="52" t="s">
        <v>147</v>
      </c>
      <c r="E640" s="52" t="s">
        <v>237</v>
      </c>
      <c r="F640" s="65">
        <v>170</v>
      </c>
      <c r="G640" s="63" t="s">
        <v>13</v>
      </c>
      <c r="H640" s="52" t="s">
        <v>132</v>
      </c>
      <c r="I640" s="74" t="s">
        <v>39</v>
      </c>
      <c r="J640" s="197"/>
    </row>
    <row r="641" spans="1:10" ht="42.75" customHeight="1">
      <c r="A641" s="59">
        <v>347</v>
      </c>
      <c r="B641" s="230" t="s">
        <v>583</v>
      </c>
      <c r="C641" s="231"/>
      <c r="D641" s="52" t="s">
        <v>147</v>
      </c>
      <c r="E641" s="52" t="s">
        <v>237</v>
      </c>
      <c r="F641" s="65">
        <v>220</v>
      </c>
      <c r="G641" s="63" t="s">
        <v>13</v>
      </c>
      <c r="H641" s="52" t="s">
        <v>132</v>
      </c>
      <c r="I641" s="74" t="s">
        <v>39</v>
      </c>
      <c r="J641" s="197"/>
    </row>
    <row r="642" spans="1:10" ht="38.25" customHeight="1">
      <c r="A642" s="59">
        <v>348</v>
      </c>
      <c r="B642" s="230" t="s">
        <v>554</v>
      </c>
      <c r="C642" s="231"/>
      <c r="D642" s="52" t="s">
        <v>147</v>
      </c>
      <c r="E642" s="52" t="s">
        <v>237</v>
      </c>
      <c r="F642" s="65">
        <v>200</v>
      </c>
      <c r="G642" s="63" t="s">
        <v>13</v>
      </c>
      <c r="H642" s="52" t="s">
        <v>132</v>
      </c>
      <c r="I642" s="74" t="s">
        <v>39</v>
      </c>
      <c r="J642" s="197"/>
    </row>
    <row r="643" spans="1:10" ht="48.75" customHeight="1">
      <c r="A643" s="59">
        <v>349</v>
      </c>
      <c r="B643" s="230" t="s">
        <v>584</v>
      </c>
      <c r="C643" s="231"/>
      <c r="D643" s="52" t="s">
        <v>180</v>
      </c>
      <c r="E643" s="52" t="s">
        <v>237</v>
      </c>
      <c r="F643" s="65">
        <v>50</v>
      </c>
      <c r="G643" s="63" t="s">
        <v>13</v>
      </c>
      <c r="H643" s="52" t="s">
        <v>132</v>
      </c>
      <c r="I643" s="74" t="s">
        <v>39</v>
      </c>
      <c r="J643" s="197"/>
    </row>
    <row r="644" spans="1:10" ht="39" customHeight="1">
      <c r="A644" s="59">
        <v>350</v>
      </c>
      <c r="B644" s="230" t="s">
        <v>585</v>
      </c>
      <c r="C644" s="231"/>
      <c r="D644" s="52" t="s">
        <v>180</v>
      </c>
      <c r="E644" s="52" t="s">
        <v>237</v>
      </c>
      <c r="F644" s="65">
        <v>260</v>
      </c>
      <c r="G644" s="63" t="s">
        <v>13</v>
      </c>
      <c r="H644" s="52" t="s">
        <v>132</v>
      </c>
      <c r="I644" s="74" t="s">
        <v>39</v>
      </c>
      <c r="J644" s="197"/>
    </row>
    <row r="645" spans="1:10" ht="41.25" customHeight="1">
      <c r="A645" s="59">
        <v>351</v>
      </c>
      <c r="B645" s="230" t="s">
        <v>586</v>
      </c>
      <c r="C645" s="231"/>
      <c r="D645" s="52" t="s">
        <v>49</v>
      </c>
      <c r="E645" s="52" t="s">
        <v>237</v>
      </c>
      <c r="F645" s="65">
        <v>100</v>
      </c>
      <c r="G645" s="63" t="s">
        <v>13</v>
      </c>
      <c r="H645" s="52" t="s">
        <v>132</v>
      </c>
      <c r="I645" s="74" t="s">
        <v>39</v>
      </c>
      <c r="J645" s="197"/>
    </row>
    <row r="646" spans="1:10" ht="42" customHeight="1">
      <c r="A646" s="59">
        <v>352</v>
      </c>
      <c r="B646" s="230" t="s">
        <v>587</v>
      </c>
      <c r="C646" s="231"/>
      <c r="D646" s="52" t="s">
        <v>15</v>
      </c>
      <c r="E646" s="52" t="s">
        <v>237</v>
      </c>
      <c r="F646" s="65">
        <v>299</v>
      </c>
      <c r="G646" s="63" t="s">
        <v>13</v>
      </c>
      <c r="H646" s="52" t="s">
        <v>132</v>
      </c>
      <c r="I646" s="74" t="s">
        <v>39</v>
      </c>
      <c r="J646" s="198"/>
    </row>
    <row r="647" spans="1:10" ht="15">
      <c r="A647" s="221" t="s">
        <v>32</v>
      </c>
      <c r="B647" s="221"/>
      <c r="C647" s="221"/>
      <c r="D647" s="221"/>
      <c r="E647" s="221"/>
      <c r="F647" s="7">
        <v>6388</v>
      </c>
      <c r="G647" s="208"/>
      <c r="H647" s="199"/>
      <c r="I647" s="26">
        <f>SUM(I612:I646)</f>
        <v>2225.5</v>
      </c>
      <c r="J647" s="22"/>
    </row>
    <row r="648" spans="1:10" ht="15">
      <c r="A648" s="221" t="s">
        <v>60</v>
      </c>
      <c r="B648" s="221"/>
      <c r="C648" s="221"/>
      <c r="D648" s="221"/>
      <c r="E648" s="221"/>
      <c r="F648" s="7"/>
      <c r="G648" s="209"/>
      <c r="H648" s="200"/>
      <c r="I648" s="26"/>
      <c r="J648" s="22"/>
    </row>
    <row r="649" spans="1:10" ht="15.75" thickBot="1">
      <c r="A649" s="221" t="s">
        <v>234</v>
      </c>
      <c r="B649" s="221"/>
      <c r="C649" s="221"/>
      <c r="D649" s="221"/>
      <c r="E649" s="221"/>
      <c r="F649" s="7">
        <f>F612+F613+F614+F615+F616+F617+F618+F619+F620+F621+F622+F623+F624+F625+F626+F627+F628+F629+F630+F631+F632+F633+F634+F635+F636+F637+F638+F639+F640+F641+F642+F643+F644+F645+F646</f>
        <v>6388</v>
      </c>
      <c r="G649" s="210"/>
      <c r="H649" s="201"/>
      <c r="I649" s="26">
        <f>I647</f>
        <v>2225.5</v>
      </c>
      <c r="J649" s="22"/>
    </row>
    <row r="650" spans="1:10" ht="18.75">
      <c r="A650" s="189" t="s">
        <v>810</v>
      </c>
      <c r="B650" s="189"/>
      <c r="C650" s="189"/>
      <c r="D650" s="189"/>
      <c r="E650" s="189"/>
      <c r="F650" s="160">
        <f>F652+F653</f>
        <v>28266.4899</v>
      </c>
      <c r="G650" s="161"/>
      <c r="H650" s="161"/>
      <c r="I650" s="162">
        <v>14735.5632</v>
      </c>
      <c r="J650" s="163"/>
    </row>
    <row r="651" spans="1:10" ht="18.75">
      <c r="A651" s="190" t="s">
        <v>60</v>
      </c>
      <c r="B651" s="190"/>
      <c r="C651" s="190"/>
      <c r="D651" s="190"/>
      <c r="E651" s="190"/>
      <c r="F651" s="155"/>
      <c r="G651" s="164"/>
      <c r="H651" s="164"/>
      <c r="I651" s="124"/>
      <c r="J651" s="124"/>
    </row>
    <row r="652" spans="1:10" ht="23.25" customHeight="1">
      <c r="A652" s="190" t="s">
        <v>227</v>
      </c>
      <c r="B652" s="190"/>
      <c r="C652" s="190"/>
      <c r="D652" s="190"/>
      <c r="E652" s="190"/>
      <c r="F652" s="165">
        <v>4342.993</v>
      </c>
      <c r="G652" s="164"/>
      <c r="H652" s="164"/>
      <c r="I652" s="166">
        <v>948.408</v>
      </c>
      <c r="J652" s="124"/>
    </row>
    <row r="653" spans="1:10" ht="18.75">
      <c r="A653" s="192" t="s">
        <v>234</v>
      </c>
      <c r="B653" s="193"/>
      <c r="C653" s="193"/>
      <c r="D653" s="193"/>
      <c r="E653" s="194"/>
      <c r="F653" s="184">
        <v>23923.4969</v>
      </c>
      <c r="G653" s="176"/>
      <c r="H653" s="176"/>
      <c r="I653" s="177">
        <v>13787.1552</v>
      </c>
      <c r="J653" s="178"/>
    </row>
    <row r="654" spans="1:10" ht="19.5" thickBot="1">
      <c r="A654" s="179"/>
      <c r="B654" s="174"/>
      <c r="C654" s="174"/>
      <c r="D654" s="174"/>
      <c r="E654" s="180"/>
      <c r="F654" s="181"/>
      <c r="G654" s="175"/>
      <c r="H654" s="175"/>
      <c r="I654" s="182"/>
      <c r="J654" s="183"/>
    </row>
    <row r="655" spans="1:10" ht="18.75" customHeight="1">
      <c r="A655" s="189" t="s">
        <v>816</v>
      </c>
      <c r="B655" s="189"/>
      <c r="C655" s="189"/>
      <c r="D655" s="189"/>
      <c r="E655" s="189"/>
      <c r="F655" s="160">
        <v>30950.864</v>
      </c>
      <c r="G655" s="161"/>
      <c r="H655" s="161"/>
      <c r="I655" s="162">
        <v>16803.4112</v>
      </c>
      <c r="J655" s="163"/>
    </row>
    <row r="656" spans="1:10" ht="18.75" customHeight="1">
      <c r="A656" s="190" t="s">
        <v>60</v>
      </c>
      <c r="B656" s="190"/>
      <c r="C656" s="190"/>
      <c r="D656" s="190"/>
      <c r="E656" s="190"/>
      <c r="F656" s="155"/>
      <c r="G656" s="164"/>
      <c r="H656" s="164"/>
      <c r="I656" s="124"/>
      <c r="J656" s="124"/>
    </row>
    <row r="657" spans="1:10" ht="18.75" customHeight="1">
      <c r="A657" s="190" t="s">
        <v>227</v>
      </c>
      <c r="B657" s="190"/>
      <c r="C657" s="190"/>
      <c r="D657" s="190"/>
      <c r="E657" s="190"/>
      <c r="F657" s="165">
        <v>4782.873</v>
      </c>
      <c r="G657" s="164"/>
      <c r="H657" s="164"/>
      <c r="I657" s="166">
        <v>1114.623</v>
      </c>
      <c r="J657" s="124"/>
    </row>
    <row r="658" spans="1:10" ht="18.75">
      <c r="A658" s="191" t="s">
        <v>234</v>
      </c>
      <c r="B658" s="191"/>
      <c r="C658" s="191"/>
      <c r="D658" s="191"/>
      <c r="E658" s="191"/>
      <c r="F658" s="165">
        <v>26167.991</v>
      </c>
      <c r="G658" s="172"/>
      <c r="H658" s="172"/>
      <c r="I658" s="166">
        <v>15688.7882</v>
      </c>
      <c r="J658" s="124"/>
    </row>
    <row r="659" spans="1:9" s="186" customFormat="1" ht="18.75" customHeight="1">
      <c r="A659" s="187"/>
      <c r="B659" s="187"/>
      <c r="C659" s="187"/>
      <c r="D659" s="187"/>
      <c r="E659" s="187"/>
      <c r="F659" s="101"/>
      <c r="G659" s="188"/>
      <c r="H659" s="188"/>
      <c r="I659" s="185"/>
    </row>
    <row r="660" spans="1:9" ht="18.75" customHeight="1">
      <c r="A660" s="19"/>
      <c r="B660" s="279" t="s">
        <v>588</v>
      </c>
      <c r="C660" s="279"/>
      <c r="D660" s="279"/>
      <c r="E660" s="100"/>
      <c r="F660" s="101"/>
      <c r="G660" s="102"/>
      <c r="H660" s="280" t="s">
        <v>589</v>
      </c>
      <c r="I660" s="280"/>
    </row>
    <row r="661" spans="1:8" ht="18.75" customHeight="1">
      <c r="A661" s="19"/>
      <c r="B661" s="94"/>
      <c r="C661" s="94"/>
      <c r="D661" s="94"/>
      <c r="E661" s="88"/>
      <c r="F661" s="89"/>
      <c r="G661" s="92"/>
      <c r="H661" s="93"/>
    </row>
    <row r="662" spans="1:8" ht="15">
      <c r="A662" s="19"/>
      <c r="B662" s="88"/>
      <c r="C662" s="88"/>
      <c r="D662" s="88"/>
      <c r="E662" s="88"/>
      <c r="F662" s="89"/>
      <c r="G662" s="90"/>
      <c r="H662" s="91"/>
    </row>
    <row r="663" spans="2:4" ht="15.75">
      <c r="B663" s="170"/>
      <c r="C663" s="170"/>
      <c r="D663" s="170"/>
    </row>
    <row r="664" spans="2:9" ht="15.75">
      <c r="B664" s="170"/>
      <c r="C664" s="170"/>
      <c r="D664" s="170"/>
      <c r="H664" s="195"/>
      <c r="I664" s="195"/>
    </row>
  </sheetData>
  <sheetProtection/>
  <mergeCells count="834">
    <mergeCell ref="F355:F356"/>
    <mergeCell ref="G355:G356"/>
    <mergeCell ref="H355:H356"/>
    <mergeCell ref="B355:C355"/>
    <mergeCell ref="B356:C356"/>
    <mergeCell ref="A351:E351"/>
    <mergeCell ref="E355:E356"/>
    <mergeCell ref="B324:C324"/>
    <mergeCell ref="B323:C323"/>
    <mergeCell ref="B320:C320"/>
    <mergeCell ref="B317:C317"/>
    <mergeCell ref="A355:A356"/>
    <mergeCell ref="D355:D356"/>
    <mergeCell ref="B343:C343"/>
    <mergeCell ref="B344:C344"/>
    <mergeCell ref="B345:C345"/>
    <mergeCell ref="A341:J341"/>
    <mergeCell ref="G196:G197"/>
    <mergeCell ref="A180:A181"/>
    <mergeCell ref="A196:A197"/>
    <mergeCell ref="D196:D197"/>
    <mergeCell ref="E196:E197"/>
    <mergeCell ref="F196:F197"/>
    <mergeCell ref="B181:C181"/>
    <mergeCell ref="A194:A195"/>
    <mergeCell ref="E194:E195"/>
    <mergeCell ref="D194:D195"/>
    <mergeCell ref="H196:H197"/>
    <mergeCell ref="I314:I318"/>
    <mergeCell ref="J314:J318"/>
    <mergeCell ref="I332:I334"/>
    <mergeCell ref="J332:J334"/>
    <mergeCell ref="A329:J329"/>
    <mergeCell ref="A330:J330"/>
    <mergeCell ref="A325:E325"/>
    <mergeCell ref="G325:G328"/>
    <mergeCell ref="B319:C319"/>
    <mergeCell ref="F194:F195"/>
    <mergeCell ref="G194:G195"/>
    <mergeCell ref="H194:H195"/>
    <mergeCell ref="B125:C125"/>
    <mergeCell ref="A127:E127"/>
    <mergeCell ref="A146:J146"/>
    <mergeCell ref="B176:C176"/>
    <mergeCell ref="A175:A176"/>
    <mergeCell ref="A178:A179"/>
    <mergeCell ref="D178:D179"/>
    <mergeCell ref="F178:F179"/>
    <mergeCell ref="A157:E157"/>
    <mergeCell ref="A109:J109"/>
    <mergeCell ref="A110:J110"/>
    <mergeCell ref="A105:E105"/>
    <mergeCell ref="D175:D176"/>
    <mergeCell ref="E175:E176"/>
    <mergeCell ref="B178:C178"/>
    <mergeCell ref="A152:J152"/>
    <mergeCell ref="A122:E122"/>
    <mergeCell ref="A158:E158"/>
    <mergeCell ref="I443:I444"/>
    <mergeCell ref="J443:J444"/>
    <mergeCell ref="G120:G122"/>
    <mergeCell ref="H120:H122"/>
    <mergeCell ref="B126:C126"/>
    <mergeCell ref="A124:J124"/>
    <mergeCell ref="H143:H145"/>
    <mergeCell ref="E178:E179"/>
    <mergeCell ref="A149:E149"/>
    <mergeCell ref="A128:E128"/>
    <mergeCell ref="H178:H179"/>
    <mergeCell ref="G178:G179"/>
    <mergeCell ref="B14:C14"/>
    <mergeCell ref="A96:J96"/>
    <mergeCell ref="H149:H151"/>
    <mergeCell ref="A95:J95"/>
    <mergeCell ref="A89:J89"/>
    <mergeCell ref="A121:E121"/>
    <mergeCell ref="B12:C12"/>
    <mergeCell ref="A90:J90"/>
    <mergeCell ref="B13:C13"/>
    <mergeCell ref="A94:E94"/>
    <mergeCell ref="A106:E106"/>
    <mergeCell ref="B104:C104"/>
    <mergeCell ref="A102:J102"/>
    <mergeCell ref="H105:H108"/>
    <mergeCell ref="A92:E92"/>
    <mergeCell ref="B80:C80"/>
    <mergeCell ref="J3:J4"/>
    <mergeCell ref="A7:J7"/>
    <mergeCell ref="A8:J8"/>
    <mergeCell ref="I3:I4"/>
    <mergeCell ref="H3:H4"/>
    <mergeCell ref="B5:C5"/>
    <mergeCell ref="B3:C4"/>
    <mergeCell ref="E3:E4"/>
    <mergeCell ref="F3:F4"/>
    <mergeCell ref="A6:J6"/>
    <mergeCell ref="B9:C9"/>
    <mergeCell ref="B11:C11"/>
    <mergeCell ref="B10:C10"/>
    <mergeCell ref="B98:C98"/>
    <mergeCell ref="B307:C307"/>
    <mergeCell ref="B308:C308"/>
    <mergeCell ref="A147:J147"/>
    <mergeCell ref="H157:H158"/>
    <mergeCell ref="B156:C156"/>
    <mergeCell ref="F175:F176"/>
    <mergeCell ref="A145:E145"/>
    <mergeCell ref="A118:J118"/>
    <mergeCell ref="G99:G101"/>
    <mergeCell ref="B318:C318"/>
    <mergeCell ref="B306:C306"/>
    <mergeCell ref="B314:C314"/>
    <mergeCell ref="B315:C315"/>
    <mergeCell ref="A312:J312"/>
    <mergeCell ref="A299:E299"/>
    <mergeCell ref="D180:D181"/>
    <mergeCell ref="A163:E163"/>
    <mergeCell ref="A165:J165"/>
    <mergeCell ref="G175:G176"/>
    <mergeCell ref="B154:C154"/>
    <mergeCell ref="A160:E160"/>
    <mergeCell ref="B281:C281"/>
    <mergeCell ref="B179:C179"/>
    <mergeCell ref="H180:H181"/>
    <mergeCell ref="A172:J172"/>
    <mergeCell ref="A173:J173"/>
    <mergeCell ref="B134:C134"/>
    <mergeCell ref="G149:G151"/>
    <mergeCell ref="G157:G158"/>
    <mergeCell ref="A144:E144"/>
    <mergeCell ref="E180:E181"/>
    <mergeCell ref="F180:F181"/>
    <mergeCell ref="G180:G181"/>
    <mergeCell ref="A153:J153"/>
    <mergeCell ref="H175:H176"/>
    <mergeCell ref="A138:J138"/>
    <mergeCell ref="B142:C142"/>
    <mergeCell ref="B140:C140"/>
    <mergeCell ref="A167:J167"/>
    <mergeCell ref="A164:J164"/>
    <mergeCell ref="A166:J166"/>
    <mergeCell ref="B148:C148"/>
    <mergeCell ref="B141:C141"/>
    <mergeCell ref="A151:E151"/>
    <mergeCell ref="A150:E150"/>
    <mergeCell ref="F140:F142"/>
    <mergeCell ref="A120:E120"/>
    <mergeCell ref="A123:J123"/>
    <mergeCell ref="B119:C119"/>
    <mergeCell ref="G143:G145"/>
    <mergeCell ref="A135:E135"/>
    <mergeCell ref="G135:G137"/>
    <mergeCell ref="B133:C133"/>
    <mergeCell ref="A129:E129"/>
    <mergeCell ref="G127:G130"/>
    <mergeCell ref="A130:E130"/>
    <mergeCell ref="A115:E115"/>
    <mergeCell ref="A116:E116"/>
    <mergeCell ref="A117:J117"/>
    <mergeCell ref="B113:C113"/>
    <mergeCell ref="A108:E108"/>
    <mergeCell ref="B111:C111"/>
    <mergeCell ref="B112:C112"/>
    <mergeCell ref="A114:E114"/>
    <mergeCell ref="G105:G108"/>
    <mergeCell ref="A107:E107"/>
    <mergeCell ref="A93:E93"/>
    <mergeCell ref="B97:C97"/>
    <mergeCell ref="B91:C91"/>
    <mergeCell ref="H99:H101"/>
    <mergeCell ref="A103:J103"/>
    <mergeCell ref="A99:E99"/>
    <mergeCell ref="A100:E100"/>
    <mergeCell ref="G92:G94"/>
    <mergeCell ref="H92:H94"/>
    <mergeCell ref="A101:E101"/>
    <mergeCell ref="A73:J73"/>
    <mergeCell ref="A78:J78"/>
    <mergeCell ref="A77:E77"/>
    <mergeCell ref="A86:E86"/>
    <mergeCell ref="H75:H77"/>
    <mergeCell ref="B83:C83"/>
    <mergeCell ref="G75:G77"/>
    <mergeCell ref="B82:C82"/>
    <mergeCell ref="A52:J52"/>
    <mergeCell ref="A53:J53"/>
    <mergeCell ref="B62:C62"/>
    <mergeCell ref="G57:G59"/>
    <mergeCell ref="H57:H59"/>
    <mergeCell ref="A57:E57"/>
    <mergeCell ref="A58:E58"/>
    <mergeCell ref="B55:C55"/>
    <mergeCell ref="B56:C56"/>
    <mergeCell ref="B54:C54"/>
    <mergeCell ref="H49:H51"/>
    <mergeCell ref="B44:C44"/>
    <mergeCell ref="B45:C45"/>
    <mergeCell ref="B46:C46"/>
    <mergeCell ref="B47:C47"/>
    <mergeCell ref="B48:C48"/>
    <mergeCell ref="A49:E49"/>
    <mergeCell ref="B43:C43"/>
    <mergeCell ref="B42:C42"/>
    <mergeCell ref="B41:C41"/>
    <mergeCell ref="A50:E50"/>
    <mergeCell ref="A51:E51"/>
    <mergeCell ref="G49:G51"/>
    <mergeCell ref="B40:C40"/>
    <mergeCell ref="B39:C39"/>
    <mergeCell ref="A34:E34"/>
    <mergeCell ref="A35:E35"/>
    <mergeCell ref="A36:E36"/>
    <mergeCell ref="H34:H36"/>
    <mergeCell ref="G34:G36"/>
    <mergeCell ref="B21:C21"/>
    <mergeCell ref="B26:C26"/>
    <mergeCell ref="B33:C33"/>
    <mergeCell ref="A27:E27"/>
    <mergeCell ref="A28:E28"/>
    <mergeCell ref="A29:E29"/>
    <mergeCell ref="A30:E30"/>
    <mergeCell ref="B25:C25"/>
    <mergeCell ref="H27:H30"/>
    <mergeCell ref="A31:J31"/>
    <mergeCell ref="A32:J32"/>
    <mergeCell ref="B23:C23"/>
    <mergeCell ref="B22:C22"/>
    <mergeCell ref="G27:G30"/>
    <mergeCell ref="B18:C18"/>
    <mergeCell ref="A1:J1"/>
    <mergeCell ref="A2:J2"/>
    <mergeCell ref="A37:J37"/>
    <mergeCell ref="A38:J38"/>
    <mergeCell ref="B20:C20"/>
    <mergeCell ref="B19:C19"/>
    <mergeCell ref="B24:C24"/>
    <mergeCell ref="B15:C15"/>
    <mergeCell ref="B16:C16"/>
    <mergeCell ref="G3:G4"/>
    <mergeCell ref="A159:E159"/>
    <mergeCell ref="B155:C155"/>
    <mergeCell ref="A161:E161"/>
    <mergeCell ref="A59:E59"/>
    <mergeCell ref="A60:J60"/>
    <mergeCell ref="A61:J61"/>
    <mergeCell ref="B68:C68"/>
    <mergeCell ref="J140:J142"/>
    <mergeCell ref="B17:C17"/>
    <mergeCell ref="I140:I142"/>
    <mergeCell ref="B64:C64"/>
    <mergeCell ref="B63:C63"/>
    <mergeCell ref="G69:G71"/>
    <mergeCell ref="H69:H71"/>
    <mergeCell ref="A69:E69"/>
    <mergeCell ref="A70:E70"/>
    <mergeCell ref="A88:E88"/>
    <mergeCell ref="A76:E76"/>
    <mergeCell ref="G86:G88"/>
    <mergeCell ref="H86:H88"/>
    <mergeCell ref="B67:C67"/>
    <mergeCell ref="B66:C66"/>
    <mergeCell ref="A71:E71"/>
    <mergeCell ref="B84:C84"/>
    <mergeCell ref="A85:E85"/>
    <mergeCell ref="B81:C81"/>
    <mergeCell ref="A79:J79"/>
    <mergeCell ref="A87:E87"/>
    <mergeCell ref="A75:E75"/>
    <mergeCell ref="B182:C182"/>
    <mergeCell ref="B185:C185"/>
    <mergeCell ref="B192:C192"/>
    <mergeCell ref="B180:C180"/>
    <mergeCell ref="B65:C65"/>
    <mergeCell ref="A72:J72"/>
    <mergeCell ref="H135:H137"/>
    <mergeCell ref="A136:E136"/>
    <mergeCell ref="A137:E137"/>
    <mergeCell ref="B74:C74"/>
    <mergeCell ref="B174:C174"/>
    <mergeCell ref="B193:C193"/>
    <mergeCell ref="B191:C191"/>
    <mergeCell ref="B186:C186"/>
    <mergeCell ref="B187:C187"/>
    <mergeCell ref="B188:C188"/>
    <mergeCell ref="B175:C175"/>
    <mergeCell ref="B177:C177"/>
    <mergeCell ref="B183:C183"/>
    <mergeCell ref="B184:C184"/>
    <mergeCell ref="B194:C194"/>
    <mergeCell ref="B189:C189"/>
    <mergeCell ref="B190:C190"/>
    <mergeCell ref="B196:C196"/>
    <mergeCell ref="B198:C198"/>
    <mergeCell ref="B199:C199"/>
    <mergeCell ref="B195:C195"/>
    <mergeCell ref="B200:C200"/>
    <mergeCell ref="B201:C201"/>
    <mergeCell ref="B202:C202"/>
    <mergeCell ref="B197:C197"/>
    <mergeCell ref="B203:C203"/>
    <mergeCell ref="B204:C204"/>
    <mergeCell ref="B205:C205"/>
    <mergeCell ref="B206:C206"/>
    <mergeCell ref="B207:C207"/>
    <mergeCell ref="B228:C228"/>
    <mergeCell ref="B217:C217"/>
    <mergeCell ref="B214:C214"/>
    <mergeCell ref="B215:C215"/>
    <mergeCell ref="B216:C216"/>
    <mergeCell ref="B229:C229"/>
    <mergeCell ref="B230:C230"/>
    <mergeCell ref="B218:C218"/>
    <mergeCell ref="B219:C219"/>
    <mergeCell ref="B220:C220"/>
    <mergeCell ref="B221:C221"/>
    <mergeCell ref="A226:J226"/>
    <mergeCell ref="A227:J227"/>
    <mergeCell ref="A222:E222"/>
    <mergeCell ref="G222:G225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74:C274"/>
    <mergeCell ref="B275:C275"/>
    <mergeCell ref="B321:C321"/>
    <mergeCell ref="B289:C289"/>
    <mergeCell ref="B304:C304"/>
    <mergeCell ref="B316:C316"/>
    <mergeCell ref="A298:E298"/>
    <mergeCell ref="A651:E651"/>
    <mergeCell ref="A652:E652"/>
    <mergeCell ref="B660:D660"/>
    <mergeCell ref="A610:J610"/>
    <mergeCell ref="H660:I660"/>
    <mergeCell ref="A647:E647"/>
    <mergeCell ref="G647:G649"/>
    <mergeCell ref="H647:H649"/>
    <mergeCell ref="A648:E648"/>
    <mergeCell ref="A649:E649"/>
    <mergeCell ref="A650:E650"/>
    <mergeCell ref="B641:C641"/>
    <mergeCell ref="B642:C642"/>
    <mergeCell ref="B643:C643"/>
    <mergeCell ref="B644:C644"/>
    <mergeCell ref="B645:C645"/>
    <mergeCell ref="B646:C646"/>
    <mergeCell ref="B635:C635"/>
    <mergeCell ref="B636:C636"/>
    <mergeCell ref="B637:C637"/>
    <mergeCell ref="B638:C638"/>
    <mergeCell ref="B639:C639"/>
    <mergeCell ref="B640:C640"/>
    <mergeCell ref="B629:C629"/>
    <mergeCell ref="B630:C630"/>
    <mergeCell ref="B631:C631"/>
    <mergeCell ref="B632:C632"/>
    <mergeCell ref="B633:C633"/>
    <mergeCell ref="B634:C634"/>
    <mergeCell ref="B623:C623"/>
    <mergeCell ref="B624:C624"/>
    <mergeCell ref="B625:C625"/>
    <mergeCell ref="B626:C626"/>
    <mergeCell ref="B627:C627"/>
    <mergeCell ref="B628:C628"/>
    <mergeCell ref="B617:C617"/>
    <mergeCell ref="B618:C618"/>
    <mergeCell ref="B619:C619"/>
    <mergeCell ref="B620:C620"/>
    <mergeCell ref="B621:C621"/>
    <mergeCell ref="B622:C622"/>
    <mergeCell ref="B612:C612"/>
    <mergeCell ref="B613:C613"/>
    <mergeCell ref="B614:C614"/>
    <mergeCell ref="B615:C615"/>
    <mergeCell ref="B616:C616"/>
    <mergeCell ref="A611:J611"/>
    <mergeCell ref="B603:C603"/>
    <mergeCell ref="B604:C604"/>
    <mergeCell ref="B605:C605"/>
    <mergeCell ref="A606:E606"/>
    <mergeCell ref="G606:G609"/>
    <mergeCell ref="H606:H609"/>
    <mergeCell ref="A607:E607"/>
    <mergeCell ref="A608:E608"/>
    <mergeCell ref="A609:E609"/>
    <mergeCell ref="B600:C600"/>
    <mergeCell ref="A601:A602"/>
    <mergeCell ref="B601:C602"/>
    <mergeCell ref="G601:G602"/>
    <mergeCell ref="H601:H602"/>
    <mergeCell ref="A598:A599"/>
    <mergeCell ref="B598:C599"/>
    <mergeCell ref="D598:D599"/>
    <mergeCell ref="E598:E599"/>
    <mergeCell ref="F598:F599"/>
    <mergeCell ref="G598:G599"/>
    <mergeCell ref="B591:C591"/>
    <mergeCell ref="B592:C592"/>
    <mergeCell ref="A593:E593"/>
    <mergeCell ref="G593:G595"/>
    <mergeCell ref="A597:J597"/>
    <mergeCell ref="A596:J596"/>
    <mergeCell ref="H593:H595"/>
    <mergeCell ref="A594:E594"/>
    <mergeCell ref="A595:E595"/>
    <mergeCell ref="B585:C585"/>
    <mergeCell ref="B586:C586"/>
    <mergeCell ref="B587:C587"/>
    <mergeCell ref="B588:C588"/>
    <mergeCell ref="B589:C589"/>
    <mergeCell ref="B590:C590"/>
    <mergeCell ref="B579:C579"/>
    <mergeCell ref="B580:C580"/>
    <mergeCell ref="B583:C583"/>
    <mergeCell ref="B584:C584"/>
    <mergeCell ref="A582:J582"/>
    <mergeCell ref="A581:J581"/>
    <mergeCell ref="B575:C575"/>
    <mergeCell ref="B576:C576"/>
    <mergeCell ref="B577:C577"/>
    <mergeCell ref="B578:C578"/>
    <mergeCell ref="A574:J574"/>
    <mergeCell ref="A573:J573"/>
    <mergeCell ref="B567:C567"/>
    <mergeCell ref="B568:C568"/>
    <mergeCell ref="A569:E569"/>
    <mergeCell ref="G569:G572"/>
    <mergeCell ref="H569:H572"/>
    <mergeCell ref="A570:E570"/>
    <mergeCell ref="A571:E571"/>
    <mergeCell ref="A572:E572"/>
    <mergeCell ref="B561:C561"/>
    <mergeCell ref="B562:C562"/>
    <mergeCell ref="B563:C563"/>
    <mergeCell ref="B564:C564"/>
    <mergeCell ref="B565:C565"/>
    <mergeCell ref="B566:C566"/>
    <mergeCell ref="B555:C555"/>
    <mergeCell ref="B556:C556"/>
    <mergeCell ref="B557:C557"/>
    <mergeCell ref="B558:C558"/>
    <mergeCell ref="B559:C559"/>
    <mergeCell ref="B560:C560"/>
    <mergeCell ref="B552:C552"/>
    <mergeCell ref="B553:C553"/>
    <mergeCell ref="B554:C554"/>
    <mergeCell ref="A551:J551"/>
    <mergeCell ref="A550:J550"/>
    <mergeCell ref="A439:J439"/>
    <mergeCell ref="A543:J543"/>
    <mergeCell ref="A547:E547"/>
    <mergeCell ref="G547:G549"/>
    <mergeCell ref="H547:H549"/>
    <mergeCell ref="H325:H328"/>
    <mergeCell ref="A326:E326"/>
    <mergeCell ref="A327:E327"/>
    <mergeCell ref="A328:E328"/>
    <mergeCell ref="A313:J313"/>
    <mergeCell ref="A314:A318"/>
    <mergeCell ref="D314:D318"/>
    <mergeCell ref="E314:E318"/>
    <mergeCell ref="H316:H317"/>
    <mergeCell ref="B322:C322"/>
    <mergeCell ref="A300:J300"/>
    <mergeCell ref="A301:J301"/>
    <mergeCell ref="B302:C302"/>
    <mergeCell ref="B303:C303"/>
    <mergeCell ref="A309:E309"/>
    <mergeCell ref="G309:G311"/>
    <mergeCell ref="H309:H311"/>
    <mergeCell ref="A310:E310"/>
    <mergeCell ref="A311:E311"/>
    <mergeCell ref="B305:C305"/>
    <mergeCell ref="B288:C288"/>
    <mergeCell ref="B293:C293"/>
    <mergeCell ref="B294:C294"/>
    <mergeCell ref="B295:C295"/>
    <mergeCell ref="B296:C296"/>
    <mergeCell ref="A297:E297"/>
    <mergeCell ref="B292:C292"/>
    <mergeCell ref="B290:C290"/>
    <mergeCell ref="B291:C291"/>
    <mergeCell ref="B282:C282"/>
    <mergeCell ref="B283:C283"/>
    <mergeCell ref="B284:C284"/>
    <mergeCell ref="B285:C285"/>
    <mergeCell ref="B286:C286"/>
    <mergeCell ref="B287:C287"/>
    <mergeCell ref="B273:C273"/>
    <mergeCell ref="B276:C276"/>
    <mergeCell ref="B277:C277"/>
    <mergeCell ref="B278:C278"/>
    <mergeCell ref="B279:C279"/>
    <mergeCell ref="B280:C280"/>
    <mergeCell ref="B267:C267"/>
    <mergeCell ref="B269:C269"/>
    <mergeCell ref="B270:C270"/>
    <mergeCell ref="B271:C271"/>
    <mergeCell ref="B272:C272"/>
    <mergeCell ref="B268:C268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A544:J544"/>
    <mergeCell ref="B238:C238"/>
    <mergeCell ref="B239:C239"/>
    <mergeCell ref="B240:C240"/>
    <mergeCell ref="B241:C241"/>
    <mergeCell ref="B242:C242"/>
    <mergeCell ref="A431:J431"/>
    <mergeCell ref="B252:C252"/>
    <mergeCell ref="A540:E540"/>
    <mergeCell ref="A541:E541"/>
    <mergeCell ref="B545:C545"/>
    <mergeCell ref="B546:C546"/>
    <mergeCell ref="B528:C528"/>
    <mergeCell ref="B529:C529"/>
    <mergeCell ref="A530:A532"/>
    <mergeCell ref="B530:C532"/>
    <mergeCell ref="B266:C266"/>
    <mergeCell ref="A548:E548"/>
    <mergeCell ref="A549:E549"/>
    <mergeCell ref="B535:C535"/>
    <mergeCell ref="B536:C536"/>
    <mergeCell ref="B537:C537"/>
    <mergeCell ref="B538:C538"/>
    <mergeCell ref="A539:E539"/>
    <mergeCell ref="B533:C533"/>
    <mergeCell ref="B534:C534"/>
    <mergeCell ref="B237:C237"/>
    <mergeCell ref="B525:C525"/>
    <mergeCell ref="A526:A527"/>
    <mergeCell ref="B526:C526"/>
    <mergeCell ref="A394:J394"/>
    <mergeCell ref="B514:C514"/>
    <mergeCell ref="A515:A517"/>
    <mergeCell ref="B515:C515"/>
    <mergeCell ref="D526:D527"/>
    <mergeCell ref="B527:C527"/>
    <mergeCell ref="B253:C253"/>
    <mergeCell ref="B263:C263"/>
    <mergeCell ref="B264:C264"/>
    <mergeCell ref="B265:C265"/>
    <mergeCell ref="B524:C524"/>
    <mergeCell ref="A440:J440"/>
    <mergeCell ref="A432:J432"/>
    <mergeCell ref="A352:J352"/>
    <mergeCell ref="B231:C231"/>
    <mergeCell ref="B232:C232"/>
    <mergeCell ref="B233:C233"/>
    <mergeCell ref="B234:C234"/>
    <mergeCell ref="B235:C235"/>
    <mergeCell ref="B236:C236"/>
    <mergeCell ref="H222:H225"/>
    <mergeCell ref="A223:E223"/>
    <mergeCell ref="A224:E224"/>
    <mergeCell ref="A225:E225"/>
    <mergeCell ref="B208:C208"/>
    <mergeCell ref="B209:C209"/>
    <mergeCell ref="B210:C210"/>
    <mergeCell ref="B211:C211"/>
    <mergeCell ref="B212:C212"/>
    <mergeCell ref="B213:C213"/>
    <mergeCell ref="B522:C522"/>
    <mergeCell ref="B523:C523"/>
    <mergeCell ref="B518:C518"/>
    <mergeCell ref="B519:C519"/>
    <mergeCell ref="B520:C520"/>
    <mergeCell ref="B521:C521"/>
    <mergeCell ref="G509:G511"/>
    <mergeCell ref="H509:H511"/>
    <mergeCell ref="B500:C500"/>
    <mergeCell ref="D515:D517"/>
    <mergeCell ref="B516:C516"/>
    <mergeCell ref="B517:C517"/>
    <mergeCell ref="B506:C506"/>
    <mergeCell ref="B507:C507"/>
    <mergeCell ref="B508:C508"/>
    <mergeCell ref="A509:E509"/>
    <mergeCell ref="A510:E510"/>
    <mergeCell ref="A511:E511"/>
    <mergeCell ref="B501:C501"/>
    <mergeCell ref="B502:C502"/>
    <mergeCell ref="B503:C503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482:C482"/>
    <mergeCell ref="B483:C483"/>
    <mergeCell ref="B484:C484"/>
    <mergeCell ref="B485:C485"/>
    <mergeCell ref="B486:C486"/>
    <mergeCell ref="B487:C487"/>
    <mergeCell ref="B476:C476"/>
    <mergeCell ref="B477:C477"/>
    <mergeCell ref="B478:C478"/>
    <mergeCell ref="B479:C479"/>
    <mergeCell ref="B480:C480"/>
    <mergeCell ref="B481:C481"/>
    <mergeCell ref="B470:C470"/>
    <mergeCell ref="B471:C471"/>
    <mergeCell ref="B472:C472"/>
    <mergeCell ref="B473:C473"/>
    <mergeCell ref="B474:C474"/>
    <mergeCell ref="B475:C475"/>
    <mergeCell ref="B464:C464"/>
    <mergeCell ref="B465:C465"/>
    <mergeCell ref="B466:C466"/>
    <mergeCell ref="B467:C467"/>
    <mergeCell ref="B468:C468"/>
    <mergeCell ref="B469:C469"/>
    <mergeCell ref="B460:C460"/>
    <mergeCell ref="B461:C461"/>
    <mergeCell ref="B462:C462"/>
    <mergeCell ref="B463:C463"/>
    <mergeCell ref="A459:J459"/>
    <mergeCell ref="A458:J458"/>
    <mergeCell ref="A454:E454"/>
    <mergeCell ref="G454:G457"/>
    <mergeCell ref="H454:H457"/>
    <mergeCell ref="A455:E455"/>
    <mergeCell ref="A456:E456"/>
    <mergeCell ref="A457:E457"/>
    <mergeCell ref="D450:D451"/>
    <mergeCell ref="E450:E451"/>
    <mergeCell ref="G450:G451"/>
    <mergeCell ref="H450:H451"/>
    <mergeCell ref="B452:C452"/>
    <mergeCell ref="B453:C453"/>
    <mergeCell ref="B445:C445"/>
    <mergeCell ref="B446:C446"/>
    <mergeCell ref="B447:C447"/>
    <mergeCell ref="B448:C448"/>
    <mergeCell ref="B449:C449"/>
    <mergeCell ref="A450:A451"/>
    <mergeCell ref="B450:C451"/>
    <mergeCell ref="H441:H442"/>
    <mergeCell ref="B442:C442"/>
    <mergeCell ref="A443:A444"/>
    <mergeCell ref="B443:C443"/>
    <mergeCell ref="D443:D444"/>
    <mergeCell ref="E443:E444"/>
    <mergeCell ref="F443:F444"/>
    <mergeCell ref="G443:G444"/>
    <mergeCell ref="B444:C444"/>
    <mergeCell ref="H443:H444"/>
    <mergeCell ref="A441:A442"/>
    <mergeCell ref="B441:C441"/>
    <mergeCell ref="D441:D442"/>
    <mergeCell ref="E441:E442"/>
    <mergeCell ref="F441:F442"/>
    <mergeCell ref="G441:G442"/>
    <mergeCell ref="B433:C433"/>
    <mergeCell ref="B434:C434"/>
    <mergeCell ref="B435:C435"/>
    <mergeCell ref="A436:E436"/>
    <mergeCell ref="G436:G438"/>
    <mergeCell ref="H436:H438"/>
    <mergeCell ref="A437:E437"/>
    <mergeCell ref="A438:E438"/>
    <mergeCell ref="B425:C425"/>
    <mergeCell ref="B426:C426"/>
    <mergeCell ref="A427:E427"/>
    <mergeCell ref="G427:G430"/>
    <mergeCell ref="H427:H430"/>
    <mergeCell ref="A428:E428"/>
    <mergeCell ref="A429:E429"/>
    <mergeCell ref="A430:E430"/>
    <mergeCell ref="B419:C419"/>
    <mergeCell ref="B420:C420"/>
    <mergeCell ref="B421:C421"/>
    <mergeCell ref="B422:C422"/>
    <mergeCell ref="B423:C423"/>
    <mergeCell ref="B424:C424"/>
    <mergeCell ref="B413:C413"/>
    <mergeCell ref="B414:C414"/>
    <mergeCell ref="B415:C415"/>
    <mergeCell ref="B416:C416"/>
    <mergeCell ref="B417:C417"/>
    <mergeCell ref="B418:C418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C403"/>
    <mergeCell ref="B404:C404"/>
    <mergeCell ref="B405:C405"/>
    <mergeCell ref="B406:C406"/>
    <mergeCell ref="B396:C396"/>
    <mergeCell ref="A395:J395"/>
    <mergeCell ref="B397:C397"/>
    <mergeCell ref="B398:C398"/>
    <mergeCell ref="B399:C399"/>
    <mergeCell ref="B400:C400"/>
    <mergeCell ref="B390:C390"/>
    <mergeCell ref="A391:E391"/>
    <mergeCell ref="G391:G393"/>
    <mergeCell ref="H391:H393"/>
    <mergeCell ref="A392:E392"/>
    <mergeCell ref="A393:E393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A364:A365"/>
    <mergeCell ref="B364:C364"/>
    <mergeCell ref="D364:D365"/>
    <mergeCell ref="F364:F365"/>
    <mergeCell ref="G364:G365"/>
    <mergeCell ref="B365:C365"/>
    <mergeCell ref="A359:E359"/>
    <mergeCell ref="G359:G361"/>
    <mergeCell ref="H359:H361"/>
    <mergeCell ref="A360:E360"/>
    <mergeCell ref="A361:E361"/>
    <mergeCell ref="A363:J363"/>
    <mergeCell ref="A362:J362"/>
    <mergeCell ref="B357:C357"/>
    <mergeCell ref="B358:C358"/>
    <mergeCell ref="A353:J353"/>
    <mergeCell ref="A354:J354"/>
    <mergeCell ref="B347:C347"/>
    <mergeCell ref="A348:E348"/>
    <mergeCell ref="A349:E349"/>
    <mergeCell ref="A350:E350"/>
    <mergeCell ref="G348:G351"/>
    <mergeCell ref="H348:H351"/>
    <mergeCell ref="A340:J340"/>
    <mergeCell ref="B346:C346"/>
    <mergeCell ref="A337:E337"/>
    <mergeCell ref="G337:G339"/>
    <mergeCell ref="H337:H339"/>
    <mergeCell ref="A338:E338"/>
    <mergeCell ref="A339:E339"/>
    <mergeCell ref="B342:C342"/>
    <mergeCell ref="B334:C334"/>
    <mergeCell ref="F332:F334"/>
    <mergeCell ref="G332:G334"/>
    <mergeCell ref="H332:H334"/>
    <mergeCell ref="B335:C335"/>
    <mergeCell ref="B336:C336"/>
    <mergeCell ref="A170:E170"/>
    <mergeCell ref="A171:E171"/>
    <mergeCell ref="G169:G171"/>
    <mergeCell ref="H169:H171"/>
    <mergeCell ref="B331:C331"/>
    <mergeCell ref="A332:A334"/>
    <mergeCell ref="B332:C332"/>
    <mergeCell ref="D332:D334"/>
    <mergeCell ref="E332:E334"/>
    <mergeCell ref="B333:C333"/>
    <mergeCell ref="H127:H130"/>
    <mergeCell ref="G140:G142"/>
    <mergeCell ref="H140:H142"/>
    <mergeCell ref="B168:C168"/>
    <mergeCell ref="A169:E169"/>
    <mergeCell ref="A143:E143"/>
    <mergeCell ref="A131:J131"/>
    <mergeCell ref="A139:J139"/>
    <mergeCell ref="A132:J132"/>
    <mergeCell ref="A162:E162"/>
    <mergeCell ref="J441:J442"/>
    <mergeCell ref="I441:I442"/>
    <mergeCell ref="I450:I451"/>
    <mergeCell ref="J450:J451"/>
    <mergeCell ref="I529:I532"/>
    <mergeCell ref="J529:J532"/>
    <mergeCell ref="I515:I517"/>
    <mergeCell ref="J515:J517"/>
    <mergeCell ref="A513:J513"/>
    <mergeCell ref="A512:J512"/>
    <mergeCell ref="A653:E653"/>
    <mergeCell ref="H664:I664"/>
    <mergeCell ref="J633:J646"/>
    <mergeCell ref="J534:J538"/>
    <mergeCell ref="I534:I538"/>
    <mergeCell ref="A542:E542"/>
    <mergeCell ref="G539:G542"/>
    <mergeCell ref="H539:H542"/>
    <mergeCell ref="I598:I599"/>
    <mergeCell ref="J598:J599"/>
    <mergeCell ref="A659:E659"/>
    <mergeCell ref="G659:H659"/>
    <mergeCell ref="A655:E655"/>
    <mergeCell ref="A656:E656"/>
    <mergeCell ref="A657:E657"/>
    <mergeCell ref="A658:E658"/>
  </mergeCells>
  <printOptions horizontalCentered="1"/>
  <pageMargins left="0.03937007874015748" right="0.03937007874015748" top="0.7480314960629921" bottom="0.551181102362204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2013-03-29T08:12:38Z</dcterms:modified>
  <cp:category/>
  <cp:version/>
  <cp:contentType/>
  <cp:contentStatus/>
</cp:coreProperties>
</file>