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90" activeTab="0"/>
  </bookViews>
  <sheets>
    <sheet name="Лист1" sheetId="1" r:id="rId1"/>
  </sheets>
  <definedNames>
    <definedName name="_xlnm.Print_Titles" localSheetId="0">'Лист1'!$A:$B,'Лист1'!$5:$6</definedName>
  </definedNames>
  <calcPr fullCalcOnLoad="1"/>
</workbook>
</file>

<file path=xl/sharedStrings.xml><?xml version="1.0" encoding="utf-8"?>
<sst xmlns="http://schemas.openxmlformats.org/spreadsheetml/2006/main" count="135" uniqueCount="128">
  <si>
    <t>ККД</t>
  </si>
  <si>
    <t>Доходи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</si>
  <si>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</si>
  <si>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</si>
  <si>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</si>
  <si>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</si>
  <si>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</si>
  <si>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</si>
  <si>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</si>
  <si>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на прибуток підприємств та фінансових установ комунальної власності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</si>
  <si>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</si>
  <si>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</si>
  <si>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</si>
  <si>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</si>
  <si>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</si>
  <si>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</si>
  <si>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</si>
  <si>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</si>
  <si>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</si>
  <si>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</si>
  <si>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</si>
  <si>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</si>
  <si>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</si>
  <si>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Неподаткові надходження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</si>
  <si>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</si>
  <si>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</si>
  <si>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</si>
  <si>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</si>
  <si>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</si>
  <si>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</si>
  <si>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</si>
  <si>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Офіційні трансферти</t>
  </si>
  <si>
    <t>Всього</t>
  </si>
  <si>
    <t>Всього без урахування трансфертів</t>
  </si>
  <si>
    <t>Податки на власність</t>
  </si>
  <si>
    <t>Податок з власників транспортних засобів та інших самохідних машин і механізмів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</si>
  <si>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</si>
  <si>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</si>
  <si>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</si>
  <si>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</si>
  <si>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</si>
  <si>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</si>
  <si>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</si>
  <si>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</si>
  <si>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</si>
  <si>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</si>
  <si>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</si>
  <si>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</si>
  <si>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</si>
  <si>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Інші джерела власних надходжень бюджетних установ</t>
  </si>
  <si>
    <t>Спеціальний фонд</t>
  </si>
  <si>
    <t>Всього спеціальний фонд</t>
  </si>
  <si>
    <t>ВСЬОГО загальний  та спеціальний фонди без трансфертів</t>
  </si>
  <si>
    <t>ВСЬОГО загальний  та спеціальний фонди з трансфертами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</si>
  <si>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</si>
  <si>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</si>
  <si>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</si>
  <si>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</si>
  <si>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</si>
  <si>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Податок на доходи фізичних осіб на дивіденди та роялті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</si>
  <si>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</si>
  <si>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</si>
  <si>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форми туберкульозу</t>
  </si>
  <si>
    <t>Відсотки за користування позиками, які надавалися з місцевих бюджетів</t>
  </si>
  <si>
    <t>Плата за розміщення тимчасово вільних коштів місцевих бюджетів </t>
  </si>
  <si>
    <t>Реєстраційний збір за проведення державної реєстрації юр.осіб та фіз.осіб.</t>
  </si>
  <si>
    <t>Додаткова дотація з Д/б місцевим бюджетам на покращення надання соціальних послуг найуразливішим верствам населення</t>
  </si>
  <si>
    <t>Додаткова дотація з Д/б місцевим бюджетам на оплату праці працівників бюджетних установ</t>
  </si>
  <si>
    <t>Додаткова дотація з Д/б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</si>
  <si>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Інші збори за забруднення навколишнього природного середовища  </t>
  </si>
  <si>
    <t>Акцизний податок з реалізації суб`єктами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</si>
  <si>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</si>
  <si>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</si>
  <si>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</si>
  <si>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</si>
  <si>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</si>
  <si>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</si>
  <si>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</si>
  <si>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</si>
  <si>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</si>
  <si>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</si>
  <si>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тис.грн.</t>
  </si>
  <si>
    <t>Інші додаткові дотації</t>
  </si>
  <si>
    <t>Надходження коштів пайової участі у розвитку інфраструктури населеного пункту</t>
  </si>
  <si>
    <t xml:space="preserve">Доходи від операцій з капіталом </t>
  </si>
  <si>
    <t xml:space="preserve">Секретар ради </t>
  </si>
  <si>
    <t>Кошти від продажу землі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</si>
  <si>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</si>
  <si>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</si>
  <si>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</si>
  <si>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надання адміністративних послуг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</si>
  <si>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</si>
  <si>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</si>
  <si>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</si>
  <si>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</si>
  <si>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</si>
  <si>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</si>
  <si>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</si>
  <si>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</si>
  <si>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</si>
  <si>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% виконання до 2018 року</t>
  </si>
  <si>
    <t>Податок та збір на доходи фізичних осіб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</si>
  <si>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</si>
  <si>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Субвенції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</si>
  <si>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</si>
  <si>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</si>
  <si>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</si>
  <si>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</si>
  <si>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</si>
  <si>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В.П.Ткачук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</si>
  <si>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</si>
  <si>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</si>
  <si>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Концесійні платежі щодо об'єктів комунальної власності (крім тих, які мають цільове спрямування згідно із законом) 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</si>
  <si>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</si>
  <si>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</si>
  <si>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</si>
  <si>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</si>
  <si>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</si>
  <si>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</si>
  <si>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Кошти від відчуження майна, що належить Автономній Республіці Крим та майна, що перебуває в комунальній власності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</si>
  <si>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</si>
  <si>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План на І півріччя 2019 року з урахуванням внесених змін</t>
  </si>
  <si>
    <t>Факт виконання за І півріччя 2019 року</t>
  </si>
  <si>
    <t>Факт виконання за І півріччя 2018 року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</si>
  <si>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</si>
  <si>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Доходи від операцій з капіталом</t>
  </si>
  <si>
    <t>Загальний фонд</t>
  </si>
  <si>
    <t>Додаток  до рішення міської ради від "26 " липня 2019 р. №3815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</si>
</sst>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54" fillId="0" borderId="10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10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2" fontId="10" fillId="33" borderId="10" xfId="0" applyNumberFormat="1" applyFont="1" applyFill="1" applyBorder="1" applyAlignment="1">
      <alignment wrapText="1"/>
    </xf>
    <xf numFmtId="2" fontId="7" fillId="33" borderId="10" xfId="0" applyNumberFormat="1" applyFont="1" applyFill="1" applyBorder="1" applyAlignment="1">
      <alignment wrapText="1"/>
    </xf>
    <xf numFmtId="0" fontId="10" fillId="33" borderId="12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180" fontId="2" fillId="33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180" fontId="3" fillId="33" borderId="0" xfId="0" applyNumberFormat="1" applyFont="1" applyFill="1" applyAlignment="1">
      <alignment horizontal="right"/>
    </xf>
    <xf numFmtId="180" fontId="3" fillId="0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180" fontId="3" fillId="33" borderId="10" xfId="0" applyNumberFormat="1" applyFont="1" applyFill="1" applyBorder="1" applyAlignment="1">
      <alignment horizontal="right"/>
    </xf>
    <xf numFmtId="180" fontId="2" fillId="33" borderId="10" xfId="0" applyNumberFormat="1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 horizontal="right"/>
    </xf>
    <xf numFmtId="182" fontId="3" fillId="33" borderId="10" xfId="0" applyNumberFormat="1" applyFont="1" applyFill="1" applyBorder="1" applyAlignment="1">
      <alignment horizontal="right"/>
    </xf>
    <xf numFmtId="182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180" fontId="3" fillId="33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4" fillId="33" borderId="0" xfId="0" applyNumberFormat="1" applyFont="1" applyFill="1" applyAlignment="1">
      <alignment horizontal="right"/>
    </xf>
    <xf numFmtId="180" fontId="12" fillId="33" borderId="0" xfId="0" applyNumberFormat="1" applyFont="1" applyFill="1" applyAlignment="1">
      <alignment horizontal="right"/>
    </xf>
    <xf numFmtId="180" fontId="13" fillId="33" borderId="0" xfId="0" applyNumberFormat="1" applyFont="1" applyFill="1" applyAlignment="1">
      <alignment horizontal="right"/>
    </xf>
    <xf numFmtId="180" fontId="14" fillId="33" borderId="0" xfId="0" applyNumberFormat="1" applyFont="1" applyFill="1" applyAlignment="1">
      <alignment horizontal="right"/>
    </xf>
    <xf numFmtId="180" fontId="13" fillId="33" borderId="10" xfId="0" applyNumberFormat="1" applyFont="1" applyFill="1" applyBorder="1" applyAlignment="1">
      <alignment horizontal="right"/>
    </xf>
    <xf numFmtId="180" fontId="12" fillId="33" borderId="10" xfId="0" applyNumberFormat="1" applyFont="1" applyFill="1" applyBorder="1" applyAlignment="1">
      <alignment horizontal="right"/>
    </xf>
    <xf numFmtId="182" fontId="13" fillId="33" borderId="10" xfId="0" applyNumberFormat="1" applyFont="1" applyFill="1" applyBorder="1" applyAlignment="1">
      <alignment horizontal="right"/>
    </xf>
    <xf numFmtId="182" fontId="12" fillId="33" borderId="10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horizontal="right"/>
    </xf>
    <xf numFmtId="180" fontId="12" fillId="0" borderId="0" xfId="0" applyNumberFormat="1" applyFont="1" applyFill="1" applyAlignment="1">
      <alignment horizontal="right"/>
    </xf>
    <xf numFmtId="180" fontId="12" fillId="34" borderId="10" xfId="0" applyNumberFormat="1" applyFont="1" applyFill="1" applyBorder="1" applyAlignment="1">
      <alignment horizontal="right"/>
    </xf>
    <xf numFmtId="182" fontId="12" fillId="34" borderId="10" xfId="0" applyNumberFormat="1" applyFont="1" applyFill="1" applyBorder="1" applyAlignment="1">
      <alignment horizontal="right"/>
    </xf>
    <xf numFmtId="182" fontId="13" fillId="34" borderId="10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15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 horizontal="right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180" fontId="6" fillId="0" borderId="10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80" fontId="9" fillId="33" borderId="16" xfId="0" applyNumberFormat="1" applyFont="1" applyFill="1" applyBorder="1" applyAlignment="1">
      <alignment horizontal="center" vertical="center" wrapText="1"/>
    </xf>
    <xf numFmtId="180" fontId="9" fillId="33" borderId="17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80" fontId="9" fillId="0" borderId="16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zoomScale="124" zoomScaleNormal="124" zoomScalePageLayoutView="0" workbookViewId="0" topLeftCell="A1">
      <selection activeCell="D4" sqref="D4"/>
    </sheetView>
  </sheetViews>
  <sheetFormatPr defaultColWidth="9.140625" defaultRowHeight="15"/>
  <cols>
    <col min="1" max="1" width="11.28125" style="1" customWidth="1"/>
    <col min="2" max="2" width="40.421875" style="27" customWidth="1"/>
    <col min="3" max="3" width="11.8515625" style="43" customWidth="1"/>
    <col min="4" max="4" width="11.28125" style="43" customWidth="1"/>
    <col min="5" max="5" width="10.28125" style="57" customWidth="1"/>
    <col min="6" max="6" width="11.00390625" style="57" customWidth="1"/>
    <col min="7" max="7" width="10.421875" style="29" customWidth="1"/>
    <col min="8" max="8" width="9.421875" style="44" customWidth="1"/>
    <col min="9" max="9" width="9.140625" style="1" customWidth="1"/>
    <col min="10" max="10" width="13.8515625" style="1" customWidth="1"/>
    <col min="11" max="13" width="9.140625" style="1" customWidth="1"/>
    <col min="14" max="14" width="10.8515625" style="1" bestFit="1" customWidth="1"/>
    <col min="15" max="15" width="17.00390625" style="1" customWidth="1"/>
    <col min="16" max="16384" width="9.140625" style="1" customWidth="1"/>
  </cols>
  <sheetData>
    <row r="1" spans="1:6" ht="50.25" customHeight="1">
      <c r="A1" s="5"/>
      <c r="B1" s="18"/>
      <c r="C1" s="28"/>
      <c r="D1" s="65" t="s">
        <v>127</v>
      </c>
      <c r="E1" s="65"/>
      <c r="F1" s="65"/>
    </row>
    <row r="2" spans="1:9" ht="15" customHeight="1" hidden="1">
      <c r="A2" s="6"/>
      <c r="B2" s="19"/>
      <c r="C2" s="30"/>
      <c r="D2" s="30"/>
      <c r="E2" s="51"/>
      <c r="F2" s="51"/>
      <c r="G2" s="31"/>
      <c r="H2" s="45"/>
      <c r="I2" s="2"/>
    </row>
    <row r="3" spans="1:9" ht="15" customHeight="1" hidden="1">
      <c r="A3" s="7"/>
      <c r="B3" s="20"/>
      <c r="C3" s="32"/>
      <c r="D3" s="30"/>
      <c r="E3" s="51"/>
      <c r="F3" s="51"/>
      <c r="G3" s="31"/>
      <c r="H3" s="45"/>
      <c r="I3" s="3"/>
    </row>
    <row r="4" spans="1:8" ht="15.75">
      <c r="A4" s="5"/>
      <c r="B4" s="18"/>
      <c r="C4" s="28"/>
      <c r="D4" s="28"/>
      <c r="E4" s="52"/>
      <c r="F4" s="52"/>
      <c r="H4" s="46" t="s">
        <v>81</v>
      </c>
    </row>
    <row r="5" spans="1:8" ht="15" customHeight="1">
      <c r="A5" s="77" t="s">
        <v>0</v>
      </c>
      <c r="B5" s="79" t="s">
        <v>1</v>
      </c>
      <c r="C5" s="67" t="s">
        <v>121</v>
      </c>
      <c r="D5" s="69" t="s">
        <v>122</v>
      </c>
      <c r="E5" s="66" t="s">
        <v>3</v>
      </c>
      <c r="F5" s="66" t="s">
        <v>2</v>
      </c>
      <c r="G5" s="74" t="s">
        <v>123</v>
      </c>
      <c r="H5" s="76" t="s">
        <v>100</v>
      </c>
    </row>
    <row r="6" spans="1:8" ht="93" customHeight="1">
      <c r="A6" s="78"/>
      <c r="B6" s="80"/>
      <c r="C6" s="68"/>
      <c r="D6" s="70"/>
      <c r="E6" s="66"/>
      <c r="F6" s="66"/>
      <c r="G6" s="75"/>
      <c r="H6" s="76"/>
    </row>
    <row r="7" spans="1:8" ht="21" customHeight="1">
      <c r="A7" s="71" t="s">
        <v>126</v>
      </c>
      <c r="B7" s="72"/>
      <c r="C7" s="72"/>
      <c r="D7" s="72"/>
      <c r="E7" s="72"/>
      <c r="F7" s="72"/>
      <c r="G7" s="72"/>
      <c r="H7" s="73"/>
    </row>
    <row r="8" spans="1:8" ht="15.75">
      <c r="A8" s="9">
        <v>10000000</v>
      </c>
      <c r="B8" s="21" t="s">
        <v>4</v>
      </c>
      <c r="C8" s="33">
        <f>SUM(C10:C50)</f>
        <v>389317.97</v>
      </c>
      <c r="D8" s="33">
        <f>SUM(D10:D50)</f>
        <v>394528.4599999999</v>
      </c>
      <c r="E8" s="47">
        <f>D8/C8*100</f>
        <v>101.33836360032392</v>
      </c>
      <c r="F8" s="47">
        <f>D8-C8</f>
        <v>5210.4899999999325</v>
      </c>
      <c r="G8" s="33">
        <f>SUM(G10:G50)</f>
        <v>332061.9809899999</v>
      </c>
      <c r="H8" s="47">
        <f>D8/G8*100</f>
        <v>118.81169257129775</v>
      </c>
    </row>
    <row r="9" spans="1:8" ht="46.5" customHeight="1" hidden="1">
      <c r="A9" s="10">
        <v>11000000</v>
      </c>
      <c r="B9" s="12" t="s">
        <v>5</v>
      </c>
      <c r="C9" s="34"/>
      <c r="D9" s="34"/>
      <c r="E9" s="48" t="e">
        <f>D9/C9*100</f>
        <v>#DIV/0!</v>
      </c>
      <c r="F9" s="48">
        <f aca="true" t="shared" si="0" ref="F9:F98">D9-C9</f>
        <v>0</v>
      </c>
      <c r="G9" s="34"/>
      <c r="H9" s="48" t="e">
        <f aca="true" t="shared" si="1" ref="H9:H88">D9/G9*100</f>
        <v>#DIV/0!</v>
      </c>
    </row>
    <row r="10" spans="1:8" ht="23.25" customHeight="1">
      <c r="A10" s="10">
        <v>11010000</v>
      </c>
      <c r="B10" s="12" t="s">
        <v>101</v>
      </c>
      <c r="C10" s="34">
        <v>287928.97</v>
      </c>
      <c r="D10" s="34">
        <v>290565.37</v>
      </c>
      <c r="E10" s="48">
        <f>D10/C10*100</f>
        <v>100.91564249335522</v>
      </c>
      <c r="F10" s="48">
        <f t="shared" si="0"/>
        <v>2636.4000000000233</v>
      </c>
      <c r="G10" s="34">
        <v>248341.558</v>
      </c>
      <c r="H10" s="48">
        <f t="shared" si="1"/>
        <v>117.00231420791845</v>
      </c>
    </row>
    <row r="11" spans="1:8" ht="30.75" customHeight="1" hidden="1">
      <c r="A11" s="10">
        <v>11010100</v>
      </c>
      <c r="B11" s="12" t="s">
        <v>6</v>
      </c>
      <c r="C11" s="34"/>
      <c r="D11" s="34"/>
      <c r="E11" s="48" t="e">
        <f>D11/C11*100</f>
        <v>#DIV/0!</v>
      </c>
      <c r="F11" s="48">
        <f t="shared" si="0"/>
        <v>0</v>
      </c>
      <c r="G11" s="34"/>
      <c r="H11" s="48" t="e">
        <f t="shared" si="1"/>
        <v>#DIV/0!</v>
      </c>
    </row>
    <row r="12" spans="1:8" ht="46.5" customHeight="1" hidden="1">
      <c r="A12" s="10">
        <v>11010200</v>
      </c>
      <c r="B12" s="12" t="s">
        <v>7</v>
      </c>
      <c r="C12" s="34"/>
      <c r="D12" s="34"/>
      <c r="E12" s="48" t="e">
        <f>D12/C12*100</f>
        <v>#DIV/0!</v>
      </c>
      <c r="F12" s="48">
        <f t="shared" si="0"/>
        <v>0</v>
      </c>
      <c r="G12" s="34"/>
      <c r="H12" s="48" t="e">
        <f t="shared" si="1"/>
        <v>#DIV/0!</v>
      </c>
    </row>
    <row r="13" spans="1:8" ht="15" customHeight="1" hidden="1">
      <c r="A13" s="11">
        <v>11010300</v>
      </c>
      <c r="B13" s="11" t="s">
        <v>59</v>
      </c>
      <c r="C13" s="34"/>
      <c r="D13" s="34"/>
      <c r="E13" s="48"/>
      <c r="F13" s="48"/>
      <c r="G13" s="34"/>
      <c r="H13" s="48" t="e">
        <f t="shared" si="1"/>
        <v>#DIV/0!</v>
      </c>
    </row>
    <row r="14" spans="1:8" ht="62.25" customHeight="1" hidden="1">
      <c r="A14" s="10">
        <v>11010400</v>
      </c>
      <c r="B14" s="12" t="s">
        <v>8</v>
      </c>
      <c r="C14" s="34"/>
      <c r="D14" s="34"/>
      <c r="E14" s="48" t="e">
        <f>D14/C14*100</f>
        <v>#DIV/0!</v>
      </c>
      <c r="F14" s="48">
        <f t="shared" si="0"/>
        <v>0</v>
      </c>
      <c r="G14" s="34"/>
      <c r="H14" s="48" t="e">
        <f t="shared" si="1"/>
        <v>#DIV/0!</v>
      </c>
    </row>
    <row r="15" spans="1:8" ht="46.5" customHeight="1" hidden="1">
      <c r="A15" s="10">
        <v>11010500</v>
      </c>
      <c r="B15" s="12" t="s">
        <v>54</v>
      </c>
      <c r="C15" s="34"/>
      <c r="D15" s="34"/>
      <c r="E15" s="48" t="e">
        <f>D15/C15*100</f>
        <v>#DIV/0!</v>
      </c>
      <c r="F15" s="48">
        <f t="shared" si="0"/>
        <v>0</v>
      </c>
      <c r="G15" s="34"/>
      <c r="H15" s="48" t="e">
        <f t="shared" si="1"/>
        <v>#DIV/0!</v>
      </c>
    </row>
    <row r="16" spans="1:8" ht="62.25" customHeight="1" hidden="1">
      <c r="A16" s="10">
        <v>11010600</v>
      </c>
      <c r="B16" s="12" t="s">
        <v>55</v>
      </c>
      <c r="C16" s="34"/>
      <c r="D16" s="34"/>
      <c r="E16" s="48"/>
      <c r="F16" s="48">
        <f t="shared" si="0"/>
        <v>0</v>
      </c>
      <c r="G16" s="34"/>
      <c r="H16" s="48" t="e">
        <f t="shared" si="1"/>
        <v>#DIV/0!</v>
      </c>
    </row>
    <row r="17" spans="1:8" ht="30">
      <c r="A17" s="10">
        <v>11020200</v>
      </c>
      <c r="B17" s="12" t="s">
        <v>9</v>
      </c>
      <c r="C17" s="34">
        <v>3700</v>
      </c>
      <c r="D17" s="34">
        <v>2288.48</v>
      </c>
      <c r="E17" s="48">
        <f>D17/C17*100</f>
        <v>61.850810810810806</v>
      </c>
      <c r="F17" s="48">
        <f t="shared" si="0"/>
        <v>-1411.52</v>
      </c>
      <c r="G17" s="34">
        <v>3663.465</v>
      </c>
      <c r="H17" s="48">
        <f t="shared" si="1"/>
        <v>62.467636513519295</v>
      </c>
    </row>
    <row r="18" spans="1:8" ht="15.75" hidden="1">
      <c r="A18" s="10"/>
      <c r="B18" s="12"/>
      <c r="C18" s="34"/>
      <c r="D18" s="34"/>
      <c r="E18" s="48" t="e">
        <f>D18/C18*100</f>
        <v>#DIV/0!</v>
      </c>
      <c r="F18" s="48">
        <f t="shared" si="0"/>
        <v>0</v>
      </c>
      <c r="G18" s="34"/>
      <c r="H18" s="48" t="e">
        <f t="shared" si="1"/>
        <v>#DIV/0!</v>
      </c>
    </row>
    <row r="19" spans="1:8" ht="28.5" customHeight="1">
      <c r="A19" s="10">
        <v>13000000</v>
      </c>
      <c r="B19" s="12" t="s">
        <v>110</v>
      </c>
      <c r="C19" s="35">
        <v>0</v>
      </c>
      <c r="D19" s="34">
        <v>26.71</v>
      </c>
      <c r="E19" s="48">
        <v>0</v>
      </c>
      <c r="F19" s="48">
        <f t="shared" si="0"/>
        <v>26.71</v>
      </c>
      <c r="G19" s="36">
        <v>0.977</v>
      </c>
      <c r="H19" s="48">
        <f t="shared" si="1"/>
        <v>2733.8792221084955</v>
      </c>
    </row>
    <row r="20" spans="1:8" ht="30">
      <c r="A20" s="10">
        <v>14020000</v>
      </c>
      <c r="B20" s="12" t="s">
        <v>87</v>
      </c>
      <c r="C20" s="34">
        <v>1900</v>
      </c>
      <c r="D20" s="34">
        <v>1814.99</v>
      </c>
      <c r="E20" s="48">
        <f aca="true" t="shared" si="2" ref="E20:E31">D20/C20*100</f>
        <v>95.52578947368421</v>
      </c>
      <c r="F20" s="48">
        <f t="shared" si="0"/>
        <v>-85.00999999999999</v>
      </c>
      <c r="G20" s="34">
        <v>1864.11</v>
      </c>
      <c r="H20" s="48">
        <f t="shared" si="1"/>
        <v>97.3649623681006</v>
      </c>
    </row>
    <row r="21" spans="1:8" ht="45">
      <c r="A21" s="10">
        <v>14030000</v>
      </c>
      <c r="B21" s="12" t="s">
        <v>88</v>
      </c>
      <c r="C21" s="34">
        <v>7850</v>
      </c>
      <c r="D21" s="34">
        <v>7072.6</v>
      </c>
      <c r="E21" s="48">
        <f t="shared" si="2"/>
        <v>90.0968152866242</v>
      </c>
      <c r="F21" s="48">
        <f t="shared" si="0"/>
        <v>-777.3999999999996</v>
      </c>
      <c r="G21" s="34">
        <v>6957.069</v>
      </c>
      <c r="H21" s="48">
        <f t="shared" si="1"/>
        <v>101.6606274855115</v>
      </c>
    </row>
    <row r="22" spans="1:8" ht="45">
      <c r="A22" s="10">
        <v>14040000</v>
      </c>
      <c r="B22" s="12" t="s">
        <v>70</v>
      </c>
      <c r="C22" s="34">
        <v>14272</v>
      </c>
      <c r="D22" s="34">
        <v>13162.1</v>
      </c>
      <c r="E22" s="48">
        <f t="shared" si="2"/>
        <v>92.22323430493273</v>
      </c>
      <c r="F22" s="48">
        <f>D22-C22</f>
        <v>-1109.8999999999996</v>
      </c>
      <c r="G22" s="34">
        <v>14025.52</v>
      </c>
      <c r="H22" s="48">
        <f t="shared" si="1"/>
        <v>93.8439359111106</v>
      </c>
    </row>
    <row r="23" spans="1:8" ht="60">
      <c r="A23" s="10">
        <v>18010100</v>
      </c>
      <c r="B23" s="12" t="s">
        <v>71</v>
      </c>
      <c r="C23" s="34">
        <v>310</v>
      </c>
      <c r="D23" s="34">
        <v>207.72</v>
      </c>
      <c r="E23" s="48">
        <f t="shared" si="2"/>
        <v>67.00645161290323</v>
      </c>
      <c r="F23" s="48">
        <f t="shared" si="0"/>
        <v>-102.28</v>
      </c>
      <c r="G23" s="34">
        <v>181.399</v>
      </c>
      <c r="H23" s="48">
        <f t="shared" si="1"/>
        <v>114.51000281148187</v>
      </c>
    </row>
    <row r="24" spans="1:8" ht="60">
      <c r="A24" s="10">
        <v>18010200</v>
      </c>
      <c r="B24" s="12" t="s">
        <v>72</v>
      </c>
      <c r="C24" s="34">
        <v>282.01</v>
      </c>
      <c r="D24" s="34">
        <v>410.47</v>
      </c>
      <c r="E24" s="48">
        <f t="shared" si="2"/>
        <v>145.5515761852417</v>
      </c>
      <c r="F24" s="48">
        <f t="shared" si="0"/>
        <v>128.46000000000004</v>
      </c>
      <c r="G24" s="34">
        <v>320.535</v>
      </c>
      <c r="H24" s="48">
        <f t="shared" si="1"/>
        <v>128.0577784017346</v>
      </c>
    </row>
    <row r="25" spans="1:8" ht="60">
      <c r="A25" s="10">
        <v>18010300</v>
      </c>
      <c r="B25" s="12" t="s">
        <v>73</v>
      </c>
      <c r="C25" s="34">
        <v>487.48</v>
      </c>
      <c r="D25" s="34">
        <v>1030.45</v>
      </c>
      <c r="E25" s="48">
        <f t="shared" si="2"/>
        <v>211.38303109871174</v>
      </c>
      <c r="F25" s="48">
        <f>D25-C25</f>
        <v>542.97</v>
      </c>
      <c r="G25" s="34">
        <v>598.354</v>
      </c>
      <c r="H25" s="48">
        <f t="shared" si="1"/>
        <v>172.21410736787922</v>
      </c>
    </row>
    <row r="26" spans="1:9" ht="60">
      <c r="A26" s="10">
        <v>18010400</v>
      </c>
      <c r="B26" s="12" t="s">
        <v>74</v>
      </c>
      <c r="C26" s="34">
        <v>4631</v>
      </c>
      <c r="D26" s="34">
        <v>4809.73</v>
      </c>
      <c r="E26" s="48">
        <f t="shared" si="2"/>
        <v>103.85942561001941</v>
      </c>
      <c r="F26" s="48">
        <f>D26-C26</f>
        <v>178.72999999999956</v>
      </c>
      <c r="G26" s="34">
        <v>4102.254</v>
      </c>
      <c r="H26" s="48">
        <f t="shared" si="1"/>
        <v>117.2460310843746</v>
      </c>
      <c r="I26" s="4"/>
    </row>
    <row r="27" spans="1:8" ht="15" customHeight="1">
      <c r="A27" s="10">
        <v>18010500</v>
      </c>
      <c r="B27" s="22" t="s">
        <v>75</v>
      </c>
      <c r="C27" s="34">
        <v>22851</v>
      </c>
      <c r="D27" s="34">
        <v>26625.58</v>
      </c>
      <c r="E27" s="48">
        <f t="shared" si="2"/>
        <v>116.51822677344536</v>
      </c>
      <c r="F27" s="48">
        <f t="shared" si="0"/>
        <v>3774.5800000000017</v>
      </c>
      <c r="G27" s="34">
        <v>15661.593</v>
      </c>
      <c r="H27" s="48">
        <f t="shared" si="1"/>
        <v>170.00556712206733</v>
      </c>
    </row>
    <row r="28" spans="1:8" ht="15" customHeight="1">
      <c r="A28" s="10">
        <v>18010600</v>
      </c>
      <c r="B28" s="22" t="s">
        <v>76</v>
      </c>
      <c r="C28" s="34">
        <v>7903</v>
      </c>
      <c r="D28" s="36">
        <v>8250.18</v>
      </c>
      <c r="E28" s="48">
        <f t="shared" si="2"/>
        <v>104.39301531064153</v>
      </c>
      <c r="F28" s="48">
        <f t="shared" si="0"/>
        <v>347.1800000000003</v>
      </c>
      <c r="G28" s="34">
        <v>7729.211</v>
      </c>
      <c r="H28" s="48">
        <f t="shared" si="1"/>
        <v>106.74026106933812</v>
      </c>
    </row>
    <row r="29" spans="1:8" ht="15" customHeight="1">
      <c r="A29" s="10">
        <v>18010700</v>
      </c>
      <c r="B29" s="12" t="s">
        <v>77</v>
      </c>
      <c r="C29" s="34">
        <v>391.87</v>
      </c>
      <c r="D29" s="36">
        <v>637.77</v>
      </c>
      <c r="E29" s="48">
        <f t="shared" si="2"/>
        <v>162.75040191900374</v>
      </c>
      <c r="F29" s="48">
        <f t="shared" si="0"/>
        <v>245.89999999999998</v>
      </c>
      <c r="G29" s="34">
        <v>433.388</v>
      </c>
      <c r="H29" s="48">
        <f t="shared" si="1"/>
        <v>147.1591276177467</v>
      </c>
    </row>
    <row r="30" spans="1:8" ht="15" customHeight="1">
      <c r="A30" s="10">
        <v>18010900</v>
      </c>
      <c r="B30" s="12" t="s">
        <v>78</v>
      </c>
      <c r="C30" s="34">
        <v>2671.92</v>
      </c>
      <c r="D30" s="34">
        <v>2695.11</v>
      </c>
      <c r="E30" s="48">
        <f t="shared" si="2"/>
        <v>100.86791520704213</v>
      </c>
      <c r="F30" s="48">
        <f t="shared" si="0"/>
        <v>23.190000000000055</v>
      </c>
      <c r="G30" s="34">
        <v>2380.544</v>
      </c>
      <c r="H30" s="48">
        <f t="shared" si="1"/>
        <v>113.2140384718787</v>
      </c>
    </row>
    <row r="31" spans="1:8" ht="15" customHeight="1">
      <c r="A31" s="10">
        <v>18011000</v>
      </c>
      <c r="B31" s="12" t="s">
        <v>79</v>
      </c>
      <c r="C31" s="34">
        <v>25</v>
      </c>
      <c r="D31" s="36">
        <v>140.68</v>
      </c>
      <c r="E31" s="48">
        <f t="shared" si="2"/>
        <v>562.72</v>
      </c>
      <c r="F31" s="48">
        <f>D31-C31</f>
        <v>115.68</v>
      </c>
      <c r="G31" s="34">
        <v>56.251</v>
      </c>
      <c r="H31" s="48">
        <f t="shared" si="1"/>
        <v>250.09333167410358</v>
      </c>
    </row>
    <row r="32" spans="1:8" ht="15.75">
      <c r="A32" s="10">
        <v>18011100</v>
      </c>
      <c r="B32" s="12" t="s">
        <v>80</v>
      </c>
      <c r="C32" s="34">
        <v>87.4</v>
      </c>
      <c r="D32" s="36">
        <v>258.26</v>
      </c>
      <c r="E32" s="48">
        <f>D32/C32*100</f>
        <v>295.4919908466819</v>
      </c>
      <c r="F32" s="48">
        <f>D32-C32</f>
        <v>170.85999999999999</v>
      </c>
      <c r="G32" s="34">
        <v>129.88999</v>
      </c>
      <c r="H32" s="48">
        <f t="shared" si="1"/>
        <v>198.8297943513584</v>
      </c>
    </row>
    <row r="33" spans="1:8" ht="15.75">
      <c r="A33" s="10">
        <v>18030000</v>
      </c>
      <c r="B33" s="12" t="s">
        <v>56</v>
      </c>
      <c r="C33" s="34">
        <v>48</v>
      </c>
      <c r="D33" s="34">
        <v>231.46</v>
      </c>
      <c r="E33" s="48">
        <f>D33/C33*100</f>
        <v>482.20833333333337</v>
      </c>
      <c r="F33" s="48">
        <f>D33-C33</f>
        <v>183.46</v>
      </c>
      <c r="G33" s="34">
        <v>51.015</v>
      </c>
      <c r="H33" s="48">
        <f t="shared" si="1"/>
        <v>453.7096932274821</v>
      </c>
    </row>
    <row r="34" spans="1:8" ht="30.75" customHeight="1" hidden="1">
      <c r="A34" s="10">
        <v>18030100</v>
      </c>
      <c r="B34" s="12" t="s">
        <v>57</v>
      </c>
      <c r="C34" s="34"/>
      <c r="D34" s="34"/>
      <c r="E34" s="48"/>
      <c r="F34" s="48">
        <f t="shared" si="0"/>
        <v>0</v>
      </c>
      <c r="G34" s="34"/>
      <c r="H34" s="48" t="e">
        <f t="shared" si="1"/>
        <v>#DIV/0!</v>
      </c>
    </row>
    <row r="35" spans="1:8" ht="30.75" customHeight="1" hidden="1">
      <c r="A35" s="10">
        <v>18030200</v>
      </c>
      <c r="B35" s="12" t="s">
        <v>58</v>
      </c>
      <c r="C35" s="34"/>
      <c r="D35" s="34"/>
      <c r="E35" s="48"/>
      <c r="F35" s="48">
        <f t="shared" si="0"/>
        <v>0</v>
      </c>
      <c r="G35" s="34"/>
      <c r="H35" s="48" t="e">
        <f t="shared" si="1"/>
        <v>#DIV/0!</v>
      </c>
    </row>
    <row r="36" spans="1:8" ht="46.5" customHeight="1" hidden="1">
      <c r="A36" s="10">
        <v>18040100</v>
      </c>
      <c r="B36" s="12" t="s">
        <v>11</v>
      </c>
      <c r="C36" s="34"/>
      <c r="D36" s="34"/>
      <c r="E36" s="48" t="e">
        <f aca="true" t="shared" si="3" ref="E36:E47">D36/C36*100</f>
        <v>#DIV/0!</v>
      </c>
      <c r="F36" s="48">
        <f t="shared" si="0"/>
        <v>0</v>
      </c>
      <c r="G36" s="34"/>
      <c r="H36" s="48" t="e">
        <f t="shared" si="1"/>
        <v>#DIV/0!</v>
      </c>
    </row>
    <row r="37" spans="1:8" ht="46.5" customHeight="1" hidden="1">
      <c r="A37" s="10">
        <v>18040200</v>
      </c>
      <c r="B37" s="12" t="s">
        <v>12</v>
      </c>
      <c r="C37" s="34"/>
      <c r="D37" s="34"/>
      <c r="E37" s="48" t="e">
        <f t="shared" si="3"/>
        <v>#DIV/0!</v>
      </c>
      <c r="F37" s="48">
        <f t="shared" si="0"/>
        <v>0</v>
      </c>
      <c r="G37" s="34"/>
      <c r="H37" s="48" t="e">
        <f t="shared" si="1"/>
        <v>#DIV/0!</v>
      </c>
    </row>
    <row r="38" spans="1:8" ht="46.5" customHeight="1" hidden="1">
      <c r="A38" s="10">
        <v>18040500</v>
      </c>
      <c r="B38" s="12" t="s">
        <v>13</v>
      </c>
      <c r="C38" s="34"/>
      <c r="D38" s="34"/>
      <c r="E38" s="48" t="e">
        <f t="shared" si="3"/>
        <v>#DIV/0!</v>
      </c>
      <c r="F38" s="48">
        <f t="shared" si="0"/>
        <v>0</v>
      </c>
      <c r="G38" s="34"/>
      <c r="H38" s="48" t="e">
        <f t="shared" si="1"/>
        <v>#DIV/0!</v>
      </c>
    </row>
    <row r="39" spans="1:8" ht="46.5" customHeight="1" hidden="1">
      <c r="A39" s="10">
        <v>18040600</v>
      </c>
      <c r="B39" s="12" t="s">
        <v>14</v>
      </c>
      <c r="C39" s="34"/>
      <c r="D39" s="34"/>
      <c r="E39" s="48" t="e">
        <f t="shared" si="3"/>
        <v>#DIV/0!</v>
      </c>
      <c r="F39" s="48">
        <f t="shared" si="0"/>
        <v>0</v>
      </c>
      <c r="G39" s="34"/>
      <c r="H39" s="48" t="e">
        <f t="shared" si="1"/>
        <v>#DIV/0!</v>
      </c>
    </row>
    <row r="40" spans="1:8" ht="46.5" customHeight="1" hidden="1">
      <c r="A40" s="10">
        <v>18040700</v>
      </c>
      <c r="B40" s="12" t="s">
        <v>15</v>
      </c>
      <c r="C40" s="34"/>
      <c r="D40" s="34"/>
      <c r="E40" s="48" t="e">
        <f t="shared" si="3"/>
        <v>#DIV/0!</v>
      </c>
      <c r="F40" s="48">
        <f t="shared" si="0"/>
        <v>0</v>
      </c>
      <c r="G40" s="34"/>
      <c r="H40" s="48" t="e">
        <f t="shared" si="1"/>
        <v>#DIV/0!</v>
      </c>
    </row>
    <row r="41" spans="1:8" ht="46.5" customHeight="1" hidden="1">
      <c r="A41" s="10">
        <v>18040800</v>
      </c>
      <c r="B41" s="12" t="s">
        <v>16</v>
      </c>
      <c r="C41" s="34"/>
      <c r="D41" s="34"/>
      <c r="E41" s="48" t="e">
        <f t="shared" si="3"/>
        <v>#DIV/0!</v>
      </c>
      <c r="F41" s="48">
        <f t="shared" si="0"/>
        <v>0</v>
      </c>
      <c r="G41" s="34"/>
      <c r="H41" s="48" t="e">
        <f t="shared" si="1"/>
        <v>#DIV/0!</v>
      </c>
    </row>
    <row r="42" spans="1:8" ht="46.5" customHeight="1" hidden="1">
      <c r="A42" s="10">
        <v>18040900</v>
      </c>
      <c r="B42" s="12" t="s">
        <v>17</v>
      </c>
      <c r="C42" s="34"/>
      <c r="D42" s="34"/>
      <c r="E42" s="48" t="e">
        <f t="shared" si="3"/>
        <v>#DIV/0!</v>
      </c>
      <c r="F42" s="48">
        <f t="shared" si="0"/>
        <v>0</v>
      </c>
      <c r="G42" s="34"/>
      <c r="H42" s="48" t="e">
        <f t="shared" si="1"/>
        <v>#DIV/0!</v>
      </c>
    </row>
    <row r="43" spans="1:8" ht="46.5" customHeight="1" hidden="1">
      <c r="A43" s="10">
        <v>18041000</v>
      </c>
      <c r="B43" s="12" t="s">
        <v>18</v>
      </c>
      <c r="C43" s="34"/>
      <c r="D43" s="34"/>
      <c r="E43" s="48" t="e">
        <f t="shared" si="3"/>
        <v>#DIV/0!</v>
      </c>
      <c r="F43" s="48">
        <f t="shared" si="0"/>
        <v>0</v>
      </c>
      <c r="G43" s="34"/>
      <c r="H43" s="48" t="e">
        <f t="shared" si="1"/>
        <v>#DIV/0!</v>
      </c>
    </row>
    <row r="44" spans="1:8" ht="46.5" customHeight="1" hidden="1">
      <c r="A44" s="10">
        <v>18041300</v>
      </c>
      <c r="B44" s="12" t="s">
        <v>19</v>
      </c>
      <c r="C44" s="34"/>
      <c r="D44" s="34"/>
      <c r="E44" s="48" t="e">
        <f t="shared" si="3"/>
        <v>#DIV/0!</v>
      </c>
      <c r="F44" s="48">
        <f t="shared" si="0"/>
        <v>0</v>
      </c>
      <c r="G44" s="34"/>
      <c r="H44" s="48" t="e">
        <f t="shared" si="1"/>
        <v>#DIV/0!</v>
      </c>
    </row>
    <row r="45" spans="1:8" ht="46.5" customHeight="1" hidden="1">
      <c r="A45" s="10">
        <v>18041400</v>
      </c>
      <c r="B45" s="12" t="s">
        <v>20</v>
      </c>
      <c r="C45" s="34"/>
      <c r="D45" s="34"/>
      <c r="E45" s="48" t="e">
        <f t="shared" si="3"/>
        <v>#DIV/0!</v>
      </c>
      <c r="F45" s="48">
        <f t="shared" si="0"/>
        <v>0</v>
      </c>
      <c r="G45" s="34"/>
      <c r="H45" s="48" t="e">
        <f t="shared" si="1"/>
        <v>#DIV/0!</v>
      </c>
    </row>
    <row r="46" spans="1:8" ht="30.75" customHeight="1" hidden="1">
      <c r="A46" s="10">
        <v>18041700</v>
      </c>
      <c r="B46" s="12" t="s">
        <v>21</v>
      </c>
      <c r="C46" s="34"/>
      <c r="D46" s="34"/>
      <c r="E46" s="48" t="e">
        <f t="shared" si="3"/>
        <v>#DIV/0!</v>
      </c>
      <c r="F46" s="48">
        <f t="shared" si="0"/>
        <v>0</v>
      </c>
      <c r="G46" s="34"/>
      <c r="H46" s="48" t="e">
        <f t="shared" si="1"/>
        <v>#DIV/0!</v>
      </c>
    </row>
    <row r="47" spans="1:8" ht="30.75" customHeight="1" hidden="1">
      <c r="A47" s="10">
        <v>18041800</v>
      </c>
      <c r="B47" s="12" t="s">
        <v>22</v>
      </c>
      <c r="C47" s="34"/>
      <c r="D47" s="34"/>
      <c r="E47" s="48" t="e">
        <f t="shared" si="3"/>
        <v>#DIV/0!</v>
      </c>
      <c r="F47" s="48">
        <f t="shared" si="0"/>
        <v>0</v>
      </c>
      <c r="G47" s="34"/>
      <c r="H47" s="48" t="e">
        <f t="shared" si="1"/>
        <v>#DIV/0!</v>
      </c>
    </row>
    <row r="48" spans="1:8" ht="30.75" customHeight="1">
      <c r="A48" s="10">
        <v>18040000</v>
      </c>
      <c r="B48" s="12" t="s">
        <v>10</v>
      </c>
      <c r="C48" s="34">
        <v>0</v>
      </c>
      <c r="D48" s="34">
        <v>0</v>
      </c>
      <c r="E48" s="48">
        <v>0</v>
      </c>
      <c r="F48" s="48">
        <f>D48-C48</f>
        <v>0</v>
      </c>
      <c r="G48" s="34">
        <v>-2.808</v>
      </c>
      <c r="H48" s="48">
        <f t="shared" si="1"/>
        <v>0</v>
      </c>
    </row>
    <row r="49" spans="1:8" s="4" customFormat="1" ht="15" customHeight="1">
      <c r="A49" s="10">
        <v>18050000</v>
      </c>
      <c r="B49" s="12" t="s">
        <v>37</v>
      </c>
      <c r="C49" s="34">
        <v>33978.32</v>
      </c>
      <c r="D49" s="34">
        <v>34300.8</v>
      </c>
      <c r="E49" s="48">
        <f>D49/C49*100</f>
        <v>100.94907576360457</v>
      </c>
      <c r="F49" s="48">
        <f t="shared" si="0"/>
        <v>322.4800000000032</v>
      </c>
      <c r="G49" s="34">
        <v>25567.656</v>
      </c>
      <c r="H49" s="48">
        <f t="shared" si="1"/>
        <v>134.15699898340313</v>
      </c>
    </row>
    <row r="50" spans="1:8" s="4" customFormat="1" ht="14.25" customHeight="1" hidden="1">
      <c r="A50" s="10"/>
      <c r="B50" s="12"/>
      <c r="C50" s="34"/>
      <c r="D50" s="34"/>
      <c r="E50" s="53"/>
      <c r="F50" s="53"/>
      <c r="G50" s="34"/>
      <c r="H50" s="48"/>
    </row>
    <row r="51" spans="1:10" ht="15.75">
      <c r="A51" s="9">
        <v>20000000</v>
      </c>
      <c r="B51" s="21" t="s">
        <v>23</v>
      </c>
      <c r="C51" s="33">
        <f>SUM(C52:C67)</f>
        <v>5392.1</v>
      </c>
      <c r="D51" s="33">
        <f>SUM(D52:D67)</f>
        <v>5430.43</v>
      </c>
      <c r="E51" s="47">
        <f>D51/C51*100</f>
        <v>100.71085476901393</v>
      </c>
      <c r="F51" s="47">
        <f t="shared" si="0"/>
        <v>38.32999999999993</v>
      </c>
      <c r="G51" s="33">
        <f>+G56+G57+G58+G61+G62+G65+G67+G52+G66</f>
        <v>6018.944</v>
      </c>
      <c r="H51" s="47">
        <f t="shared" si="1"/>
        <v>90.22230477638603</v>
      </c>
      <c r="J51" s="15"/>
    </row>
    <row r="52" spans="1:8" ht="60">
      <c r="A52" s="10">
        <v>21010300</v>
      </c>
      <c r="B52" s="12" t="s">
        <v>118</v>
      </c>
      <c r="C52" s="34">
        <v>30.6</v>
      </c>
      <c r="D52" s="34">
        <v>0.2</v>
      </c>
      <c r="E52" s="48">
        <f>D52/C52*100</f>
        <v>0.6535947712418301</v>
      </c>
      <c r="F52" s="48">
        <f t="shared" si="0"/>
        <v>-30.400000000000002</v>
      </c>
      <c r="G52" s="34">
        <v>1</v>
      </c>
      <c r="H52" s="48">
        <f t="shared" si="1"/>
        <v>20</v>
      </c>
    </row>
    <row r="53" spans="1:8" ht="30" hidden="1">
      <c r="A53" s="10">
        <v>21050000</v>
      </c>
      <c r="B53" s="12" t="s">
        <v>64</v>
      </c>
      <c r="C53" s="34"/>
      <c r="D53" s="34"/>
      <c r="E53" s="48">
        <v>0</v>
      </c>
      <c r="F53" s="48">
        <f t="shared" si="0"/>
        <v>0</v>
      </c>
      <c r="G53" s="34"/>
      <c r="H53" s="48" t="e">
        <f t="shared" si="1"/>
        <v>#DIV/0!</v>
      </c>
    </row>
    <row r="54" spans="1:8" ht="15.75" hidden="1">
      <c r="A54" s="10">
        <v>21080500</v>
      </c>
      <c r="B54" s="12" t="s">
        <v>24</v>
      </c>
      <c r="C54" s="34"/>
      <c r="D54" s="34"/>
      <c r="E54" s="48"/>
      <c r="F54" s="48">
        <f t="shared" si="0"/>
        <v>0</v>
      </c>
      <c r="G54" s="34"/>
      <c r="H54" s="48" t="e">
        <f t="shared" si="1"/>
        <v>#DIV/0!</v>
      </c>
    </row>
    <row r="55" spans="1:8" ht="15.75" hidden="1">
      <c r="A55" s="10"/>
      <c r="B55" s="12"/>
      <c r="C55" s="35"/>
      <c r="D55" s="34"/>
      <c r="E55" s="48"/>
      <c r="F55" s="48"/>
      <c r="G55" s="34"/>
      <c r="H55" s="48" t="e">
        <f t="shared" si="1"/>
        <v>#DIV/0!</v>
      </c>
    </row>
    <row r="56" spans="1:8" ht="32.25" customHeight="1">
      <c r="A56" s="10">
        <v>21081100</v>
      </c>
      <c r="B56" s="12" t="s">
        <v>25</v>
      </c>
      <c r="C56" s="34">
        <v>101.7</v>
      </c>
      <c r="D56" s="34">
        <v>49.4</v>
      </c>
      <c r="E56" s="48">
        <f aca="true" t="shared" si="4" ref="E56:E67">D56/C56*100</f>
        <v>48.574237954768925</v>
      </c>
      <c r="F56" s="48">
        <f>D56-C56</f>
        <v>-52.300000000000004</v>
      </c>
      <c r="G56" s="34">
        <v>59.4</v>
      </c>
      <c r="H56" s="48">
        <f>D56/G56*100</f>
        <v>83.16498316498317</v>
      </c>
    </row>
    <row r="57" spans="1:8" ht="79.5" customHeight="1">
      <c r="A57" s="10">
        <v>21081500</v>
      </c>
      <c r="B57" s="12" t="s">
        <v>89</v>
      </c>
      <c r="C57" s="34">
        <v>107.55</v>
      </c>
      <c r="D57" s="34">
        <v>197.2</v>
      </c>
      <c r="E57" s="48">
        <f t="shared" si="4"/>
        <v>183.35657833565784</v>
      </c>
      <c r="F57" s="48">
        <f>D57-C57</f>
        <v>89.64999999999999</v>
      </c>
      <c r="G57" s="34">
        <v>91.446</v>
      </c>
      <c r="H57" s="48">
        <f aca="true" t="shared" si="5" ref="H57:H67">D57/G57*100</f>
        <v>215.64639240644752</v>
      </c>
    </row>
    <row r="58" spans="1:8" s="4" customFormat="1" ht="29.25" customHeight="1">
      <c r="A58" s="10">
        <v>22010000</v>
      </c>
      <c r="B58" s="12" t="s">
        <v>90</v>
      </c>
      <c r="C58" s="34">
        <v>2500</v>
      </c>
      <c r="D58" s="34">
        <v>2587.71</v>
      </c>
      <c r="E58" s="48">
        <f t="shared" si="4"/>
        <v>103.50840000000001</v>
      </c>
      <c r="F58" s="48">
        <f t="shared" si="0"/>
        <v>87.71000000000004</v>
      </c>
      <c r="G58" s="34">
        <v>2417.598</v>
      </c>
      <c r="H58" s="48">
        <f t="shared" si="5"/>
        <v>107.03640555625873</v>
      </c>
    </row>
    <row r="59" spans="1:8" ht="30.75" customHeight="1" hidden="1">
      <c r="A59" s="10">
        <v>22010300</v>
      </c>
      <c r="B59" s="12" t="s">
        <v>65</v>
      </c>
      <c r="C59" s="34"/>
      <c r="D59" s="34"/>
      <c r="E59" s="48" t="e">
        <f t="shared" si="4"/>
        <v>#DIV/0!</v>
      </c>
      <c r="F59" s="53"/>
      <c r="G59" s="34"/>
      <c r="H59" s="48" t="e">
        <f t="shared" si="5"/>
        <v>#DIV/0!</v>
      </c>
    </row>
    <row r="60" spans="1:8" ht="44.25" customHeight="1" hidden="1">
      <c r="A60" s="10"/>
      <c r="B60" s="12"/>
      <c r="C60" s="34"/>
      <c r="D60" s="34"/>
      <c r="E60" s="48" t="e">
        <f t="shared" si="4"/>
        <v>#DIV/0!</v>
      </c>
      <c r="F60" s="53"/>
      <c r="G60" s="34"/>
      <c r="H60" s="48" t="e">
        <f t="shared" si="5"/>
        <v>#DIV/0!</v>
      </c>
    </row>
    <row r="61" spans="1:8" ht="60">
      <c r="A61" s="10">
        <v>22080400</v>
      </c>
      <c r="B61" s="12" t="s">
        <v>111</v>
      </c>
      <c r="C61" s="34">
        <v>1250</v>
      </c>
      <c r="D61" s="34">
        <v>1147.4</v>
      </c>
      <c r="E61" s="48">
        <f t="shared" si="4"/>
        <v>91.792</v>
      </c>
      <c r="F61" s="48">
        <f t="shared" si="0"/>
        <v>-102.59999999999991</v>
      </c>
      <c r="G61" s="34">
        <v>1085.4</v>
      </c>
      <c r="H61" s="48">
        <f t="shared" si="5"/>
        <v>105.71217984153307</v>
      </c>
    </row>
    <row r="62" spans="1:8" ht="15.75">
      <c r="A62" s="10">
        <v>22090000</v>
      </c>
      <c r="B62" s="12" t="s">
        <v>26</v>
      </c>
      <c r="C62" s="34">
        <v>77.25</v>
      </c>
      <c r="D62" s="34">
        <v>73.7</v>
      </c>
      <c r="E62" s="48">
        <f t="shared" si="4"/>
        <v>95.40453074433657</v>
      </c>
      <c r="F62" s="48">
        <f t="shared" si="0"/>
        <v>-3.549999999999997</v>
      </c>
      <c r="G62" s="34">
        <v>64.3</v>
      </c>
      <c r="H62" s="48">
        <f t="shared" si="5"/>
        <v>114.6189735614308</v>
      </c>
    </row>
    <row r="63" spans="1:8" ht="62.25" customHeight="1" hidden="1">
      <c r="A63" s="10">
        <v>22090100</v>
      </c>
      <c r="B63" s="12" t="s">
        <v>27</v>
      </c>
      <c r="C63" s="34"/>
      <c r="D63" s="34"/>
      <c r="E63" s="48" t="e">
        <f t="shared" si="4"/>
        <v>#DIV/0!</v>
      </c>
      <c r="F63" s="48">
        <f t="shared" si="0"/>
        <v>0</v>
      </c>
      <c r="G63" s="34"/>
      <c r="H63" s="48" t="e">
        <f t="shared" si="5"/>
        <v>#DIV/0!</v>
      </c>
    </row>
    <row r="64" spans="1:8" ht="62.25" customHeight="1" hidden="1">
      <c r="A64" s="10">
        <v>22090400</v>
      </c>
      <c r="B64" s="12" t="s">
        <v>28</v>
      </c>
      <c r="C64" s="34"/>
      <c r="D64" s="34"/>
      <c r="E64" s="48" t="e">
        <f t="shared" si="4"/>
        <v>#DIV/0!</v>
      </c>
      <c r="F64" s="48">
        <f t="shared" si="0"/>
        <v>0</v>
      </c>
      <c r="G64" s="34"/>
      <c r="H64" s="48" t="e">
        <f t="shared" si="5"/>
        <v>#DIV/0!</v>
      </c>
    </row>
    <row r="65" spans="1:8" ht="15.75">
      <c r="A65" s="10">
        <v>24060300</v>
      </c>
      <c r="B65" s="12" t="s">
        <v>24</v>
      </c>
      <c r="C65" s="34">
        <v>75</v>
      </c>
      <c r="D65" s="34">
        <v>333.84</v>
      </c>
      <c r="E65" s="48">
        <f t="shared" si="4"/>
        <v>445.12</v>
      </c>
      <c r="F65" s="48">
        <f t="shared" si="0"/>
        <v>258.84</v>
      </c>
      <c r="G65" s="34">
        <v>357.7</v>
      </c>
      <c r="H65" s="48">
        <f t="shared" si="5"/>
        <v>93.32960581492871</v>
      </c>
    </row>
    <row r="66" spans="1:8" ht="200.25" customHeight="1">
      <c r="A66" s="10">
        <v>24062200</v>
      </c>
      <c r="B66" s="12" t="s">
        <v>102</v>
      </c>
      <c r="C66" s="34">
        <v>0</v>
      </c>
      <c r="D66" s="34">
        <v>23.64</v>
      </c>
      <c r="E66" s="48">
        <v>0</v>
      </c>
      <c r="F66" s="48">
        <f t="shared" si="0"/>
        <v>23.64</v>
      </c>
      <c r="G66" s="34">
        <v>306.6</v>
      </c>
      <c r="H66" s="48">
        <f t="shared" si="5"/>
        <v>7.710371819960861</v>
      </c>
    </row>
    <row r="67" spans="1:8" ht="49.5" customHeight="1">
      <c r="A67" s="10">
        <v>24160100</v>
      </c>
      <c r="B67" s="12" t="s">
        <v>112</v>
      </c>
      <c r="C67" s="34">
        <v>1250</v>
      </c>
      <c r="D67" s="34">
        <v>1017.34</v>
      </c>
      <c r="E67" s="48">
        <f t="shared" si="4"/>
        <v>81.3872</v>
      </c>
      <c r="F67" s="48">
        <f t="shared" si="0"/>
        <v>-232.65999999999997</v>
      </c>
      <c r="G67" s="34">
        <v>1635.5</v>
      </c>
      <c r="H67" s="48">
        <f t="shared" si="5"/>
        <v>62.20360745949252</v>
      </c>
    </row>
    <row r="68" spans="1:8" ht="15.75">
      <c r="A68" s="9">
        <v>30000000</v>
      </c>
      <c r="B68" s="21" t="s">
        <v>125</v>
      </c>
      <c r="C68" s="37">
        <v>0</v>
      </c>
      <c r="D68" s="33">
        <v>1</v>
      </c>
      <c r="E68" s="47">
        <v>0</v>
      </c>
      <c r="F68" s="47">
        <f t="shared" si="0"/>
        <v>1</v>
      </c>
      <c r="G68" s="33">
        <v>0</v>
      </c>
      <c r="H68" s="48">
        <v>0</v>
      </c>
    </row>
    <row r="69" spans="1:8" ht="15.75">
      <c r="A69" s="9">
        <v>40000000</v>
      </c>
      <c r="B69" s="21" t="s">
        <v>31</v>
      </c>
      <c r="C69" s="33">
        <f>C79+C83+C85</f>
        <v>297793.9759999999</v>
      </c>
      <c r="D69" s="33">
        <f>D79+D83+D85</f>
        <v>278692.458</v>
      </c>
      <c r="E69" s="47">
        <f>D69/C69*100</f>
        <v>93.58566004034952</v>
      </c>
      <c r="F69" s="47">
        <f t="shared" si="0"/>
        <v>-19101.517999999924</v>
      </c>
      <c r="G69" s="33">
        <f>G79+G83+G85</f>
        <v>369651.598</v>
      </c>
      <c r="H69" s="47">
        <f t="shared" si="1"/>
        <v>75.39327829444417</v>
      </c>
    </row>
    <row r="70" spans="1:8" ht="15.75" hidden="1">
      <c r="A70" s="10"/>
      <c r="B70" s="12"/>
      <c r="C70" s="34"/>
      <c r="D70" s="34"/>
      <c r="E70" s="48"/>
      <c r="F70" s="48"/>
      <c r="G70" s="34"/>
      <c r="H70" s="48"/>
    </row>
    <row r="71" spans="1:8" ht="14.25" customHeight="1" hidden="1">
      <c r="A71" s="10">
        <v>41020900</v>
      </c>
      <c r="B71" s="12" t="s">
        <v>82</v>
      </c>
      <c r="C71" s="34">
        <v>0</v>
      </c>
      <c r="D71" s="34">
        <v>0</v>
      </c>
      <c r="E71" s="48" t="e">
        <f>D71/C71*100</f>
        <v>#DIV/0!</v>
      </c>
      <c r="F71" s="48">
        <f t="shared" si="0"/>
        <v>0</v>
      </c>
      <c r="G71" s="34">
        <v>0</v>
      </c>
      <c r="H71" s="48">
        <v>0</v>
      </c>
    </row>
    <row r="72" spans="1:8" ht="0.75" customHeight="1" hidden="1">
      <c r="A72" s="10">
        <v>41021100</v>
      </c>
      <c r="B72" s="12" t="s">
        <v>60</v>
      </c>
      <c r="C72" s="34"/>
      <c r="D72" s="34">
        <v>0</v>
      </c>
      <c r="E72" s="48">
        <v>0</v>
      </c>
      <c r="F72" s="48">
        <f t="shared" si="0"/>
        <v>0</v>
      </c>
      <c r="G72" s="34">
        <v>0</v>
      </c>
      <c r="H72" s="48" t="e">
        <f t="shared" si="1"/>
        <v>#DIV/0!</v>
      </c>
    </row>
    <row r="73" spans="1:8" ht="0" customHeight="1" hidden="1">
      <c r="A73" s="10">
        <v>41021200</v>
      </c>
      <c r="B73" s="12" t="s">
        <v>66</v>
      </c>
      <c r="C73" s="34"/>
      <c r="D73" s="34"/>
      <c r="E73" s="48">
        <v>0</v>
      </c>
      <c r="F73" s="48">
        <f t="shared" si="0"/>
        <v>0</v>
      </c>
      <c r="G73" s="34"/>
      <c r="H73" s="48">
        <v>0</v>
      </c>
    </row>
    <row r="74" spans="1:8" ht="10.5" customHeight="1" hidden="1">
      <c r="A74" s="10">
        <v>41021600</v>
      </c>
      <c r="B74" s="12" t="s">
        <v>61</v>
      </c>
      <c r="C74" s="34"/>
      <c r="D74" s="34"/>
      <c r="E74" s="48">
        <v>0</v>
      </c>
      <c r="F74" s="48">
        <f t="shared" si="0"/>
        <v>0</v>
      </c>
      <c r="G74" s="34"/>
      <c r="H74" s="48" t="e">
        <f t="shared" si="1"/>
        <v>#DIV/0!</v>
      </c>
    </row>
    <row r="75" spans="1:8" ht="6" customHeight="1" hidden="1">
      <c r="A75" s="10">
        <v>41021700</v>
      </c>
      <c r="B75" s="12" t="s">
        <v>62</v>
      </c>
      <c r="C75" s="34"/>
      <c r="D75" s="34"/>
      <c r="E75" s="48"/>
      <c r="F75" s="48">
        <f t="shared" si="0"/>
        <v>0</v>
      </c>
      <c r="G75" s="34"/>
      <c r="H75" s="48" t="e">
        <f t="shared" si="1"/>
        <v>#DIV/0!</v>
      </c>
    </row>
    <row r="76" spans="1:8" ht="8.25" customHeight="1" hidden="1">
      <c r="A76" s="10">
        <v>41021800</v>
      </c>
      <c r="B76" s="12" t="s">
        <v>67</v>
      </c>
      <c r="C76" s="34"/>
      <c r="D76" s="34"/>
      <c r="E76" s="48">
        <v>0</v>
      </c>
      <c r="F76" s="48">
        <f t="shared" si="0"/>
        <v>0</v>
      </c>
      <c r="G76" s="34"/>
      <c r="H76" s="48">
        <v>0</v>
      </c>
    </row>
    <row r="77" spans="1:8" ht="9" customHeight="1" hidden="1">
      <c r="A77" s="10">
        <v>41021900</v>
      </c>
      <c r="B77" s="12" t="s">
        <v>68</v>
      </c>
      <c r="C77" s="34"/>
      <c r="D77" s="34"/>
      <c r="E77" s="48">
        <v>0</v>
      </c>
      <c r="F77" s="48">
        <f t="shared" si="0"/>
        <v>0</v>
      </c>
      <c r="G77" s="34"/>
      <c r="H77" s="48">
        <v>0</v>
      </c>
    </row>
    <row r="78" spans="1:8" ht="0.75" customHeight="1" hidden="1">
      <c r="A78" s="10"/>
      <c r="B78" s="12"/>
      <c r="C78" s="34"/>
      <c r="D78" s="34"/>
      <c r="E78" s="48"/>
      <c r="F78" s="48"/>
      <c r="G78" s="34"/>
      <c r="H78" s="48"/>
    </row>
    <row r="79" spans="1:8" ht="30">
      <c r="A79" s="10">
        <v>41030000</v>
      </c>
      <c r="B79" s="12" t="s">
        <v>103</v>
      </c>
      <c r="C79" s="34">
        <v>121409.37</v>
      </c>
      <c r="D79" s="34">
        <v>119189.737</v>
      </c>
      <c r="E79" s="48">
        <f>D79/C79*100</f>
        <v>98.1717778454826</v>
      </c>
      <c r="F79" s="48">
        <f t="shared" si="0"/>
        <v>-2219.6330000000016</v>
      </c>
      <c r="G79" s="34">
        <f>SUM(G80:G82)</f>
        <v>113681.70000000001</v>
      </c>
      <c r="H79" s="48">
        <f t="shared" si="1"/>
        <v>104.84513954312786</v>
      </c>
    </row>
    <row r="80" spans="1:8" ht="60">
      <c r="A80" s="10">
        <v>41031400</v>
      </c>
      <c r="B80" s="12" t="s">
        <v>120</v>
      </c>
      <c r="C80" s="34">
        <v>2447.87</v>
      </c>
      <c r="D80" s="34">
        <v>228.2376</v>
      </c>
      <c r="E80" s="48">
        <f aca="true" t="shared" si="6" ref="E80:E94">D80/C80*100</f>
        <v>9.323926515705491</v>
      </c>
      <c r="F80" s="48">
        <f aca="true" t="shared" si="7" ref="F80:F85">D80-C80</f>
        <v>-2219.6324</v>
      </c>
      <c r="G80" s="34">
        <v>0</v>
      </c>
      <c r="H80" s="48">
        <v>0</v>
      </c>
    </row>
    <row r="81" spans="1:8" ht="30">
      <c r="A81" s="10">
        <v>41033900</v>
      </c>
      <c r="B81" s="12" t="s">
        <v>91</v>
      </c>
      <c r="C81" s="34">
        <v>76105.7</v>
      </c>
      <c r="D81" s="34">
        <v>76105.7</v>
      </c>
      <c r="E81" s="48">
        <f t="shared" si="6"/>
        <v>100</v>
      </c>
      <c r="F81" s="48">
        <f t="shared" si="7"/>
        <v>0</v>
      </c>
      <c r="G81" s="34">
        <v>58166.3</v>
      </c>
      <c r="H81" s="48">
        <f t="shared" si="1"/>
        <v>130.8415697749384</v>
      </c>
    </row>
    <row r="82" spans="1:8" ht="30">
      <c r="A82" s="10">
        <v>41034200</v>
      </c>
      <c r="B82" s="12" t="s">
        <v>92</v>
      </c>
      <c r="C82" s="34">
        <v>42855.8</v>
      </c>
      <c r="D82" s="34">
        <v>42855.8</v>
      </c>
      <c r="E82" s="48">
        <f t="shared" si="6"/>
        <v>100</v>
      </c>
      <c r="F82" s="48">
        <f t="shared" si="7"/>
        <v>0</v>
      </c>
      <c r="G82" s="34">
        <v>55515.4</v>
      </c>
      <c r="H82" s="48">
        <f t="shared" si="1"/>
        <v>77.19623744042194</v>
      </c>
    </row>
    <row r="83" spans="1:8" ht="30">
      <c r="A83" s="10">
        <v>41040000</v>
      </c>
      <c r="B83" s="12" t="s">
        <v>104</v>
      </c>
      <c r="C83" s="34">
        <f>C84</f>
        <v>8664.65</v>
      </c>
      <c r="D83" s="34">
        <f>D84</f>
        <v>8664.648</v>
      </c>
      <c r="E83" s="48">
        <f t="shared" si="6"/>
        <v>99.99997691770585</v>
      </c>
      <c r="F83" s="48">
        <f t="shared" si="7"/>
        <v>-0.0020000000004074536</v>
      </c>
      <c r="G83" s="34">
        <f>G84</f>
        <v>0</v>
      </c>
      <c r="H83" s="48">
        <v>0</v>
      </c>
    </row>
    <row r="84" spans="1:8" ht="75" customHeight="1">
      <c r="A84" s="10">
        <v>41040200</v>
      </c>
      <c r="B84" s="12" t="s">
        <v>105</v>
      </c>
      <c r="C84" s="34">
        <v>8664.65</v>
      </c>
      <c r="D84" s="34">
        <v>8664.648</v>
      </c>
      <c r="E84" s="48">
        <f t="shared" si="6"/>
        <v>99.99997691770585</v>
      </c>
      <c r="F84" s="48">
        <f t="shared" si="7"/>
        <v>-0.0020000000004074536</v>
      </c>
      <c r="G84" s="34">
        <v>0</v>
      </c>
      <c r="H84" s="48">
        <v>0</v>
      </c>
    </row>
    <row r="85" spans="1:8" ht="30">
      <c r="A85" s="10">
        <v>41050000</v>
      </c>
      <c r="B85" s="12" t="s">
        <v>106</v>
      </c>
      <c r="C85" s="34">
        <f>SUM(C86:C98)</f>
        <v>167719.95599999995</v>
      </c>
      <c r="D85" s="34">
        <f>SUM(D86:D98)</f>
        <v>150838.07299999997</v>
      </c>
      <c r="E85" s="48">
        <f t="shared" si="6"/>
        <v>89.93448161887189</v>
      </c>
      <c r="F85" s="48">
        <f t="shared" si="7"/>
        <v>-16881.882999999973</v>
      </c>
      <c r="G85" s="34">
        <f>SUM(G86:G97)</f>
        <v>255969.898</v>
      </c>
      <c r="H85" s="48">
        <f t="shared" si="1"/>
        <v>58.92805137579107</v>
      </c>
    </row>
    <row r="86" spans="1:8" ht="276" customHeight="1">
      <c r="A86" s="10">
        <v>41050100</v>
      </c>
      <c r="B86" s="12" t="s">
        <v>113</v>
      </c>
      <c r="C86" s="34">
        <v>93662.98</v>
      </c>
      <c r="D86" s="34">
        <v>87461.278</v>
      </c>
      <c r="E86" s="48">
        <f t="shared" si="6"/>
        <v>93.37870522590677</v>
      </c>
      <c r="F86" s="48">
        <f t="shared" si="0"/>
        <v>-6201.70199999999</v>
      </c>
      <c r="G86" s="34">
        <v>191142.2</v>
      </c>
      <c r="H86" s="48">
        <f t="shared" si="1"/>
        <v>45.757178686862446</v>
      </c>
    </row>
    <row r="87" spans="1:8" ht="94.5" customHeight="1">
      <c r="A87" s="10">
        <v>41050200</v>
      </c>
      <c r="B87" s="12" t="s">
        <v>93</v>
      </c>
      <c r="C87" s="34">
        <v>260.34</v>
      </c>
      <c r="D87" s="34">
        <v>234.958</v>
      </c>
      <c r="E87" s="48">
        <f t="shared" si="6"/>
        <v>90.25044173004534</v>
      </c>
      <c r="F87" s="48">
        <f t="shared" si="0"/>
        <v>-25.381999999999977</v>
      </c>
      <c r="G87" s="34">
        <v>222.453</v>
      </c>
      <c r="H87" s="48">
        <f t="shared" si="1"/>
        <v>105.62141216346824</v>
      </c>
    </row>
    <row r="88" spans="1:8" ht="270">
      <c r="A88" s="10">
        <v>41050300</v>
      </c>
      <c r="B88" s="12" t="s">
        <v>114</v>
      </c>
      <c r="C88" s="34">
        <v>66714.8</v>
      </c>
      <c r="D88" s="34">
        <v>56115.775</v>
      </c>
      <c r="E88" s="48">
        <f t="shared" si="6"/>
        <v>84.11293296240115</v>
      </c>
      <c r="F88" s="48">
        <f t="shared" si="0"/>
        <v>-10599.025000000001</v>
      </c>
      <c r="G88" s="34">
        <v>56774.643</v>
      </c>
      <c r="H88" s="48">
        <f t="shared" si="1"/>
        <v>98.8395030506841</v>
      </c>
    </row>
    <row r="89" spans="1:8" ht="225">
      <c r="A89" s="10">
        <v>41050700</v>
      </c>
      <c r="B89" s="12" t="s">
        <v>115</v>
      </c>
      <c r="C89" s="34">
        <v>364.8</v>
      </c>
      <c r="D89" s="34">
        <v>311.148</v>
      </c>
      <c r="E89" s="48">
        <f t="shared" si="6"/>
        <v>85.29276315789474</v>
      </c>
      <c r="F89" s="48">
        <f t="shared" si="0"/>
        <v>-53.65199999999999</v>
      </c>
      <c r="G89" s="34">
        <v>215.617</v>
      </c>
      <c r="H89" s="48">
        <f aca="true" t="shared" si="8" ref="H89:H97">D89/G89*100</f>
        <v>144.30587569625771</v>
      </c>
    </row>
    <row r="90" spans="1:8" ht="60">
      <c r="A90" s="10">
        <v>41051000</v>
      </c>
      <c r="B90" s="12" t="s">
        <v>107</v>
      </c>
      <c r="C90" s="34">
        <v>372.84</v>
      </c>
      <c r="D90" s="34">
        <v>372.838</v>
      </c>
      <c r="E90" s="48">
        <f t="shared" si="6"/>
        <v>99.99946357686945</v>
      </c>
      <c r="F90" s="48">
        <f t="shared" si="0"/>
        <v>-0.0019999999999527063</v>
      </c>
      <c r="G90" s="34">
        <v>0</v>
      </c>
      <c r="H90" s="48">
        <v>0</v>
      </c>
    </row>
    <row r="91" spans="1:8" ht="60">
      <c r="A91" s="10">
        <v>41051100</v>
      </c>
      <c r="B91" s="12" t="s">
        <v>94</v>
      </c>
      <c r="C91" s="34">
        <v>1627.19</v>
      </c>
      <c r="D91" s="34">
        <v>1627.19</v>
      </c>
      <c r="E91" s="48">
        <f t="shared" si="6"/>
        <v>100</v>
      </c>
      <c r="F91" s="48">
        <f t="shared" si="0"/>
        <v>0</v>
      </c>
      <c r="G91" s="34">
        <v>1141.7</v>
      </c>
      <c r="H91" s="48">
        <f>D91/G91*100</f>
        <v>142.5234299728475</v>
      </c>
    </row>
    <row r="92" spans="1:8" ht="75">
      <c r="A92" s="10">
        <v>41051200</v>
      </c>
      <c r="B92" s="12" t="s">
        <v>95</v>
      </c>
      <c r="C92" s="34">
        <v>990.28</v>
      </c>
      <c r="D92" s="34">
        <v>990.276</v>
      </c>
      <c r="E92" s="48">
        <f t="shared" si="6"/>
        <v>99.99959607383771</v>
      </c>
      <c r="F92" s="48">
        <f t="shared" si="0"/>
        <v>-0.004000000000019099</v>
      </c>
      <c r="G92" s="34">
        <v>392.982</v>
      </c>
      <c r="H92" s="48">
        <f t="shared" si="8"/>
        <v>251.99016748858725</v>
      </c>
    </row>
    <row r="93" spans="1:8" ht="75">
      <c r="A93" s="10">
        <v>41051400</v>
      </c>
      <c r="B93" s="12" t="s">
        <v>108</v>
      </c>
      <c r="C93" s="34">
        <v>1068.86</v>
      </c>
      <c r="D93" s="34">
        <v>1068.86</v>
      </c>
      <c r="E93" s="48">
        <f t="shared" si="6"/>
        <v>100</v>
      </c>
      <c r="F93" s="48">
        <f t="shared" si="0"/>
        <v>0</v>
      </c>
      <c r="G93" s="34">
        <v>1090.386</v>
      </c>
      <c r="H93" s="48">
        <f t="shared" si="8"/>
        <v>98.02583672204155</v>
      </c>
    </row>
    <row r="94" spans="1:8" ht="60">
      <c r="A94" s="10">
        <v>41051500</v>
      </c>
      <c r="B94" s="12" t="s">
        <v>96</v>
      </c>
      <c r="C94" s="34">
        <v>1582.61</v>
      </c>
      <c r="D94" s="34">
        <v>1582.6</v>
      </c>
      <c r="E94" s="48">
        <f t="shared" si="6"/>
        <v>99.9993681323889</v>
      </c>
      <c r="F94" s="48">
        <f t="shared" si="0"/>
        <v>-0.009999999999990905</v>
      </c>
      <c r="G94" s="34">
        <v>2174.61</v>
      </c>
      <c r="H94" s="48">
        <f t="shared" si="8"/>
        <v>72.77626792850211</v>
      </c>
    </row>
    <row r="95" spans="1:8" ht="60">
      <c r="A95" s="10">
        <v>41051600</v>
      </c>
      <c r="B95" s="12" t="s">
        <v>97</v>
      </c>
      <c r="C95" s="34">
        <v>0</v>
      </c>
      <c r="D95" s="34">
        <v>0</v>
      </c>
      <c r="E95" s="48">
        <v>0</v>
      </c>
      <c r="F95" s="48">
        <f t="shared" si="0"/>
        <v>0</v>
      </c>
      <c r="G95" s="34">
        <v>1549.943</v>
      </c>
      <c r="H95" s="48">
        <f t="shared" si="8"/>
        <v>0</v>
      </c>
    </row>
    <row r="96" spans="1:8" ht="75">
      <c r="A96" s="10">
        <v>41052000</v>
      </c>
      <c r="B96" s="12" t="s">
        <v>98</v>
      </c>
      <c r="C96" s="34">
        <v>597.796</v>
      </c>
      <c r="D96" s="34">
        <v>595.69</v>
      </c>
      <c r="E96" s="48">
        <f>D96/C96*100</f>
        <v>99.6477059063627</v>
      </c>
      <c r="F96" s="48">
        <f t="shared" si="0"/>
        <v>-2.1059999999999945</v>
      </c>
      <c r="G96" s="34">
        <v>1258.004</v>
      </c>
      <c r="H96" s="48">
        <f t="shared" si="8"/>
        <v>47.351995701126555</v>
      </c>
    </row>
    <row r="97" spans="1:8" ht="15.75">
      <c r="A97" s="10">
        <v>41053900</v>
      </c>
      <c r="B97" s="12" t="s">
        <v>99</v>
      </c>
      <c r="C97" s="34">
        <v>7.36</v>
      </c>
      <c r="D97" s="34">
        <v>7.36</v>
      </c>
      <c r="E97" s="48">
        <f>D97/C97*100</f>
        <v>100</v>
      </c>
      <c r="F97" s="48">
        <f t="shared" si="0"/>
        <v>0</v>
      </c>
      <c r="G97" s="34">
        <v>7.36</v>
      </c>
      <c r="H97" s="48">
        <f t="shared" si="8"/>
        <v>100</v>
      </c>
    </row>
    <row r="98" spans="1:8" ht="68.25" customHeight="1">
      <c r="A98" s="10">
        <v>41054300</v>
      </c>
      <c r="B98" s="17" t="s">
        <v>124</v>
      </c>
      <c r="C98" s="34">
        <v>470.1</v>
      </c>
      <c r="D98" s="34">
        <v>470.1</v>
      </c>
      <c r="E98" s="48">
        <f>D98/C98*100</f>
        <v>100</v>
      </c>
      <c r="F98" s="48">
        <f t="shared" si="0"/>
        <v>0</v>
      </c>
      <c r="G98" s="34">
        <v>0</v>
      </c>
      <c r="H98" s="48">
        <v>0</v>
      </c>
    </row>
    <row r="99" spans="1:10" ht="21" customHeight="1">
      <c r="A99" s="60" t="s">
        <v>33</v>
      </c>
      <c r="B99" s="61"/>
      <c r="C99" s="38">
        <f>C8+C51+C68</f>
        <v>394710.06999999995</v>
      </c>
      <c r="D99" s="38">
        <f>D8+D51+D68</f>
        <v>399959.8899999999</v>
      </c>
      <c r="E99" s="49">
        <f>D99/C99*100</f>
        <v>101.33004460717203</v>
      </c>
      <c r="F99" s="49">
        <f aca="true" t="shared" si="9" ref="F99:F136">D99-C99</f>
        <v>5249.819999999949</v>
      </c>
      <c r="G99" s="38">
        <f>G8+G51</f>
        <v>338080.9249899999</v>
      </c>
      <c r="H99" s="49">
        <f>D99/G99*100</f>
        <v>118.3030039366552</v>
      </c>
      <c r="J99" s="16"/>
    </row>
    <row r="100" spans="1:14" ht="21" customHeight="1">
      <c r="A100" s="60" t="s">
        <v>32</v>
      </c>
      <c r="B100" s="61"/>
      <c r="C100" s="38">
        <f>C8+C51+C68+C69</f>
        <v>692504.0459999999</v>
      </c>
      <c r="D100" s="38">
        <f>D8+D51+D68+D69</f>
        <v>678652.3479999999</v>
      </c>
      <c r="E100" s="49">
        <f>D100/C100*100</f>
        <v>97.99976648800693</v>
      </c>
      <c r="F100" s="49">
        <f t="shared" si="9"/>
        <v>-13851.697999999975</v>
      </c>
      <c r="G100" s="38">
        <f>G8+G51+G68+G69</f>
        <v>707732.52299</v>
      </c>
      <c r="H100" s="49">
        <f>D100/G100*100</f>
        <v>95.89107833180488</v>
      </c>
      <c r="K100" s="14"/>
      <c r="N100" s="16"/>
    </row>
    <row r="101" spans="1:10" ht="18.75">
      <c r="A101" s="62" t="s">
        <v>50</v>
      </c>
      <c r="B101" s="63"/>
      <c r="C101" s="63"/>
      <c r="D101" s="63"/>
      <c r="E101" s="63"/>
      <c r="F101" s="63"/>
      <c r="G101" s="63"/>
      <c r="H101" s="64"/>
      <c r="J101" s="4"/>
    </row>
    <row r="102" spans="1:8" ht="15.75">
      <c r="A102" s="9">
        <v>10000000</v>
      </c>
      <c r="B102" s="23" t="s">
        <v>4</v>
      </c>
      <c r="C102" s="38">
        <f>C105+C110+C111</f>
        <v>83</v>
      </c>
      <c r="D102" s="38">
        <f>D105+D110+D111</f>
        <v>224.4</v>
      </c>
      <c r="E102" s="47">
        <f>D102/C102*100</f>
        <v>270.3614457831325</v>
      </c>
      <c r="F102" s="49">
        <f t="shared" si="9"/>
        <v>141.4</v>
      </c>
      <c r="G102" s="38">
        <f>G105+G110+G111</f>
        <v>162.32</v>
      </c>
      <c r="H102" s="49">
        <f aca="true" t="shared" si="10" ref="H102:H136">D102/G102*100</f>
        <v>138.24544110399214</v>
      </c>
    </row>
    <row r="103" spans="1:8" ht="15" customHeight="1" hidden="1">
      <c r="A103" s="10">
        <v>12000000</v>
      </c>
      <c r="B103" s="24" t="s">
        <v>34</v>
      </c>
      <c r="C103" s="39"/>
      <c r="D103" s="39"/>
      <c r="E103" s="50" t="e">
        <f>D103/C103*100</f>
        <v>#DIV/0!</v>
      </c>
      <c r="F103" s="50">
        <f t="shared" si="9"/>
        <v>0</v>
      </c>
      <c r="G103" s="39"/>
      <c r="H103" s="49" t="e">
        <f t="shared" si="10"/>
        <v>#DIV/0!</v>
      </c>
    </row>
    <row r="104" spans="1:8" ht="46.5" customHeight="1" hidden="1">
      <c r="A104" s="10">
        <v>12020000</v>
      </c>
      <c r="B104" s="24" t="s">
        <v>35</v>
      </c>
      <c r="C104" s="39"/>
      <c r="D104" s="39"/>
      <c r="E104" s="50">
        <v>0</v>
      </c>
      <c r="F104" s="50">
        <f t="shared" si="9"/>
        <v>0</v>
      </c>
      <c r="G104" s="39"/>
      <c r="H104" s="49" t="e">
        <f t="shared" si="10"/>
        <v>#DIV/0!</v>
      </c>
    </row>
    <row r="105" spans="1:8" ht="75" hidden="1">
      <c r="A105" s="10">
        <v>18041500</v>
      </c>
      <c r="B105" s="24" t="s">
        <v>36</v>
      </c>
      <c r="C105" s="40">
        <v>0</v>
      </c>
      <c r="D105" s="39">
        <v>0</v>
      </c>
      <c r="E105" s="48">
        <v>0</v>
      </c>
      <c r="F105" s="50">
        <f t="shared" si="9"/>
        <v>0</v>
      </c>
      <c r="G105" s="39">
        <v>0</v>
      </c>
      <c r="H105" s="49" t="e">
        <f t="shared" si="10"/>
        <v>#DIV/0!</v>
      </c>
    </row>
    <row r="106" spans="1:8" ht="30.75" customHeight="1" hidden="1">
      <c r="A106" s="10">
        <v>18050100</v>
      </c>
      <c r="B106" s="24" t="s">
        <v>38</v>
      </c>
      <c r="C106" s="40"/>
      <c r="D106" s="39"/>
      <c r="E106" s="50"/>
      <c r="F106" s="50">
        <f t="shared" si="9"/>
        <v>0</v>
      </c>
      <c r="G106" s="39"/>
      <c r="H106" s="49" t="e">
        <f t="shared" si="10"/>
        <v>#DIV/0!</v>
      </c>
    </row>
    <row r="107" spans="1:8" ht="30.75" customHeight="1" hidden="1">
      <c r="A107" s="10">
        <v>18050200</v>
      </c>
      <c r="B107" s="24" t="s">
        <v>39</v>
      </c>
      <c r="C107" s="40"/>
      <c r="D107" s="39"/>
      <c r="E107" s="50"/>
      <c r="F107" s="50">
        <f t="shared" si="9"/>
        <v>0</v>
      </c>
      <c r="G107" s="39"/>
      <c r="H107" s="49" t="e">
        <f t="shared" si="10"/>
        <v>#DIV/0!</v>
      </c>
    </row>
    <row r="108" spans="1:8" ht="15" customHeight="1" hidden="1">
      <c r="A108" s="10">
        <v>18050300</v>
      </c>
      <c r="B108" s="24" t="s">
        <v>40</v>
      </c>
      <c r="C108" s="40"/>
      <c r="D108" s="39"/>
      <c r="E108" s="50" t="e">
        <f aca="true" t="shared" si="11" ref="E108:E114">D108/C108*100</f>
        <v>#DIV/0!</v>
      </c>
      <c r="F108" s="50">
        <f t="shared" si="9"/>
        <v>0</v>
      </c>
      <c r="G108" s="39"/>
      <c r="H108" s="49" t="e">
        <f t="shared" si="10"/>
        <v>#DIV/0!</v>
      </c>
    </row>
    <row r="109" spans="1:8" ht="15" customHeight="1" hidden="1">
      <c r="A109" s="10">
        <v>18050400</v>
      </c>
      <c r="B109" s="24" t="s">
        <v>41</v>
      </c>
      <c r="C109" s="40"/>
      <c r="D109" s="39"/>
      <c r="E109" s="50" t="e">
        <f t="shared" si="11"/>
        <v>#DIV/0!</v>
      </c>
      <c r="F109" s="50">
        <f t="shared" si="9"/>
        <v>0</v>
      </c>
      <c r="G109" s="39"/>
      <c r="H109" s="49" t="e">
        <f t="shared" si="10"/>
        <v>#DIV/0!</v>
      </c>
    </row>
    <row r="110" spans="1:8" ht="15.75">
      <c r="A110" s="10">
        <v>19010000</v>
      </c>
      <c r="B110" s="24" t="s">
        <v>42</v>
      </c>
      <c r="C110" s="39">
        <v>83</v>
      </c>
      <c r="D110" s="39">
        <v>224.4</v>
      </c>
      <c r="E110" s="48">
        <f t="shared" si="11"/>
        <v>270.3614457831325</v>
      </c>
      <c r="F110" s="50">
        <f>D110-C110</f>
        <v>141.4</v>
      </c>
      <c r="G110" s="39">
        <v>162.32</v>
      </c>
      <c r="H110" s="50">
        <f t="shared" si="10"/>
        <v>138.24544110399214</v>
      </c>
    </row>
    <row r="111" spans="1:8" ht="30" hidden="1">
      <c r="A111" s="10">
        <v>19050200</v>
      </c>
      <c r="B111" s="24" t="s">
        <v>69</v>
      </c>
      <c r="C111" s="39">
        <v>0</v>
      </c>
      <c r="D111" s="39">
        <v>0</v>
      </c>
      <c r="E111" s="48">
        <v>0</v>
      </c>
      <c r="F111" s="50">
        <f t="shared" si="9"/>
        <v>0</v>
      </c>
      <c r="G111" s="39">
        <v>0</v>
      </c>
      <c r="H111" s="49" t="e">
        <f t="shared" si="10"/>
        <v>#DIV/0!</v>
      </c>
    </row>
    <row r="112" spans="1:8" ht="46.5" customHeight="1" hidden="1">
      <c r="A112" s="10">
        <v>19010100</v>
      </c>
      <c r="B112" s="24" t="s">
        <v>43</v>
      </c>
      <c r="C112" s="39"/>
      <c r="D112" s="39"/>
      <c r="E112" s="54" t="e">
        <f t="shared" si="11"/>
        <v>#DIV/0!</v>
      </c>
      <c r="F112" s="54">
        <f>D112-C112</f>
        <v>0</v>
      </c>
      <c r="G112" s="39"/>
      <c r="H112" s="49" t="e">
        <f t="shared" si="10"/>
        <v>#DIV/0!</v>
      </c>
    </row>
    <row r="113" spans="1:8" ht="30.75" customHeight="1" hidden="1">
      <c r="A113" s="10">
        <v>19010200</v>
      </c>
      <c r="B113" s="24" t="s">
        <v>44</v>
      </c>
      <c r="C113" s="39"/>
      <c r="D113" s="39"/>
      <c r="E113" s="54" t="e">
        <f t="shared" si="11"/>
        <v>#DIV/0!</v>
      </c>
      <c r="F113" s="54">
        <f>D113-C113</f>
        <v>0</v>
      </c>
      <c r="G113" s="39"/>
      <c r="H113" s="49" t="e">
        <f t="shared" si="10"/>
        <v>#DIV/0!</v>
      </c>
    </row>
    <row r="114" spans="1:8" ht="78" customHeight="1" hidden="1">
      <c r="A114" s="10">
        <v>19010300</v>
      </c>
      <c r="B114" s="24" t="s">
        <v>45</v>
      </c>
      <c r="C114" s="39"/>
      <c r="D114" s="39"/>
      <c r="E114" s="54" t="e">
        <f t="shared" si="11"/>
        <v>#DIV/0!</v>
      </c>
      <c r="F114" s="54">
        <f>D114-C114</f>
        <v>0</v>
      </c>
      <c r="G114" s="39"/>
      <c r="H114" s="49" t="e">
        <f t="shared" si="10"/>
        <v>#DIV/0!</v>
      </c>
    </row>
    <row r="115" spans="1:8" ht="78" customHeight="1" hidden="1">
      <c r="A115" s="10">
        <v>19010500</v>
      </c>
      <c r="B115" s="24" t="s">
        <v>46</v>
      </c>
      <c r="C115" s="39"/>
      <c r="D115" s="39"/>
      <c r="E115" s="54"/>
      <c r="F115" s="54">
        <f>D115-C115</f>
        <v>0</v>
      </c>
      <c r="G115" s="39"/>
      <c r="H115" s="49" t="e">
        <f t="shared" si="10"/>
        <v>#DIV/0!</v>
      </c>
    </row>
    <row r="116" spans="1:8" ht="62.25" customHeight="1" hidden="1">
      <c r="A116" s="10">
        <v>19050200</v>
      </c>
      <c r="B116" s="24" t="s">
        <v>47</v>
      </c>
      <c r="C116" s="39"/>
      <c r="D116" s="39"/>
      <c r="E116" s="54"/>
      <c r="F116" s="54">
        <f>D116-C116</f>
        <v>0</v>
      </c>
      <c r="G116" s="39"/>
      <c r="H116" s="49" t="e">
        <f t="shared" si="10"/>
        <v>#DIV/0!</v>
      </c>
    </row>
    <row r="117" spans="1:8" ht="46.5" customHeight="1" hidden="1">
      <c r="A117" s="10">
        <v>19050300</v>
      </c>
      <c r="B117" s="24" t="s">
        <v>48</v>
      </c>
      <c r="C117" s="39"/>
      <c r="D117" s="39"/>
      <c r="E117" s="55"/>
      <c r="F117" s="54">
        <f t="shared" si="9"/>
        <v>0</v>
      </c>
      <c r="G117" s="39"/>
      <c r="H117" s="49" t="e">
        <f t="shared" si="10"/>
        <v>#DIV/0!</v>
      </c>
    </row>
    <row r="118" spans="1:8" ht="15.75">
      <c r="A118" s="9">
        <v>20000000</v>
      </c>
      <c r="B118" s="23" t="s">
        <v>23</v>
      </c>
      <c r="C118" s="38">
        <f>C119+C121+C122+C123</f>
        <v>15974.31</v>
      </c>
      <c r="D118" s="38">
        <f>D119+D121+D122+D123</f>
        <v>15935.580000000002</v>
      </c>
      <c r="E118" s="49">
        <f>D118/C118*100</f>
        <v>99.75754821335008</v>
      </c>
      <c r="F118" s="49">
        <f t="shared" si="9"/>
        <v>-38.729999999997744</v>
      </c>
      <c r="G118" s="38">
        <f>G119+G121+G122+G123</f>
        <v>18179.42223</v>
      </c>
      <c r="H118" s="49">
        <f t="shared" si="10"/>
        <v>87.65724123895879</v>
      </c>
    </row>
    <row r="119" spans="1:8" ht="75">
      <c r="A119" s="10">
        <v>24062100</v>
      </c>
      <c r="B119" s="24" t="s">
        <v>116</v>
      </c>
      <c r="C119" s="40">
        <v>0</v>
      </c>
      <c r="D119" s="39">
        <v>22.25</v>
      </c>
      <c r="E119" s="50">
        <v>0</v>
      </c>
      <c r="F119" s="50">
        <f t="shared" si="9"/>
        <v>22.25</v>
      </c>
      <c r="G119" s="39">
        <v>2.11782</v>
      </c>
      <c r="H119" s="50">
        <f t="shared" si="10"/>
        <v>1050.6086447384573</v>
      </c>
    </row>
    <row r="120" spans="1:8" ht="30.75" customHeight="1" hidden="1">
      <c r="A120" s="10">
        <v>24110600</v>
      </c>
      <c r="B120" s="12" t="s">
        <v>63</v>
      </c>
      <c r="C120" s="40"/>
      <c r="D120" s="39"/>
      <c r="E120" s="50" t="e">
        <f aca="true" t="shared" si="12" ref="E120:E131">D120/C120*100</f>
        <v>#DIV/0!</v>
      </c>
      <c r="F120" s="50">
        <f t="shared" si="9"/>
        <v>0</v>
      </c>
      <c r="G120" s="39"/>
      <c r="H120" s="50" t="e">
        <f t="shared" si="10"/>
        <v>#DIV/0!</v>
      </c>
    </row>
    <row r="121" spans="1:8" ht="75">
      <c r="A121" s="10">
        <v>24110900</v>
      </c>
      <c r="B121" s="24" t="s">
        <v>117</v>
      </c>
      <c r="C121" s="40">
        <v>0</v>
      </c>
      <c r="D121" s="39">
        <v>2.8</v>
      </c>
      <c r="E121" s="50">
        <v>0</v>
      </c>
      <c r="F121" s="50">
        <f>D121-C121</f>
        <v>2.8</v>
      </c>
      <c r="G121" s="39">
        <v>3.49719</v>
      </c>
      <c r="H121" s="50">
        <f t="shared" si="10"/>
        <v>80.06428017922961</v>
      </c>
    </row>
    <row r="122" spans="1:8" ht="45">
      <c r="A122" s="10">
        <v>24170000</v>
      </c>
      <c r="B122" s="24" t="s">
        <v>83</v>
      </c>
      <c r="C122" s="39">
        <v>48</v>
      </c>
      <c r="D122" s="39">
        <v>42.74</v>
      </c>
      <c r="E122" s="50">
        <f t="shared" si="12"/>
        <v>89.04166666666667</v>
      </c>
      <c r="F122" s="50">
        <f>D122-C122</f>
        <v>-5.259999999999998</v>
      </c>
      <c r="G122" s="39">
        <v>22.90622</v>
      </c>
      <c r="H122" s="50">
        <f t="shared" si="10"/>
        <v>186.5868746567526</v>
      </c>
    </row>
    <row r="123" spans="1:8" ht="15.75">
      <c r="A123" s="10">
        <v>25000000</v>
      </c>
      <c r="B123" s="24" t="s">
        <v>29</v>
      </c>
      <c r="C123" s="39">
        <v>15926.31</v>
      </c>
      <c r="D123" s="39">
        <v>15867.79</v>
      </c>
      <c r="E123" s="50">
        <f t="shared" si="12"/>
        <v>99.6325576985504</v>
      </c>
      <c r="F123" s="50">
        <f t="shared" si="9"/>
        <v>-58.51999999999862</v>
      </c>
      <c r="G123" s="39">
        <v>18150.901</v>
      </c>
      <c r="H123" s="50">
        <f t="shared" si="10"/>
        <v>87.42150045333837</v>
      </c>
    </row>
    <row r="124" spans="1:8" ht="46.5" customHeight="1" hidden="1">
      <c r="A124" s="10">
        <v>25010000</v>
      </c>
      <c r="B124" s="24" t="s">
        <v>30</v>
      </c>
      <c r="C124" s="39"/>
      <c r="D124" s="39"/>
      <c r="E124" s="50" t="e">
        <f t="shared" si="12"/>
        <v>#DIV/0!</v>
      </c>
      <c r="F124" s="54">
        <f t="shared" si="9"/>
        <v>0</v>
      </c>
      <c r="G124" s="39"/>
      <c r="H124" s="50" t="e">
        <f t="shared" si="10"/>
        <v>#DIV/0!</v>
      </c>
    </row>
    <row r="125" spans="1:8" ht="30.75" customHeight="1" hidden="1">
      <c r="A125" s="10">
        <v>25020000</v>
      </c>
      <c r="B125" s="24" t="s">
        <v>49</v>
      </c>
      <c r="C125" s="39"/>
      <c r="D125" s="39"/>
      <c r="E125" s="50" t="e">
        <f t="shared" si="12"/>
        <v>#DIV/0!</v>
      </c>
      <c r="F125" s="54">
        <f t="shared" si="9"/>
        <v>0</v>
      </c>
      <c r="G125" s="39"/>
      <c r="H125" s="50" t="e">
        <f t="shared" si="10"/>
        <v>#DIV/0!</v>
      </c>
    </row>
    <row r="126" spans="1:8" ht="15.75">
      <c r="A126" s="9">
        <v>30000000</v>
      </c>
      <c r="B126" s="23" t="s">
        <v>84</v>
      </c>
      <c r="C126" s="33">
        <f>C127+C128</f>
        <v>250</v>
      </c>
      <c r="D126" s="33">
        <f>D127+D128</f>
        <v>296.75</v>
      </c>
      <c r="E126" s="49">
        <f t="shared" si="12"/>
        <v>118.7</v>
      </c>
      <c r="F126" s="49">
        <f t="shared" si="9"/>
        <v>46.75</v>
      </c>
      <c r="G126" s="33">
        <f>G127+G128</f>
        <v>498.30100000000004</v>
      </c>
      <c r="H126" s="49">
        <f t="shared" si="10"/>
        <v>59.552358915595185</v>
      </c>
    </row>
    <row r="127" spans="1:8" ht="45">
      <c r="A127" s="10">
        <v>31030000</v>
      </c>
      <c r="B127" s="24" t="s">
        <v>119</v>
      </c>
      <c r="C127" s="34">
        <v>250</v>
      </c>
      <c r="D127" s="34">
        <v>281.85</v>
      </c>
      <c r="E127" s="50">
        <f t="shared" si="12"/>
        <v>112.74000000000002</v>
      </c>
      <c r="F127" s="50">
        <f aca="true" t="shared" si="13" ref="F127:F132">D127-C127</f>
        <v>31.850000000000023</v>
      </c>
      <c r="G127" s="34">
        <v>177.059</v>
      </c>
      <c r="H127" s="50">
        <f aca="true" t="shared" si="14" ref="H127:H132">D127/G127*100</f>
        <v>159.18422672668433</v>
      </c>
    </row>
    <row r="128" spans="1:8" ht="15.75">
      <c r="A128" s="10">
        <v>33010000</v>
      </c>
      <c r="B128" s="24" t="s">
        <v>86</v>
      </c>
      <c r="C128" s="34">
        <v>0</v>
      </c>
      <c r="D128" s="34">
        <v>14.9</v>
      </c>
      <c r="E128" s="50">
        <v>0</v>
      </c>
      <c r="F128" s="50">
        <f t="shared" si="13"/>
        <v>14.9</v>
      </c>
      <c r="G128" s="34">
        <v>321.242</v>
      </c>
      <c r="H128" s="50">
        <f t="shared" si="14"/>
        <v>4.638247800723442</v>
      </c>
    </row>
    <row r="129" spans="1:8" ht="30.75" customHeight="1" hidden="1">
      <c r="A129" s="10"/>
      <c r="B129" s="24"/>
      <c r="C129" s="34"/>
      <c r="D129" s="34"/>
      <c r="E129" s="50">
        <v>0</v>
      </c>
      <c r="F129" s="50">
        <f t="shared" si="13"/>
        <v>0</v>
      </c>
      <c r="G129" s="34"/>
      <c r="H129" s="50" t="e">
        <f t="shared" si="14"/>
        <v>#DIV/0!</v>
      </c>
    </row>
    <row r="130" spans="1:8" ht="20.25" customHeight="1">
      <c r="A130" s="9">
        <v>40000000</v>
      </c>
      <c r="B130" s="23" t="s">
        <v>31</v>
      </c>
      <c r="C130" s="33">
        <f>C131+C132</f>
        <v>12239.31</v>
      </c>
      <c r="D130" s="33">
        <f>D131+D132</f>
        <v>1170.48</v>
      </c>
      <c r="E130" s="49">
        <f t="shared" si="12"/>
        <v>9.563284204746838</v>
      </c>
      <c r="F130" s="49">
        <f t="shared" si="13"/>
        <v>-11068.83</v>
      </c>
      <c r="G130" s="33">
        <f>G131+G132</f>
        <v>1583</v>
      </c>
      <c r="H130" s="49">
        <f t="shared" si="14"/>
        <v>73.94061907770056</v>
      </c>
    </row>
    <row r="131" spans="1:8" ht="60">
      <c r="A131" s="10">
        <v>41031400</v>
      </c>
      <c r="B131" s="24" t="s">
        <v>120</v>
      </c>
      <c r="C131" s="33">
        <v>12239.31</v>
      </c>
      <c r="D131" s="33">
        <v>1170.48</v>
      </c>
      <c r="E131" s="50">
        <f t="shared" si="12"/>
        <v>9.563284204746838</v>
      </c>
      <c r="F131" s="49">
        <f t="shared" si="13"/>
        <v>-11068.83</v>
      </c>
      <c r="G131" s="33">
        <v>0</v>
      </c>
      <c r="H131" s="50">
        <v>0</v>
      </c>
    </row>
    <row r="132" spans="1:8" ht="51" customHeight="1">
      <c r="A132" s="10">
        <v>41051600</v>
      </c>
      <c r="B132" s="24" t="s">
        <v>97</v>
      </c>
      <c r="C132" s="34">
        <v>0</v>
      </c>
      <c r="D132" s="34">
        <v>0</v>
      </c>
      <c r="E132" s="50">
        <v>0</v>
      </c>
      <c r="F132" s="50">
        <f t="shared" si="13"/>
        <v>0</v>
      </c>
      <c r="G132" s="34">
        <v>1583</v>
      </c>
      <c r="H132" s="50">
        <f t="shared" si="14"/>
        <v>0</v>
      </c>
    </row>
    <row r="133" spans="1:8" ht="15.75">
      <c r="A133" s="13" t="s">
        <v>33</v>
      </c>
      <c r="B133" s="25"/>
      <c r="C133" s="33">
        <f>C102+C118+C126+C129</f>
        <v>16307.31</v>
      </c>
      <c r="D133" s="33">
        <f>D102+D118+D126+D129</f>
        <v>16456.730000000003</v>
      </c>
      <c r="E133" s="49">
        <f>D133/C133*100</f>
        <v>100.9162761976071</v>
      </c>
      <c r="F133" s="49">
        <f t="shared" si="9"/>
        <v>149.4200000000037</v>
      </c>
      <c r="G133" s="33">
        <f>G102+G118+G126+G129</f>
        <v>18840.04323</v>
      </c>
      <c r="H133" s="49">
        <f t="shared" si="10"/>
        <v>87.34974648993948</v>
      </c>
    </row>
    <row r="134" spans="1:8" ht="15.75">
      <c r="A134" s="13" t="s">
        <v>51</v>
      </c>
      <c r="B134" s="25"/>
      <c r="C134" s="33">
        <f>C102+C118+C126+C129+C130</f>
        <v>28546.62</v>
      </c>
      <c r="D134" s="33">
        <f>D102+D118+D126+D129+D130</f>
        <v>17627.210000000003</v>
      </c>
      <c r="E134" s="49">
        <f>D134/C134*100</f>
        <v>61.74885152778159</v>
      </c>
      <c r="F134" s="49">
        <f t="shared" si="9"/>
        <v>-10919.409999999996</v>
      </c>
      <c r="G134" s="33">
        <f>G102+G118+G126+G129+G130</f>
        <v>20423.04323</v>
      </c>
      <c r="H134" s="49">
        <f t="shared" si="10"/>
        <v>86.31039851155427</v>
      </c>
    </row>
    <row r="135" spans="1:8" ht="30.75" customHeight="1">
      <c r="A135" s="59" t="s">
        <v>52</v>
      </c>
      <c r="B135" s="59"/>
      <c r="C135" s="33">
        <f>C133+C99</f>
        <v>411017.37999999995</v>
      </c>
      <c r="D135" s="33">
        <f>D133+D99</f>
        <v>416416.6199999999</v>
      </c>
      <c r="E135" s="49">
        <f>D135/C135*100</f>
        <v>101.31362814876586</v>
      </c>
      <c r="F135" s="49">
        <f t="shared" si="9"/>
        <v>5399.2399999999325</v>
      </c>
      <c r="G135" s="33">
        <f>G133+G99</f>
        <v>356920.9682199999</v>
      </c>
      <c r="H135" s="49">
        <f t="shared" si="10"/>
        <v>116.66913885074072</v>
      </c>
    </row>
    <row r="136" spans="1:8" ht="30.75" customHeight="1">
      <c r="A136" s="59" t="s">
        <v>53</v>
      </c>
      <c r="B136" s="59"/>
      <c r="C136" s="33">
        <f>C134+C100</f>
        <v>721050.6659999999</v>
      </c>
      <c r="D136" s="33">
        <f>D134+D100</f>
        <v>696279.5579999998</v>
      </c>
      <c r="E136" s="49">
        <f>D136/C136*100</f>
        <v>96.56458149641318</v>
      </c>
      <c r="F136" s="49">
        <f t="shared" si="9"/>
        <v>-24771.108000000007</v>
      </c>
      <c r="G136" s="33">
        <f>G134+G100</f>
        <v>728155.5662199999</v>
      </c>
      <c r="H136" s="49">
        <f t="shared" si="10"/>
        <v>95.62236289897848</v>
      </c>
    </row>
    <row r="137" spans="1:7" ht="30.75" customHeight="1">
      <c r="A137" s="8"/>
      <c r="B137" s="26"/>
      <c r="C137" s="41"/>
      <c r="D137" s="41"/>
      <c r="E137" s="56"/>
      <c r="F137" s="56"/>
      <c r="G137" s="42"/>
    </row>
    <row r="138" spans="2:6" ht="18.75">
      <c r="B138" s="18" t="s">
        <v>85</v>
      </c>
      <c r="E138" s="29" t="s">
        <v>109</v>
      </c>
      <c r="F138" s="58"/>
    </row>
  </sheetData>
  <sheetProtection/>
  <mergeCells count="15">
    <mergeCell ref="A7:H7"/>
    <mergeCell ref="G5:G6"/>
    <mergeCell ref="H5:H6"/>
    <mergeCell ref="A5:A6"/>
    <mergeCell ref="B5:B6"/>
    <mergeCell ref="A135:B135"/>
    <mergeCell ref="A136:B136"/>
    <mergeCell ref="A99:B99"/>
    <mergeCell ref="A100:B100"/>
    <mergeCell ref="A101:H101"/>
    <mergeCell ref="D1:F1"/>
    <mergeCell ref="E5:E6"/>
    <mergeCell ref="C5:C6"/>
    <mergeCell ref="D5:D6"/>
    <mergeCell ref="F5:F6"/>
  </mergeCells>
  <printOptions/>
  <pageMargins left="0.35433070866141736" right="0.1968503937007874" top="0.15748031496062992" bottom="0.2755905511811024" header="0.15748031496062992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2019-07-29T07:08:58Z</cp:lastPrinted>
  <dcterms:created xsi:type="dcterms:W3CDTF">2012-01-31T07:31:50Z</dcterms:created>
  <dcterms:modified xsi:type="dcterms:W3CDTF">2019-07-29T07:09:01Z</dcterms:modified>
  <cp:category/>
  <cp:version/>
  <cp:contentType/>
  <cp:contentStatus/>
</cp:coreProperties>
</file>