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290" windowHeight="10890" activeTab="0"/>
  </bookViews>
  <sheets>
    <sheet name="дод.6" sheetId="1" r:id="rId1"/>
  </sheets>
  <definedNames>
    <definedName name="_xlnm.Print_Titles" localSheetId="0">'дод.6'!$E:$F,'дод.6'!#REF!</definedName>
    <definedName name="_xlnm.Print_Area" localSheetId="0">'дод.6'!$B$1:$K$92</definedName>
  </definedNames>
  <calcPr fullCalcOnLoad="1"/>
</workbook>
</file>

<file path=xl/sharedStrings.xml><?xml version="1.0" encoding="utf-8"?>
<sst xmlns="http://schemas.openxmlformats.org/spreadsheetml/2006/main" count="161" uniqueCount="122">
  <si>
    <t xml:space="preserve">Всього </t>
  </si>
  <si>
    <t>Секретар міської ради</t>
  </si>
  <si>
    <t>Код Функціональної класифікації видатків та кредитування бюджету</t>
  </si>
  <si>
    <t>Х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</si>
  <si>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</si>
  <si>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грн</t>
  </si>
  <si>
    <t>В.П. Ткачук</t>
  </si>
  <si>
    <t>2017-2020</t>
  </si>
  <si>
    <t>2020-2021</t>
  </si>
  <si>
    <t>1517361</t>
  </si>
  <si>
    <t>3132</t>
  </si>
  <si>
    <t>1517370</t>
  </si>
  <si>
    <t>Реалізація інших заходів щодо соціально-економічного розвитку територій</t>
  </si>
  <si>
    <t>Співфінансування інвестиційних проектів, що реалізуються за рахунок коштів державного фонду регіонального розвитку</t>
  </si>
  <si>
    <t>3122</t>
  </si>
  <si>
    <t>0611020</t>
  </si>
  <si>
    <t>Внески до статутного капіталу суб`єктів господарювання</t>
  </si>
  <si>
    <t>1217370</t>
  </si>
  <si>
    <t>Капітальні трансферти підприємствам (установам, організаціям)</t>
  </si>
  <si>
    <t>3210</t>
  </si>
  <si>
    <t>Здійснення внесків до статутного капіталу КПЖ "Світанок"</t>
  </si>
  <si>
    <t>Здійснення внесків до статутного капіталу КП "СКС"</t>
  </si>
  <si>
    <t>Здійснення внесків до статутного капіталу КП "ЄАДСС"</t>
  </si>
  <si>
    <t>Здійснення внесків до статутного капіталу КП "СТКЕ"</t>
  </si>
  <si>
    <t>Здійснення внесків до статутного капіталу КП "Сєвєродонецькліфт"</t>
  </si>
  <si>
    <t>0712010</t>
  </si>
  <si>
    <t>Багатопрофільна стаціонарна медична допомога населенню</t>
  </si>
  <si>
    <t>Придбання медичного обладнання</t>
  </si>
  <si>
    <t>Організація благоустрою населених пунктів</t>
  </si>
  <si>
    <t>1216030</t>
  </si>
  <si>
    <t>Капітальний ремонт скверу  "Дитяче містечко" по проспекту Космонавтів в районі будинку 29 м.Сєвєродонецьк</t>
  </si>
  <si>
    <t>Капітальний ремонт об'єкту благоустрою з встановленням дитячого ігрового майданчика за адресою вул.Новікова, 15</t>
  </si>
  <si>
    <t>Капітальний ремонт прибудинкової території з встановленням дитячого майданчика за адресою вул.Гагаріна, 117</t>
  </si>
  <si>
    <t>Капітальний ремонт шкільної території (встановлення майданчика для організації дозвілля та відпочинку учнів) середньої загальноосвітньої школи І-ІІІ ступенів №5, розташованої за адресою: м.Сєвєродонецьк, пр.Хіміків, 18</t>
  </si>
  <si>
    <t>0611010</t>
  </si>
  <si>
    <t>Капітальний ремонт сантехвузлів комунального дошкільного навчального закладу (ясла-садок) комбінованого типу №38 "Росиночка", розташованого за адресою: вул.Науки, 10</t>
  </si>
  <si>
    <t>Будівництво пєлєтної котельні НВК "Спеціалізована школа колегіум"</t>
  </si>
  <si>
    <t>Будівництво пєлєтної котельні для комунального закладу Сєвєродонецький міський палац культури"</t>
  </si>
  <si>
    <t>Будівництво пєлєтної котельні ДЮСШ №1 м.Сєвєродонецьк, вул. Федоренко, 33</t>
  </si>
  <si>
    <t>Надання інших пільг окремим категоріям громадян відповідно до законодавства</t>
  </si>
  <si>
    <t>3240</t>
  </si>
  <si>
    <t>Капітальні трансферти населенню</t>
  </si>
  <si>
    <t>Капітальний ремонт жилих будинків і квартир окремим категоріям громадян згідно Закону України "Про статус ветеранів війни, гарантії їх соціального захисту"</t>
  </si>
  <si>
    <t>3110</t>
  </si>
  <si>
    <t>Придбання обладнання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</si>
  <si>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дох БР</t>
  </si>
  <si>
    <t>передача_субвенция</t>
  </si>
  <si>
    <t>передача</t>
  </si>
  <si>
    <t>Здійснення внесків до статутного капіталу КП "КШХ"</t>
  </si>
  <si>
    <t>РОЗПОДІЛ</t>
  </si>
  <si>
    <t>1500000</t>
  </si>
  <si>
    <t>0490</t>
  </si>
  <si>
    <t>7361</t>
  </si>
  <si>
    <t>Капітальний ремонт інших об'єктів</t>
  </si>
  <si>
    <t>Реконструкція та реставрація інших об'єктів</t>
  </si>
  <si>
    <t>0443</t>
  </si>
  <si>
    <t>7321</t>
  </si>
  <si>
    <t>Капітальне будівництво (придбання) інших об'єктів</t>
  </si>
  <si>
    <t>Будівництво освітніх установ та закладів</t>
  </si>
  <si>
    <t>Будівництво установ та закладів культури</t>
  </si>
  <si>
    <t>Будівництво споруд, установ та закладів фізичної культури і спорту</t>
  </si>
  <si>
    <t>7325</t>
  </si>
  <si>
    <t>7324</t>
  </si>
  <si>
    <t>7370</t>
  </si>
  <si>
    <t>ВІДДІЛ КАПІТАЛЬНОГО БУДІВНИЦТВА СЄВЄРОДОНЕЦЬКОЇ МІСЬКОЇ РАДИ</t>
  </si>
  <si>
    <t>УПРАВЛІННЯ ОХОРОНИ ЗДОРОВ'Я СЄВЄРОДОНЕЦЬКОЇ МІСЬКОЇ РАДИ</t>
  </si>
  <si>
    <t>0700000</t>
  </si>
  <si>
    <t>ФОНД КОМУНАЛЬНОГО МАЙНА СЄВЄРОДОНЕЦЬКОЇ МІСЬКОЇ РАДИ</t>
  </si>
  <si>
    <t>0731</t>
  </si>
  <si>
    <t>2010</t>
  </si>
  <si>
    <t>7670</t>
  </si>
  <si>
    <t>3100000</t>
  </si>
  <si>
    <t>ВІДДІЛ ОСВІТИ СЄВЄРОДОНЕЦЬКОЇ МІСЬКОЇ РАДИ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</si>
  <si>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</si>
  <si>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</si>
  <si>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0600000</t>
  </si>
  <si>
    <t>1020</t>
  </si>
  <si>
    <t>Придбання обладнання і предметів довгострокового користування</t>
  </si>
  <si>
    <t>Надання дошкільної освіти</t>
  </si>
  <si>
    <t>0910</t>
  </si>
  <si>
    <t>1010</t>
  </si>
  <si>
    <t>УПРАВЛІННЯ ЖИТЛОВО-КОМУНАЛЬНОГО ГОСПОДАРСТВА СЄВЄРОДОНЕЦЬКОЇ МІСЬКОЇ РАДИ</t>
  </si>
  <si>
    <t>1200000</t>
  </si>
  <si>
    <t>6030</t>
  </si>
  <si>
    <t>0620</t>
  </si>
  <si>
    <t>УПРАВЛІННЯ ПРАЦІ ТА СОЦІАЛЬНОГО ЗАХИСТУ СЄВЄРОДОНЕЦЬКОЇ МІСЬКОЇ РАДИ</t>
  </si>
  <si>
    <t>0800000</t>
  </si>
  <si>
    <t>0813031</t>
  </si>
  <si>
    <t>1030</t>
  </si>
  <si>
    <t>3031</t>
  </si>
  <si>
    <t>Капітальний ремонт зелених насаджень пер. Агафонова м. Сєвєродонецьк</t>
  </si>
  <si>
    <t>Капітальний ремонт зелених насаджень по вул. Шевченка м. Сєвєродонецьк</t>
  </si>
  <si>
    <t>Капітальний ремонт зелених насаджень по вул. Юності (від вул. Силікатної до ЗОШ №2) м. Сєвєродонецьк</t>
  </si>
  <si>
    <t>Капітальний ремонт зелених насаджень в кварталі №24 м. Сєвєродонецьк</t>
  </si>
  <si>
    <t>Капітальний ремонт зелених насаджень дороги Сєвєродонецьк-Борівське</t>
  </si>
  <si>
    <r>
      <t>Капітальний ремонт СДЮСТШ ВВС "Садко" за адресою: вул. Маяковського, 19-А</t>
    </r>
    <r>
      <rPr>
        <b/>
        <i/>
        <sz val="14"/>
        <color indexed="8"/>
        <rFont val="Times New Roman"/>
        <family val="1"/>
      </rPr>
      <t xml:space="preserve"> (співфінансування ДФРР)</t>
    </r>
  </si>
  <si>
    <r>
      <t xml:space="preserve">Капітальний ремонт тенісних кортів КДЮСШ 1, вул. Федоренко, 33а </t>
    </r>
    <r>
      <rPr>
        <b/>
        <i/>
        <sz val="14"/>
        <rFont val="Times New Roman"/>
        <family val="1"/>
      </rPr>
      <t>(співфінансування ДФРР)</t>
    </r>
  </si>
  <si>
    <r>
      <t>Капітальний ремонт  будівлі та приміщень КПНЗ "Сєвєродонецька дитяча музична школа №1"</t>
    </r>
    <r>
      <rPr>
        <b/>
        <i/>
        <sz val="14"/>
        <rFont val="Times New Roman"/>
        <family val="1"/>
      </rPr>
      <t>(співфінансування ДФРР)</t>
    </r>
  </si>
  <si>
    <r>
      <t xml:space="preserve">Капітальний ремонт приміщень  КЗ "Сєвєродонецький міський Палац культури" </t>
    </r>
    <r>
      <rPr>
        <b/>
        <i/>
        <sz val="14"/>
        <rFont val="Times New Roman"/>
        <family val="1"/>
      </rPr>
      <t>(співфінансування ДФРР)</t>
    </r>
  </si>
  <si>
    <r>
      <t xml:space="preserve">Капітальний ремонт  приміщеня КЗ "Сєвєродонецька міська бібліотека для дітей" </t>
    </r>
    <r>
      <rPr>
        <b/>
        <i/>
        <sz val="14"/>
        <rFont val="Times New Roman"/>
        <family val="1"/>
      </rPr>
      <t>(співфінансування ДФРР)</t>
    </r>
  </si>
  <si>
    <r>
      <t xml:space="preserve">Реконструкція заплавного мосту №1 в м. Сєвєродонецьк </t>
    </r>
    <r>
      <rPr>
        <b/>
        <i/>
        <sz val="14"/>
        <rFont val="Times New Roman"/>
        <family val="1"/>
      </rPr>
      <t>(співфінансування ДФРР)</t>
    </r>
  </si>
  <si>
    <r>
      <t>Реконструкція скверу по проспекту Космонавтів в районі будинку 25</t>
    </r>
    <r>
      <rPr>
        <b/>
        <i/>
        <sz val="14"/>
        <rFont val="Times New Roman"/>
        <family val="1"/>
      </rPr>
      <t xml:space="preserve"> (співфінансування ДФРР)</t>
    </r>
  </si>
  <si>
    <r>
      <t xml:space="preserve">Створення зарядної станції для електромобілів у м. Сєвєродонецьк </t>
    </r>
    <r>
      <rPr>
        <b/>
        <i/>
        <sz val="14"/>
        <rFont val="Times New Roman"/>
        <family val="1"/>
      </rPr>
      <t>(співфінансування до грантового проекту DAI)</t>
    </r>
  </si>
  <si>
    <r>
      <t>Створення "Скейт-парку"</t>
    </r>
    <r>
      <rPr>
        <b/>
        <i/>
        <sz val="14"/>
        <rFont val="Times New Roman"/>
        <family val="1"/>
      </rPr>
      <t xml:space="preserve"> (співфінансування до спільного проекту з ГО "Фонд "Професійний розвиток Харкова")</t>
    </r>
  </si>
  <si>
    <r>
      <t xml:space="preserve">Створення "Англійського міні-парку" </t>
    </r>
    <r>
      <rPr>
        <b/>
        <i/>
        <sz val="14"/>
        <color indexed="8"/>
        <rFont val="Times New Roman"/>
        <family val="1"/>
      </rPr>
      <t>(співфінансування до спільного проекту  з ГО "Успішна дія")</t>
    </r>
  </si>
  <si>
    <r>
      <t xml:space="preserve">Створення розумних  зупинок громадського транспорту "Смарт-зупинки" </t>
    </r>
    <r>
      <rPr>
        <b/>
        <i/>
        <sz val="14"/>
        <color indexed="8"/>
        <rFont val="Times New Roman"/>
        <family val="1"/>
      </rPr>
      <t>(співфінансування до проекту USAID)</t>
    </r>
  </si>
  <si>
    <r>
      <t xml:space="preserve">Розробка проектно-кошторисної документації для проведення капітального ремонту (термомодернізації) будівлі загальноосвітньої школи І-ІІІ ступенів № 8 міста Сєвєродонецька Луганської області </t>
    </r>
    <r>
      <rPr>
        <b/>
        <i/>
        <sz val="14"/>
        <color indexed="8"/>
        <rFont val="Times New Roman"/>
        <family val="1"/>
      </rPr>
      <t>(співфінансування в рамках Механізму підтримки послуг з енергоефективності для громадських будівель проекту "Енергоефективність у громадах ІІ")</t>
    </r>
  </si>
  <si>
    <r>
      <t xml:space="preserve">Створення системи автоматичного поливу у сквері Гоголя з використанням автономного електропостачання від сонячних батарей </t>
    </r>
    <r>
      <rPr>
        <b/>
        <i/>
        <sz val="14"/>
        <color indexed="8"/>
        <rFont val="Times New Roman"/>
        <family val="1"/>
      </rPr>
      <t>/співфінансування до проекту "Просування сталих енергетичних  рішень в громадах (приклади з практики)/</t>
    </r>
  </si>
  <si>
    <t>коштів бюджету розвитку 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</si>
  <si>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</si>
  <si>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</si>
  <si>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</si>
  <si>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об'єкта будівництва/вид будівельних робіт, у тому числі проектні роботи</t>
  </si>
  <si>
    <t>Загальна тривалість будівництва (рік початку і рік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</si>
  <si>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</si>
  <si>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</si>
  <si>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</si>
  <si>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</si>
  <si>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2018-2020</t>
  </si>
  <si>
    <t>Проектні робои на реконструкцію комплексу будівель КНП СМБЛ розташованих за адресою вул.Єгорова, 2Б</t>
  </si>
  <si>
    <t>Проектні робои на реконструкцію комплексу будівель КНП СМБЛ розташованих за адресою вул.Сметаніна, 5</t>
  </si>
  <si>
    <t xml:space="preserve">Додаток № 5                                             
міської ради   
від  23.12.2019 року   № 4459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</si>
</sst>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9">
    <font>
      <sz val="10"/>
      <name val="Times New Roman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name val="Times New Roman Cyr"/>
      <family val="0"/>
    </font>
    <font>
      <sz val="14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b/>
      <i/>
      <sz val="16"/>
      <name val="Times New Roman Cyr"/>
      <family val="0"/>
    </font>
    <font>
      <b/>
      <i/>
      <sz val="16"/>
      <name val="Times New Roman"/>
      <family val="1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b/>
      <i/>
      <sz val="14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i/>
      <sz val="14"/>
      <name val="Times New Roman Cy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8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9"/>
      <name val="Times New Roman"/>
      <family val="1"/>
    </font>
    <font>
      <i/>
      <sz val="7.5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7.5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0"/>
      <name val="Times New Roman"/>
      <family val="1"/>
    </font>
    <font>
      <i/>
      <sz val="7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top"/>
      <protection/>
    </xf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8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0" fontId="78" fillId="2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7" fillId="2" borderId="10" xfId="0" applyFont="1" applyFill="1" applyBorder="1" applyAlignment="1">
      <alignment horizontal="center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vertical="center" wrapText="1"/>
    </xf>
    <xf numFmtId="0" fontId="26" fillId="2" borderId="10" xfId="0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25" fillId="2" borderId="10" xfId="0" applyNumberFormat="1" applyFont="1" applyFill="1" applyBorder="1" applyAlignment="1">
      <alignment horizontal="center" vertical="center" wrapText="1"/>
    </xf>
    <xf numFmtId="0" fontId="79" fillId="2" borderId="0" xfId="0" applyFont="1" applyFill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80" fillId="0" borderId="10" xfId="0" applyFont="1" applyBorder="1" applyAlignment="1">
      <alignment horizontal="center" vertical="center" wrapText="1"/>
    </xf>
    <xf numFmtId="0" fontId="80" fillId="2" borderId="10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vertical="center" wrapText="1"/>
    </xf>
    <xf numFmtId="0" fontId="78" fillId="2" borderId="10" xfId="0" applyFont="1" applyFill="1" applyBorder="1" applyAlignment="1">
      <alignment vertical="center" wrapText="1"/>
    </xf>
    <xf numFmtId="0" fontId="79" fillId="2" borderId="10" xfId="0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>
      <alignment vertical="center"/>
    </xf>
    <xf numFmtId="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9" fontId="4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9" fontId="13" fillId="2" borderId="10" xfId="0" applyNumberFormat="1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 applyProtection="1">
      <alignment vertical="center"/>
      <protection/>
    </xf>
    <xf numFmtId="0" fontId="81" fillId="0" borderId="10" xfId="0" applyFont="1" applyBorder="1" applyAlignment="1">
      <alignment vertical="center" wrapText="1"/>
    </xf>
    <xf numFmtId="0" fontId="82" fillId="2" borderId="11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1" fontId="20" fillId="2" borderId="11" xfId="0" applyNumberFormat="1" applyFont="1" applyFill="1" applyBorder="1" applyAlignment="1">
      <alignment vertical="center" wrapText="1"/>
    </xf>
    <xf numFmtId="1" fontId="12" fillId="2" borderId="11" xfId="0" applyNumberFormat="1" applyFont="1" applyFill="1" applyBorder="1" applyAlignment="1">
      <alignment vertical="center" wrapText="1"/>
    </xf>
    <xf numFmtId="1" fontId="27" fillId="33" borderId="11" xfId="0" applyNumberFormat="1" applyFont="1" applyFill="1" applyBorder="1" applyAlignment="1">
      <alignment vertical="center" wrapText="1"/>
    </xf>
    <xf numFmtId="9" fontId="15" fillId="2" borderId="10" xfId="0" applyNumberFormat="1" applyFont="1" applyFill="1" applyBorder="1" applyAlignment="1">
      <alignment horizontal="center" vertical="center" wrapText="1"/>
    </xf>
    <xf numFmtId="1" fontId="14" fillId="2" borderId="10" xfId="0" applyNumberFormat="1" applyFont="1" applyFill="1" applyBorder="1" applyAlignment="1">
      <alignment vertical="center" wrapText="1"/>
    </xf>
    <xf numFmtId="1" fontId="0" fillId="0" borderId="0" xfId="0" applyNumberFormat="1" applyFont="1" applyFill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/>
    </xf>
    <xf numFmtId="3" fontId="24" fillId="2" borderId="10" xfId="0" applyNumberFormat="1" applyFont="1" applyFill="1" applyBorder="1" applyAlignment="1">
      <alignment vertical="center" wrapText="1"/>
    </xf>
    <xf numFmtId="0" fontId="25" fillId="2" borderId="10" xfId="0" applyNumberFormat="1" applyFont="1" applyFill="1" applyBorder="1" applyAlignment="1" applyProtection="1">
      <alignment vertical="center"/>
      <protection/>
    </xf>
    <xf numFmtId="0" fontId="79" fillId="2" borderId="0" xfId="0" applyFont="1" applyFill="1" applyAlignment="1">
      <alignment vertical="center" wrapText="1"/>
    </xf>
    <xf numFmtId="3" fontId="26" fillId="2" borderId="10" xfId="0" applyNumberFormat="1" applyFont="1" applyFill="1" applyBorder="1" applyAlignment="1">
      <alignment horizontal="center" vertical="center" wrapText="1"/>
    </xf>
    <xf numFmtId="3" fontId="25" fillId="2" borderId="10" xfId="0" applyNumberFormat="1" applyFont="1" applyFill="1" applyBorder="1" applyAlignment="1">
      <alignment vertical="center"/>
    </xf>
    <xf numFmtId="1" fontId="28" fillId="2" borderId="10" xfId="0" applyNumberFormat="1" applyFont="1" applyFill="1" applyBorder="1" applyAlignment="1">
      <alignment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1" fontId="26" fillId="33" borderId="11" xfId="0" applyNumberFormat="1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0" fontId="79" fillId="2" borderId="0" xfId="0" applyFont="1" applyFill="1" applyAlignment="1">
      <alignment wrapText="1"/>
    </xf>
    <xf numFmtId="0" fontId="79" fillId="2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 vertical="center"/>
    </xf>
    <xf numFmtId="0" fontId="29" fillId="0" borderId="0" xfId="0" applyNumberFormat="1" applyFont="1" applyFill="1" applyAlignment="1" applyProtection="1">
      <alignment vertical="center"/>
      <protection/>
    </xf>
    <xf numFmtId="0" fontId="25" fillId="2" borderId="10" xfId="0" applyFont="1" applyFill="1" applyBorder="1" applyAlignment="1">
      <alignment horizontal="center" vertical="center" wrapText="1"/>
    </xf>
    <xf numFmtId="9" fontId="25" fillId="2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78" fillId="2" borderId="0" xfId="0" applyFont="1" applyFill="1" applyAlignment="1">
      <alignment vertical="center" wrapText="1"/>
    </xf>
    <xf numFmtId="0" fontId="4" fillId="2" borderId="10" xfId="0" applyNumberFormat="1" applyFont="1" applyFill="1" applyBorder="1" applyAlignment="1" applyProtection="1">
      <alignment horizontal="center" vertical="center"/>
      <protection/>
    </xf>
    <xf numFmtId="0" fontId="25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" fontId="4" fillId="2" borderId="10" xfId="0" applyNumberFormat="1" applyFont="1" applyFill="1" applyBorder="1" applyAlignment="1">
      <alignment vertical="center"/>
    </xf>
    <xf numFmtId="9" fontId="26" fillId="33" borderId="10" xfId="0" applyNumberFormat="1" applyFont="1" applyFill="1" applyBorder="1" applyAlignment="1">
      <alignment horizontal="center" vertical="center" wrapText="1"/>
    </xf>
    <xf numFmtId="9" fontId="28" fillId="33" borderId="11" xfId="0" applyNumberFormat="1" applyFont="1" applyFill="1" applyBorder="1" applyAlignment="1">
      <alignment horizontal="center" vertical="center" wrapText="1"/>
    </xf>
    <xf numFmtId="9" fontId="28" fillId="33" borderId="10" xfId="0" applyNumberFormat="1" applyFont="1" applyFill="1" applyBorder="1" applyAlignment="1">
      <alignment horizontal="center" vertical="center" wrapText="1"/>
    </xf>
    <xf numFmtId="0" fontId="83" fillId="2" borderId="10" xfId="0" applyFont="1" applyFill="1" applyBorder="1" applyAlignment="1">
      <alignment horizontal="center" vertical="center" wrapText="1"/>
    </xf>
    <xf numFmtId="3" fontId="14" fillId="2" borderId="10" xfId="0" applyNumberFormat="1" applyFont="1" applyFill="1" applyBorder="1" applyAlignment="1">
      <alignment vertical="center" wrapText="1"/>
    </xf>
    <xf numFmtId="1" fontId="27" fillId="2" borderId="10" xfId="0" applyNumberFormat="1" applyFont="1" applyFill="1" applyBorder="1" applyAlignment="1">
      <alignment vertical="center" wrapText="1"/>
    </xf>
    <xf numFmtId="0" fontId="84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vertical="center" wrapText="1"/>
    </xf>
    <xf numFmtId="49" fontId="31" fillId="2" borderId="10" xfId="0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9" fontId="23" fillId="2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>
      <alignment vertical="center" wrapText="1"/>
    </xf>
    <xf numFmtId="0" fontId="4" fillId="2" borderId="10" xfId="0" applyNumberFormat="1" applyFont="1" applyFill="1" applyBorder="1" applyAlignment="1" applyProtection="1">
      <alignment vertical="center" wrapText="1"/>
      <protection/>
    </xf>
    <xf numFmtId="9" fontId="30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30" fillId="2" borderId="10" xfId="0" applyNumberFormat="1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32" fillId="2" borderId="10" xfId="0" applyNumberFormat="1" applyFont="1" applyFill="1" applyBorder="1" applyAlignment="1" applyProtection="1">
      <alignment vertical="center"/>
      <protection/>
    </xf>
    <xf numFmtId="0" fontId="86" fillId="2" borderId="11" xfId="0" applyFont="1" applyFill="1" applyBorder="1" applyAlignment="1">
      <alignment vertical="center" wrapText="1"/>
    </xf>
    <xf numFmtId="3" fontId="23" fillId="2" borderId="10" xfId="0" applyNumberFormat="1" applyFont="1" applyFill="1" applyBorder="1" applyAlignment="1">
      <alignment horizontal="center" vertical="center" wrapText="1"/>
    </xf>
    <xf numFmtId="0" fontId="78" fillId="2" borderId="10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vertical="center" wrapText="1"/>
    </xf>
    <xf numFmtId="1" fontId="22" fillId="2" borderId="10" xfId="0" applyNumberFormat="1" applyFont="1" applyFill="1" applyBorder="1" applyAlignment="1">
      <alignment vertical="center" wrapText="1"/>
    </xf>
    <xf numFmtId="9" fontId="33" fillId="2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vertical="center" wrapText="1"/>
    </xf>
    <xf numFmtId="0" fontId="87" fillId="0" borderId="0" xfId="0" applyNumberFormat="1" applyFont="1" applyFill="1" applyAlignment="1" applyProtection="1">
      <alignment vertical="center"/>
      <protection/>
    </xf>
    <xf numFmtId="4" fontId="87" fillId="0" borderId="0" xfId="0" applyNumberFormat="1" applyFont="1" applyFill="1" applyAlignment="1" applyProtection="1">
      <alignment vertical="center"/>
      <protection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3" fillId="0" borderId="10" xfId="0" applyFont="1" applyFill="1" applyBorder="1" applyAlignment="1">
      <alignment horizontal="left" vertical="top" wrapText="1"/>
    </xf>
    <xf numFmtId="0" fontId="85" fillId="33" borderId="10" xfId="0" applyFont="1" applyFill="1" applyBorder="1" applyAlignment="1">
      <alignment vertical="center" wrapText="1"/>
    </xf>
    <xf numFmtId="0" fontId="85" fillId="33" borderId="11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25" fillId="0" borderId="0" xfId="0" applyNumberFormat="1" applyFont="1" applyFill="1" applyBorder="1" applyAlignment="1" applyProtection="1">
      <alignment horizontal="center" vertical="center" wrapText="1"/>
      <protection/>
    </xf>
    <xf numFmtId="9" fontId="88" fillId="0" borderId="10" xfId="0" applyNumberFormat="1" applyFont="1" applyBorder="1" applyAlignment="1">
      <alignment horizontal="center" vertical="center" wrapText="1"/>
    </xf>
    <xf numFmtId="9" fontId="29" fillId="0" borderId="0" xfId="0" applyNumberFormat="1" applyFont="1" applyFill="1" applyAlignment="1" applyProtection="1">
      <alignment horizontal="center" vertical="center"/>
      <protection/>
    </xf>
    <xf numFmtId="9" fontId="24" fillId="2" borderId="10" xfId="0" applyNumberFormat="1" applyFont="1" applyFill="1" applyBorder="1" applyAlignment="1">
      <alignment horizontal="center" vertical="center" wrapText="1"/>
    </xf>
    <xf numFmtId="9" fontId="26" fillId="33" borderId="11" xfId="0" applyNumberFormat="1" applyFont="1" applyFill="1" applyBorder="1" applyAlignment="1">
      <alignment horizontal="center" vertical="center"/>
    </xf>
    <xf numFmtId="9" fontId="26" fillId="33" borderId="10" xfId="0" applyNumberFormat="1" applyFont="1" applyFill="1" applyBorder="1" applyAlignment="1">
      <alignment horizontal="center" vertical="center"/>
    </xf>
    <xf numFmtId="9" fontId="25" fillId="2" borderId="10" xfId="0" applyNumberFormat="1" applyFont="1" applyFill="1" applyBorder="1" applyAlignment="1">
      <alignment horizontal="center" vertical="center"/>
    </xf>
    <xf numFmtId="9" fontId="25" fillId="33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Fill="1" applyBorder="1" applyAlignment="1">
      <alignment horizontal="center" vertical="center" wrapText="1"/>
    </xf>
    <xf numFmtId="9" fontId="30" fillId="33" borderId="1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117" xfId="73"/>
    <cellStyle name="Обычный 2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="75" zoomScaleSheetLayoutView="75" zoomScalePageLayoutView="0" workbookViewId="0" topLeftCell="B2">
      <selection activeCell="B3" sqref="B3:K3"/>
    </sheetView>
  </sheetViews>
  <sheetFormatPr defaultColWidth="9.33203125" defaultRowHeight="12.75"/>
  <cols>
    <col min="1" max="1" width="3.83203125" style="26" hidden="1" customWidth="1"/>
    <col min="2" max="2" width="18.16015625" style="27" customWidth="1"/>
    <col min="3" max="3" width="12.66015625" style="27" customWidth="1"/>
    <col min="4" max="4" width="11.33203125" style="27" customWidth="1"/>
    <col min="5" max="5" width="48.5" style="26" customWidth="1"/>
    <col min="6" max="6" width="45" style="26" customWidth="1"/>
    <col min="7" max="8" width="21.16015625" style="26" customWidth="1"/>
    <col min="9" max="9" width="15.83203125" style="134" customWidth="1"/>
    <col min="10" max="10" width="25.83203125" style="26" customWidth="1"/>
    <col min="11" max="11" width="18.5" style="26" customWidth="1"/>
    <col min="12" max="16384" width="9.33203125" style="28" customWidth="1"/>
  </cols>
  <sheetData>
    <row r="1" spans="1:11" s="25" customFormat="1" ht="22.5" customHeight="1">
      <c r="A1" s="24"/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0:11" ht="54" customHeight="1">
      <c r="J2" s="142" t="s">
        <v>121</v>
      </c>
      <c r="K2" s="142"/>
    </row>
    <row r="3" spans="2:11" ht="24.75" customHeight="1">
      <c r="B3" s="145" t="s">
        <v>49</v>
      </c>
      <c r="C3" s="145"/>
      <c r="D3" s="145"/>
      <c r="E3" s="145"/>
      <c r="F3" s="145"/>
      <c r="G3" s="145"/>
      <c r="H3" s="145"/>
      <c r="I3" s="145"/>
      <c r="J3" s="145"/>
      <c r="K3" s="145"/>
    </row>
    <row r="4" spans="2:11" ht="50.25" customHeight="1">
      <c r="B4" s="144" t="s">
        <v>108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2:11" ht="27" customHeight="1">
      <c r="B5" s="125">
        <v>12213100000</v>
      </c>
      <c r="C5" s="124"/>
      <c r="D5" s="124"/>
      <c r="E5" s="124"/>
      <c r="F5" s="124"/>
      <c r="G5" s="124"/>
      <c r="H5" s="124"/>
      <c r="I5" s="132"/>
      <c r="J5" s="124"/>
      <c r="K5" s="124"/>
    </row>
    <row r="6" spans="2:11" ht="20.25" customHeight="1">
      <c r="B6" s="126" t="s">
        <v>109</v>
      </c>
      <c r="C6" s="124"/>
      <c r="D6" s="124"/>
      <c r="E6" s="124"/>
      <c r="F6" s="124"/>
      <c r="G6" s="124"/>
      <c r="H6" s="124"/>
      <c r="I6" s="132"/>
      <c r="J6" s="124"/>
      <c r="K6" s="124"/>
    </row>
    <row r="7" spans="4:11" ht="18.75">
      <c r="D7" s="29"/>
      <c r="F7" s="30"/>
      <c r="K7" s="31" t="s">
        <v>5</v>
      </c>
    </row>
    <row r="8" spans="2:11" ht="270" customHeight="1">
      <c r="B8" s="128" t="s">
        <v>110</v>
      </c>
      <c r="C8" s="129" t="s">
        <v>111</v>
      </c>
      <c r="D8" s="127" t="s">
        <v>2</v>
      </c>
      <c r="E8" s="129" t="s">
        <v>4</v>
      </c>
      <c r="F8" s="130" t="s">
        <v>112</v>
      </c>
      <c r="G8" s="129" t="s">
        <v>113</v>
      </c>
      <c r="H8" s="129" t="s">
        <v>114</v>
      </c>
      <c r="I8" s="131" t="s">
        <v>115</v>
      </c>
      <c r="J8" s="129" t="s">
        <v>116</v>
      </c>
      <c r="K8" s="129" t="s">
        <v>117</v>
      </c>
    </row>
    <row r="9" spans="2:11" ht="12.75"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133"/>
      <c r="J9" s="32">
        <v>8</v>
      </c>
      <c r="K9" s="32">
        <v>9</v>
      </c>
    </row>
    <row r="10" spans="2:11" ht="75">
      <c r="B10" s="4" t="s">
        <v>50</v>
      </c>
      <c r="C10" s="5"/>
      <c r="D10" s="5"/>
      <c r="E10" s="4" t="s">
        <v>64</v>
      </c>
      <c r="F10" s="33"/>
      <c r="G10" s="33"/>
      <c r="H10" s="92">
        <f>H11+H30+H21+H24+H27</f>
        <v>126628278</v>
      </c>
      <c r="I10" s="135"/>
      <c r="J10" s="92">
        <f>J11+J30+J21+J24+J27</f>
        <v>26817151</v>
      </c>
      <c r="K10" s="34"/>
    </row>
    <row r="11" spans="2:11" ht="86.25" customHeight="1">
      <c r="B11" s="4" t="s">
        <v>9</v>
      </c>
      <c r="C11" s="4" t="s">
        <v>52</v>
      </c>
      <c r="D11" s="4" t="s">
        <v>51</v>
      </c>
      <c r="E11" s="35" t="s">
        <v>13</v>
      </c>
      <c r="F11" s="33"/>
      <c r="G11" s="33"/>
      <c r="H11" s="92">
        <f>+H12+H18</f>
        <v>112159608</v>
      </c>
      <c r="I11" s="135"/>
      <c r="J11" s="92">
        <f>+J12+J18</f>
        <v>24272151</v>
      </c>
      <c r="K11" s="34"/>
    </row>
    <row r="12" spans="2:11" ht="20.25">
      <c r="B12" s="21" t="s">
        <v>10</v>
      </c>
      <c r="C12" s="5"/>
      <c r="D12" s="5"/>
      <c r="E12" s="36" t="s">
        <v>53</v>
      </c>
      <c r="F12" s="33"/>
      <c r="G12" s="33"/>
      <c r="H12" s="67">
        <f>+H13+H14+H15+H16+H17</f>
        <v>62007937</v>
      </c>
      <c r="I12" s="135"/>
      <c r="J12" s="67">
        <f>+J13+J14+J15+J16+J17</f>
        <v>18602380</v>
      </c>
      <c r="K12" s="34"/>
    </row>
    <row r="13" spans="2:11" ht="87" customHeight="1">
      <c r="B13" s="8"/>
      <c r="C13" s="23"/>
      <c r="D13" s="23"/>
      <c r="E13" s="8"/>
      <c r="F13" s="122" t="s">
        <v>95</v>
      </c>
      <c r="G13" s="74" t="s">
        <v>8</v>
      </c>
      <c r="H13" s="37">
        <v>6188484</v>
      </c>
      <c r="I13" s="136">
        <v>0</v>
      </c>
      <c r="J13" s="37">
        <v>1856545</v>
      </c>
      <c r="K13" s="89">
        <v>1</v>
      </c>
    </row>
    <row r="14" spans="2:11" ht="87.75" customHeight="1">
      <c r="B14" s="6"/>
      <c r="C14" s="7"/>
      <c r="D14" s="7"/>
      <c r="E14" s="6"/>
      <c r="F14" s="38" t="s">
        <v>96</v>
      </c>
      <c r="G14" s="75" t="s">
        <v>8</v>
      </c>
      <c r="H14" s="39">
        <v>13491658</v>
      </c>
      <c r="I14" s="137">
        <v>0</v>
      </c>
      <c r="J14" s="39">
        <v>4047497</v>
      </c>
      <c r="K14" s="90">
        <v>1</v>
      </c>
    </row>
    <row r="15" spans="2:11" ht="111" customHeight="1">
      <c r="B15" s="6"/>
      <c r="C15" s="7"/>
      <c r="D15" s="7"/>
      <c r="E15" s="6"/>
      <c r="F15" s="38" t="s">
        <v>97</v>
      </c>
      <c r="G15" s="75" t="s">
        <v>8</v>
      </c>
      <c r="H15" s="39">
        <v>15756634</v>
      </c>
      <c r="I15" s="137">
        <v>0</v>
      </c>
      <c r="J15" s="39">
        <v>4726990</v>
      </c>
      <c r="K15" s="90">
        <v>1</v>
      </c>
    </row>
    <row r="16" spans="2:11" ht="94.5">
      <c r="B16" s="6"/>
      <c r="C16" s="7"/>
      <c r="D16" s="7"/>
      <c r="E16" s="6"/>
      <c r="F16" s="38" t="s">
        <v>98</v>
      </c>
      <c r="G16" s="75" t="s">
        <v>8</v>
      </c>
      <c r="H16" s="39">
        <v>20836578</v>
      </c>
      <c r="I16" s="137">
        <v>0</v>
      </c>
      <c r="J16" s="39">
        <v>6250973</v>
      </c>
      <c r="K16" s="90">
        <v>1</v>
      </c>
    </row>
    <row r="17" spans="2:11" ht="100.5" customHeight="1">
      <c r="B17" s="6"/>
      <c r="C17" s="7"/>
      <c r="D17" s="7"/>
      <c r="E17" s="6"/>
      <c r="F17" s="38" t="s">
        <v>99</v>
      </c>
      <c r="G17" s="75">
        <v>2020</v>
      </c>
      <c r="H17" s="39">
        <v>5734583</v>
      </c>
      <c r="I17" s="137">
        <v>0</v>
      </c>
      <c r="J17" s="39">
        <v>1720375</v>
      </c>
      <c r="K17" s="90">
        <v>1</v>
      </c>
    </row>
    <row r="18" spans="2:11" ht="31.5">
      <c r="B18" s="85">
        <v>3142</v>
      </c>
      <c r="C18" s="21"/>
      <c r="D18" s="21"/>
      <c r="E18" s="69" t="s">
        <v>54</v>
      </c>
      <c r="F18" s="19"/>
      <c r="G18" s="70"/>
      <c r="H18" s="71">
        <f>+H19+H20</f>
        <v>50151671</v>
      </c>
      <c r="I18" s="138"/>
      <c r="J18" s="71">
        <f>+J19+J20</f>
        <v>5669771</v>
      </c>
      <c r="K18" s="72"/>
    </row>
    <row r="19" spans="2:11" ht="63.75" customHeight="1">
      <c r="B19" s="28"/>
      <c r="C19" s="1"/>
      <c r="D19" s="1"/>
      <c r="E19" s="43"/>
      <c r="F19" s="38" t="s">
        <v>100</v>
      </c>
      <c r="G19" s="75" t="s">
        <v>7</v>
      </c>
      <c r="H19" s="39">
        <v>39819457</v>
      </c>
      <c r="I19" s="137">
        <v>0.68</v>
      </c>
      <c r="J19" s="39">
        <v>2570107</v>
      </c>
      <c r="K19" s="88">
        <v>1</v>
      </c>
    </row>
    <row r="20" spans="2:11" ht="81.75" customHeight="1">
      <c r="B20" s="46"/>
      <c r="C20" s="1"/>
      <c r="D20" s="1"/>
      <c r="E20" s="43"/>
      <c r="F20" s="38" t="s">
        <v>101</v>
      </c>
      <c r="G20" s="75">
        <v>2020</v>
      </c>
      <c r="H20" s="39">
        <v>10332214</v>
      </c>
      <c r="I20" s="137">
        <v>0</v>
      </c>
      <c r="J20" s="39">
        <v>3099664</v>
      </c>
      <c r="K20" s="88">
        <v>1</v>
      </c>
    </row>
    <row r="21" spans="2:11" ht="37.5">
      <c r="B21" s="84">
        <v>1517321</v>
      </c>
      <c r="C21" s="4" t="s">
        <v>56</v>
      </c>
      <c r="D21" s="4" t="s">
        <v>55</v>
      </c>
      <c r="E21" s="11" t="s">
        <v>58</v>
      </c>
      <c r="F21" s="47"/>
      <c r="G21" s="48"/>
      <c r="H21" s="87">
        <f>+H22</f>
        <v>4288329</v>
      </c>
      <c r="I21" s="138"/>
      <c r="J21" s="87">
        <f>+J22</f>
        <v>530000</v>
      </c>
      <c r="K21" s="49"/>
    </row>
    <row r="22" spans="1:11" s="82" customFormat="1" ht="31.5">
      <c r="A22" s="79"/>
      <c r="B22" s="85">
        <v>3122</v>
      </c>
      <c r="C22" s="21"/>
      <c r="D22" s="21"/>
      <c r="E22" s="77" t="s">
        <v>57</v>
      </c>
      <c r="F22" s="18"/>
      <c r="G22" s="80"/>
      <c r="H22" s="71">
        <f>+H23</f>
        <v>4288329</v>
      </c>
      <c r="I22" s="138"/>
      <c r="J22" s="71">
        <f>+J23</f>
        <v>530000</v>
      </c>
      <c r="K22" s="81"/>
    </row>
    <row r="23" spans="2:11" ht="56.25">
      <c r="B23" s="86"/>
      <c r="C23" s="1"/>
      <c r="D23" s="1"/>
      <c r="E23" s="43"/>
      <c r="F23" s="38" t="s">
        <v>36</v>
      </c>
      <c r="G23" s="65" t="s">
        <v>118</v>
      </c>
      <c r="H23" s="39">
        <v>4288329</v>
      </c>
      <c r="I23" s="137">
        <v>0.8</v>
      </c>
      <c r="J23" s="39">
        <v>530000</v>
      </c>
      <c r="K23" s="88">
        <v>1</v>
      </c>
    </row>
    <row r="24" spans="2:11" ht="37.5">
      <c r="B24" s="84">
        <v>1517324</v>
      </c>
      <c r="C24" s="4" t="s">
        <v>62</v>
      </c>
      <c r="D24" s="4" t="s">
        <v>55</v>
      </c>
      <c r="E24" s="11" t="s">
        <v>59</v>
      </c>
      <c r="F24" s="47"/>
      <c r="G24" s="48"/>
      <c r="H24" s="87">
        <f>+H25</f>
        <v>4140977</v>
      </c>
      <c r="I24" s="138"/>
      <c r="J24" s="87">
        <f>+J25</f>
        <v>410000</v>
      </c>
      <c r="K24" s="49"/>
    </row>
    <row r="25" spans="1:11" s="82" customFormat="1" ht="31.5">
      <c r="A25" s="79"/>
      <c r="B25" s="85">
        <v>3122</v>
      </c>
      <c r="C25" s="21"/>
      <c r="D25" s="21"/>
      <c r="E25" s="77" t="s">
        <v>57</v>
      </c>
      <c r="F25" s="18"/>
      <c r="G25" s="80"/>
      <c r="H25" s="71">
        <f>+H26</f>
        <v>4140977</v>
      </c>
      <c r="I25" s="138"/>
      <c r="J25" s="71">
        <f>+J26</f>
        <v>410000</v>
      </c>
      <c r="K25" s="81"/>
    </row>
    <row r="26" spans="2:11" ht="75">
      <c r="B26" s="86"/>
      <c r="C26" s="1"/>
      <c r="D26" s="1"/>
      <c r="E26" s="43"/>
      <c r="F26" s="38" t="s">
        <v>37</v>
      </c>
      <c r="G26" s="65" t="s">
        <v>118</v>
      </c>
      <c r="H26" s="39">
        <v>4140977</v>
      </c>
      <c r="I26" s="137">
        <v>0.79</v>
      </c>
      <c r="J26" s="39">
        <v>410000</v>
      </c>
      <c r="K26" s="88">
        <v>1</v>
      </c>
    </row>
    <row r="27" spans="2:11" ht="56.25">
      <c r="B27" s="84">
        <v>1517325</v>
      </c>
      <c r="C27" s="4" t="s">
        <v>61</v>
      </c>
      <c r="D27" s="4" t="s">
        <v>55</v>
      </c>
      <c r="E27" s="11" t="s">
        <v>60</v>
      </c>
      <c r="F27" s="47"/>
      <c r="G27" s="48"/>
      <c r="H27" s="87">
        <f>+H28</f>
        <v>3706858</v>
      </c>
      <c r="I27" s="138"/>
      <c r="J27" s="87">
        <f>+J28</f>
        <v>630000</v>
      </c>
      <c r="K27" s="49"/>
    </row>
    <row r="28" spans="1:11" s="82" customFormat="1" ht="31.5">
      <c r="A28" s="79"/>
      <c r="B28" s="68">
        <v>3122</v>
      </c>
      <c r="C28" s="21"/>
      <c r="D28" s="21"/>
      <c r="E28" s="77" t="s">
        <v>57</v>
      </c>
      <c r="F28" s="18"/>
      <c r="G28" s="80"/>
      <c r="H28" s="71">
        <f>+H29</f>
        <v>3706858</v>
      </c>
      <c r="I28" s="138"/>
      <c r="J28" s="71">
        <f>+J29</f>
        <v>630000</v>
      </c>
      <c r="K28" s="81"/>
    </row>
    <row r="29" spans="2:11" ht="56.25">
      <c r="B29" s="46"/>
      <c r="C29" s="1"/>
      <c r="D29" s="1"/>
      <c r="E29" s="43"/>
      <c r="F29" s="38" t="s">
        <v>38</v>
      </c>
      <c r="G29" s="65" t="s">
        <v>118</v>
      </c>
      <c r="H29" s="39">
        <v>3706858</v>
      </c>
      <c r="I29" s="137">
        <v>0.76</v>
      </c>
      <c r="J29" s="39">
        <v>630000</v>
      </c>
      <c r="K29" s="88">
        <v>1</v>
      </c>
    </row>
    <row r="30" spans="2:11" ht="56.25">
      <c r="B30" s="4" t="s">
        <v>11</v>
      </c>
      <c r="C30" s="4" t="s">
        <v>63</v>
      </c>
      <c r="D30" s="4" t="s">
        <v>51</v>
      </c>
      <c r="E30" s="83" t="s">
        <v>12</v>
      </c>
      <c r="F30" s="91"/>
      <c r="G30" s="91"/>
      <c r="H30" s="92">
        <f>+H31</f>
        <v>2332506</v>
      </c>
      <c r="I30" s="135"/>
      <c r="J30" s="92">
        <f>SUM(J32:J35)</f>
        <v>975000</v>
      </c>
      <c r="K30" s="93"/>
    </row>
    <row r="31" spans="1:11" s="82" customFormat="1" ht="31.5">
      <c r="A31" s="79"/>
      <c r="B31" s="21" t="s">
        <v>14</v>
      </c>
      <c r="C31" s="21"/>
      <c r="D31" s="21"/>
      <c r="E31" s="77" t="s">
        <v>57</v>
      </c>
      <c r="F31" s="94"/>
      <c r="G31" s="94"/>
      <c r="H31" s="67">
        <f>+H32+H33+H34+H35</f>
        <v>2332506</v>
      </c>
      <c r="I31" s="135"/>
      <c r="J31" s="67">
        <f>+J32+J33+J34+J35</f>
        <v>975000</v>
      </c>
      <c r="K31" s="72"/>
    </row>
    <row r="32" spans="2:11" ht="108" customHeight="1">
      <c r="B32" s="28"/>
      <c r="C32" s="1"/>
      <c r="D32" s="1"/>
      <c r="E32" s="43"/>
      <c r="F32" s="38" t="s">
        <v>102</v>
      </c>
      <c r="G32" s="65">
        <v>2020</v>
      </c>
      <c r="H32" s="39">
        <v>302506</v>
      </c>
      <c r="I32" s="137">
        <v>0</v>
      </c>
      <c r="J32" s="39">
        <v>15000</v>
      </c>
      <c r="K32" s="88">
        <v>1</v>
      </c>
    </row>
    <row r="33" spans="2:11" ht="107.25" customHeight="1">
      <c r="B33" s="3"/>
      <c r="C33" s="1"/>
      <c r="D33" s="1"/>
      <c r="E33" s="43"/>
      <c r="F33" s="38" t="s">
        <v>103</v>
      </c>
      <c r="G33" s="65">
        <v>2020</v>
      </c>
      <c r="H33" s="39">
        <v>140000</v>
      </c>
      <c r="I33" s="137">
        <v>0</v>
      </c>
      <c r="J33" s="39">
        <v>100000</v>
      </c>
      <c r="K33" s="88">
        <v>1</v>
      </c>
    </row>
    <row r="34" spans="2:11" ht="100.5" customHeight="1">
      <c r="B34" s="3"/>
      <c r="C34" s="1"/>
      <c r="D34" s="1"/>
      <c r="E34" s="43"/>
      <c r="F34" s="121" t="s">
        <v>105</v>
      </c>
      <c r="G34" s="65">
        <v>2020</v>
      </c>
      <c r="H34" s="39">
        <v>1250000</v>
      </c>
      <c r="I34" s="137">
        <v>0</v>
      </c>
      <c r="J34" s="39">
        <v>500000</v>
      </c>
      <c r="K34" s="88">
        <v>1</v>
      </c>
    </row>
    <row r="35" spans="2:11" ht="92.25" customHeight="1">
      <c r="B35" s="3"/>
      <c r="C35" s="1"/>
      <c r="D35" s="1"/>
      <c r="E35" s="43"/>
      <c r="F35" s="121" t="s">
        <v>104</v>
      </c>
      <c r="G35" s="65">
        <v>2020</v>
      </c>
      <c r="H35" s="39">
        <v>640000</v>
      </c>
      <c r="I35" s="137">
        <v>0</v>
      </c>
      <c r="J35" s="39">
        <v>360000</v>
      </c>
      <c r="K35" s="88">
        <v>1</v>
      </c>
    </row>
    <row r="36" spans="2:11" ht="75">
      <c r="B36" s="4" t="s">
        <v>66</v>
      </c>
      <c r="C36" s="10"/>
      <c r="D36" s="10"/>
      <c r="E36" s="99" t="s">
        <v>65</v>
      </c>
      <c r="F36" s="50"/>
      <c r="G36" s="48"/>
      <c r="H36" s="87">
        <f>+H37</f>
        <v>6025600</v>
      </c>
      <c r="I36" s="138"/>
      <c r="J36" s="87">
        <f>+J37</f>
        <v>6025600</v>
      </c>
      <c r="K36" s="49"/>
    </row>
    <row r="37" spans="2:11" ht="37.5">
      <c r="B37" s="4" t="s">
        <v>25</v>
      </c>
      <c r="C37" s="4" t="s">
        <v>69</v>
      </c>
      <c r="D37" s="4" t="s">
        <v>68</v>
      </c>
      <c r="E37" s="100" t="s">
        <v>26</v>
      </c>
      <c r="F37" s="50"/>
      <c r="G37" s="48"/>
      <c r="H37" s="87">
        <f>+H38</f>
        <v>6025600</v>
      </c>
      <c r="I37" s="138"/>
      <c r="J37" s="87">
        <f>+J38</f>
        <v>6025600</v>
      </c>
      <c r="K37" s="49"/>
    </row>
    <row r="38" spans="1:11" s="82" customFormat="1" ht="47.25">
      <c r="A38" s="79"/>
      <c r="B38" s="21" t="s">
        <v>19</v>
      </c>
      <c r="C38" s="96"/>
      <c r="D38" s="4"/>
      <c r="E38" s="95" t="s">
        <v>18</v>
      </c>
      <c r="F38" s="95"/>
      <c r="G38" s="97"/>
      <c r="H38" s="71">
        <f>+H39+H40+H41</f>
        <v>6025600</v>
      </c>
      <c r="I38" s="138"/>
      <c r="J38" s="71">
        <f>+J39+J40+J41</f>
        <v>6025600</v>
      </c>
      <c r="K38" s="98"/>
    </row>
    <row r="39" spans="2:11" ht="37.5" hidden="1">
      <c r="B39" s="3"/>
      <c r="C39" s="1"/>
      <c r="D39" s="4"/>
      <c r="E39" s="15"/>
      <c r="F39" s="38" t="s">
        <v>27</v>
      </c>
      <c r="G39" s="42">
        <v>2020</v>
      </c>
      <c r="H39" s="39">
        <v>3000000</v>
      </c>
      <c r="I39" s="137"/>
      <c r="J39" s="78">
        <v>3000000</v>
      </c>
      <c r="K39" s="45">
        <v>1</v>
      </c>
    </row>
    <row r="40" spans="2:11" ht="93.75" hidden="1">
      <c r="B40" s="3"/>
      <c r="C40" s="1"/>
      <c r="D40" s="4"/>
      <c r="E40" s="43"/>
      <c r="F40" s="38" t="s">
        <v>119</v>
      </c>
      <c r="G40" s="42">
        <v>2020</v>
      </c>
      <c r="H40" s="39">
        <v>2005100</v>
      </c>
      <c r="I40" s="137"/>
      <c r="J40" s="78">
        <v>2005100</v>
      </c>
      <c r="K40" s="45">
        <v>1</v>
      </c>
    </row>
    <row r="41" spans="2:11" ht="93.75" hidden="1">
      <c r="B41" s="3"/>
      <c r="C41" s="1"/>
      <c r="D41" s="4"/>
      <c r="E41" s="43"/>
      <c r="F41" s="38" t="s">
        <v>120</v>
      </c>
      <c r="G41" s="42">
        <v>2020</v>
      </c>
      <c r="H41" s="39">
        <v>1020500</v>
      </c>
      <c r="I41" s="137"/>
      <c r="J41" s="78">
        <v>1020500</v>
      </c>
      <c r="K41" s="45">
        <v>1</v>
      </c>
    </row>
    <row r="42" spans="2:11" ht="75">
      <c r="B42" s="4" t="s">
        <v>71</v>
      </c>
      <c r="C42" s="10"/>
      <c r="D42" s="4"/>
      <c r="E42" s="99" t="s">
        <v>67</v>
      </c>
      <c r="F42" s="50"/>
      <c r="G42" s="51"/>
      <c r="H42" s="87">
        <f aca="true" t="shared" si="0" ref="H42:J44">+H43</f>
        <v>167000</v>
      </c>
      <c r="I42" s="138"/>
      <c r="J42" s="87">
        <f t="shared" si="0"/>
        <v>167000</v>
      </c>
      <c r="K42" s="52"/>
    </row>
    <row r="43" spans="2:11" ht="37.5">
      <c r="B43" s="16">
        <v>3117670</v>
      </c>
      <c r="C43" s="4" t="s">
        <v>70</v>
      </c>
      <c r="D43" s="4" t="s">
        <v>51</v>
      </c>
      <c r="E43" s="63" t="s">
        <v>16</v>
      </c>
      <c r="F43" s="50"/>
      <c r="G43" s="51"/>
      <c r="H43" s="87">
        <f t="shared" si="0"/>
        <v>167000</v>
      </c>
      <c r="I43" s="138"/>
      <c r="J43" s="87">
        <f t="shared" si="0"/>
        <v>167000</v>
      </c>
      <c r="K43" s="52"/>
    </row>
    <row r="44" spans="2:11" ht="47.25">
      <c r="B44" s="3" t="s">
        <v>19</v>
      </c>
      <c r="C44" s="9"/>
      <c r="D44" s="12"/>
      <c r="E44" s="14" t="s">
        <v>18</v>
      </c>
      <c r="F44" s="41"/>
      <c r="G44" s="42"/>
      <c r="H44" s="66">
        <f t="shared" si="0"/>
        <v>167000</v>
      </c>
      <c r="I44" s="139"/>
      <c r="J44" s="66">
        <f t="shared" si="0"/>
        <v>167000</v>
      </c>
      <c r="K44" s="45"/>
    </row>
    <row r="45" spans="2:11" ht="56.25">
      <c r="B45" s="3"/>
      <c r="C45" s="1"/>
      <c r="D45" s="1"/>
      <c r="E45" s="43"/>
      <c r="F45" s="61" t="s">
        <v>48</v>
      </c>
      <c r="G45" s="65">
        <v>2020</v>
      </c>
      <c r="H45" s="39">
        <v>167000</v>
      </c>
      <c r="I45" s="137"/>
      <c r="J45" s="39">
        <v>167000</v>
      </c>
      <c r="K45" s="45"/>
    </row>
    <row r="46" spans="2:11" ht="56.25">
      <c r="B46" s="4" t="s">
        <v>75</v>
      </c>
      <c r="C46" s="10"/>
      <c r="D46" s="10"/>
      <c r="E46" s="99" t="s">
        <v>72</v>
      </c>
      <c r="F46" s="50"/>
      <c r="G46" s="51"/>
      <c r="H46" s="87">
        <f>+H47+H53</f>
        <v>1425427</v>
      </c>
      <c r="I46" s="138"/>
      <c r="J46" s="87">
        <f>+J47+J53</f>
        <v>1292427</v>
      </c>
      <c r="K46" s="103"/>
    </row>
    <row r="47" spans="2:11" ht="167.25" customHeight="1">
      <c r="B47" s="4" t="s">
        <v>15</v>
      </c>
      <c r="C47" s="4" t="s">
        <v>76</v>
      </c>
      <c r="D47" s="4" t="s">
        <v>74</v>
      </c>
      <c r="E47" s="101" t="s">
        <v>73</v>
      </c>
      <c r="F47" s="50"/>
      <c r="G47" s="51"/>
      <c r="H47" s="87">
        <f>+H50+H48</f>
        <v>1070032</v>
      </c>
      <c r="I47" s="138"/>
      <c r="J47" s="87">
        <f>+J48+J50</f>
        <v>937032</v>
      </c>
      <c r="K47" s="103"/>
    </row>
    <row r="48" spans="1:11" s="82" customFormat="1" ht="31.5">
      <c r="A48" s="79"/>
      <c r="B48" s="21" t="s">
        <v>43</v>
      </c>
      <c r="C48" s="96"/>
      <c r="D48" s="96"/>
      <c r="E48" s="76" t="s">
        <v>77</v>
      </c>
      <c r="F48" s="95"/>
      <c r="G48" s="97"/>
      <c r="H48" s="71">
        <f>+H49</f>
        <v>473375</v>
      </c>
      <c r="I48" s="138"/>
      <c r="J48" s="71">
        <f>+J49</f>
        <v>473375</v>
      </c>
      <c r="K48" s="104"/>
    </row>
    <row r="49" spans="2:11" ht="150">
      <c r="B49" s="6"/>
      <c r="C49" s="20"/>
      <c r="D49" s="20"/>
      <c r="E49" s="54"/>
      <c r="F49" s="38" t="s">
        <v>44</v>
      </c>
      <c r="G49" s="65">
        <v>2020</v>
      </c>
      <c r="H49" s="39">
        <v>473375</v>
      </c>
      <c r="I49" s="137"/>
      <c r="J49" s="39">
        <v>473375</v>
      </c>
      <c r="K49" s="88"/>
    </row>
    <row r="50" spans="1:11" s="82" customFormat="1" ht="19.5">
      <c r="A50" s="79"/>
      <c r="B50" s="21" t="s">
        <v>10</v>
      </c>
      <c r="C50" s="96"/>
      <c r="D50" s="96"/>
      <c r="E50" s="22" t="s">
        <v>53</v>
      </c>
      <c r="F50" s="95"/>
      <c r="G50" s="97"/>
      <c r="H50" s="71">
        <f>+H51+H52</f>
        <v>596657</v>
      </c>
      <c r="I50" s="138"/>
      <c r="J50" s="71">
        <f>+J51+J52</f>
        <v>463657</v>
      </c>
      <c r="K50" s="70"/>
    </row>
    <row r="51" spans="2:11" ht="287.25">
      <c r="B51" s="3"/>
      <c r="C51" s="1"/>
      <c r="D51" s="1"/>
      <c r="E51" s="55"/>
      <c r="F51" s="106" t="s">
        <v>106</v>
      </c>
      <c r="G51" s="65">
        <v>2020</v>
      </c>
      <c r="H51" s="39">
        <v>190000</v>
      </c>
      <c r="I51" s="137">
        <v>0</v>
      </c>
      <c r="J51" s="39">
        <v>57000</v>
      </c>
      <c r="K51" s="88">
        <v>1</v>
      </c>
    </row>
    <row r="52" spans="2:11" ht="168.75">
      <c r="B52" s="3"/>
      <c r="C52" s="1"/>
      <c r="D52" s="1"/>
      <c r="E52" s="55"/>
      <c r="F52" s="107" t="s">
        <v>33</v>
      </c>
      <c r="G52" s="65">
        <v>2020</v>
      </c>
      <c r="H52" s="39">
        <v>406657</v>
      </c>
      <c r="I52" s="137">
        <v>0</v>
      </c>
      <c r="J52" s="39">
        <v>406657</v>
      </c>
      <c r="K52" s="88">
        <v>1</v>
      </c>
    </row>
    <row r="53" spans="2:11" ht="19.5">
      <c r="B53" s="4" t="s">
        <v>34</v>
      </c>
      <c r="C53" s="4" t="s">
        <v>80</v>
      </c>
      <c r="D53" s="4" t="s">
        <v>79</v>
      </c>
      <c r="E53" s="111" t="s">
        <v>78</v>
      </c>
      <c r="F53" s="56"/>
      <c r="G53" s="51"/>
      <c r="H53" s="87">
        <f>+H54+H56</f>
        <v>355395</v>
      </c>
      <c r="I53" s="138"/>
      <c r="J53" s="87">
        <f>+J54+J56</f>
        <v>355395</v>
      </c>
      <c r="K53" s="105"/>
    </row>
    <row r="54" spans="1:11" s="82" customFormat="1" ht="31.5">
      <c r="A54" s="79"/>
      <c r="B54" s="21" t="s">
        <v>43</v>
      </c>
      <c r="C54" s="96"/>
      <c r="D54" s="96"/>
      <c r="E54" s="77" t="s">
        <v>77</v>
      </c>
      <c r="F54" s="109"/>
      <c r="G54" s="97"/>
      <c r="H54" s="71">
        <f>+H55</f>
        <v>195395</v>
      </c>
      <c r="I54" s="138"/>
      <c r="J54" s="71">
        <f>+J55</f>
        <v>195395</v>
      </c>
      <c r="K54" s="110"/>
    </row>
    <row r="55" spans="2:11" ht="150">
      <c r="B55" s="6"/>
      <c r="C55" s="20"/>
      <c r="D55" s="20"/>
      <c r="E55" s="57"/>
      <c r="F55" s="38" t="s">
        <v>44</v>
      </c>
      <c r="G55" s="65">
        <v>2020</v>
      </c>
      <c r="H55" s="39">
        <v>195395</v>
      </c>
      <c r="I55" s="137"/>
      <c r="J55" s="39">
        <v>195395</v>
      </c>
      <c r="K55" s="88"/>
    </row>
    <row r="56" spans="1:11" s="82" customFormat="1" ht="19.5">
      <c r="A56" s="79"/>
      <c r="B56" s="21" t="s">
        <v>10</v>
      </c>
      <c r="C56" s="96"/>
      <c r="D56" s="96"/>
      <c r="E56" s="22" t="s">
        <v>53</v>
      </c>
      <c r="F56" s="109"/>
      <c r="G56" s="97"/>
      <c r="H56" s="71">
        <f>+H57</f>
        <v>160000</v>
      </c>
      <c r="I56" s="138"/>
      <c r="J56" s="71">
        <f>+J57</f>
        <v>160000</v>
      </c>
      <c r="K56" s="110"/>
    </row>
    <row r="57" spans="2:11" ht="138.75" customHeight="1">
      <c r="B57" s="3"/>
      <c r="C57" s="1"/>
      <c r="D57" s="1"/>
      <c r="E57" s="55"/>
      <c r="F57" s="107" t="s">
        <v>35</v>
      </c>
      <c r="G57" s="65">
        <v>2020</v>
      </c>
      <c r="H57" s="39">
        <v>160000</v>
      </c>
      <c r="I57" s="137">
        <v>0</v>
      </c>
      <c r="J57" s="39">
        <v>160000</v>
      </c>
      <c r="K57" s="73">
        <v>1</v>
      </c>
    </row>
    <row r="58" spans="2:11" ht="93.75">
      <c r="B58" s="4" t="s">
        <v>82</v>
      </c>
      <c r="C58" s="10"/>
      <c r="D58" s="10"/>
      <c r="E58" s="99" t="s">
        <v>81</v>
      </c>
      <c r="F58" s="58"/>
      <c r="G58" s="51"/>
      <c r="H58" s="87">
        <f>+H59</f>
        <v>680684</v>
      </c>
      <c r="I58" s="138"/>
      <c r="J58" s="87">
        <f>+J59+J62+J69</f>
        <v>6370831</v>
      </c>
      <c r="K58" s="52"/>
    </row>
    <row r="59" spans="2:11" ht="56.25">
      <c r="B59" s="4" t="s">
        <v>17</v>
      </c>
      <c r="C59" s="4" t="s">
        <v>63</v>
      </c>
      <c r="D59" s="4" t="s">
        <v>51</v>
      </c>
      <c r="E59" s="35" t="s">
        <v>12</v>
      </c>
      <c r="F59" s="50"/>
      <c r="G59" s="51"/>
      <c r="H59" s="87">
        <f>+H60</f>
        <v>680684</v>
      </c>
      <c r="I59" s="138"/>
      <c r="J59" s="87">
        <f>+J60</f>
        <v>340342</v>
      </c>
      <c r="K59" s="52"/>
    </row>
    <row r="60" spans="1:11" s="82" customFormat="1" ht="47.25">
      <c r="A60" s="79"/>
      <c r="B60" s="21" t="s">
        <v>19</v>
      </c>
      <c r="C60" s="21"/>
      <c r="D60" s="4"/>
      <c r="E60" s="95" t="s">
        <v>18</v>
      </c>
      <c r="F60" s="95"/>
      <c r="G60" s="97"/>
      <c r="H60" s="71">
        <f>+H61</f>
        <v>680684</v>
      </c>
      <c r="I60" s="138"/>
      <c r="J60" s="71">
        <f>+J61</f>
        <v>340342</v>
      </c>
      <c r="K60" s="98"/>
    </row>
    <row r="61" spans="2:11" ht="210">
      <c r="B61" s="3"/>
      <c r="C61" s="1"/>
      <c r="D61" s="4"/>
      <c r="E61" s="55"/>
      <c r="F61" s="106" t="s">
        <v>107</v>
      </c>
      <c r="G61" s="65">
        <v>2020</v>
      </c>
      <c r="H61" s="39">
        <v>680684</v>
      </c>
      <c r="I61" s="137">
        <v>0</v>
      </c>
      <c r="J61" s="39">
        <v>340342</v>
      </c>
      <c r="K61" s="88">
        <v>1</v>
      </c>
    </row>
    <row r="62" spans="2:11" ht="37.5">
      <c r="B62" s="16">
        <v>1217670</v>
      </c>
      <c r="C62" s="17" t="s">
        <v>70</v>
      </c>
      <c r="D62" s="4" t="s">
        <v>51</v>
      </c>
      <c r="E62" s="63" t="s">
        <v>16</v>
      </c>
      <c r="F62" s="58"/>
      <c r="G62" s="51"/>
      <c r="H62" s="87">
        <f>+H63</f>
        <v>835000</v>
      </c>
      <c r="I62" s="138"/>
      <c r="J62" s="87">
        <f>+J63</f>
        <v>835000</v>
      </c>
      <c r="K62" s="53"/>
    </row>
    <row r="63" spans="1:11" s="82" customFormat="1" ht="47.25">
      <c r="A63" s="79"/>
      <c r="B63" s="21" t="s">
        <v>19</v>
      </c>
      <c r="C63" s="96"/>
      <c r="D63" s="112"/>
      <c r="E63" s="95" t="s">
        <v>18</v>
      </c>
      <c r="F63" s="108"/>
      <c r="G63" s="97"/>
      <c r="H63" s="71">
        <f>+H64+H65+H66+H67+H68</f>
        <v>835000</v>
      </c>
      <c r="I63" s="138"/>
      <c r="J63" s="71">
        <f>+J64+J65+J66+J67+J68</f>
        <v>835000</v>
      </c>
      <c r="K63" s="102"/>
    </row>
    <row r="64" spans="2:11" ht="56.25">
      <c r="B64" s="3"/>
      <c r="C64" s="1"/>
      <c r="D64" s="12"/>
      <c r="E64" s="13"/>
      <c r="F64" s="61" t="s">
        <v>20</v>
      </c>
      <c r="G64" s="65">
        <v>2020</v>
      </c>
      <c r="H64" s="39">
        <v>167000</v>
      </c>
      <c r="I64" s="137"/>
      <c r="J64" s="39">
        <v>167000</v>
      </c>
      <c r="K64" s="45"/>
    </row>
    <row r="65" spans="2:11" ht="37.5">
      <c r="B65" s="3"/>
      <c r="C65" s="1"/>
      <c r="D65" s="12"/>
      <c r="E65" s="13"/>
      <c r="F65" s="61" t="s">
        <v>21</v>
      </c>
      <c r="G65" s="65">
        <v>2020</v>
      </c>
      <c r="H65" s="39">
        <v>167000</v>
      </c>
      <c r="I65" s="137"/>
      <c r="J65" s="39">
        <v>167000</v>
      </c>
      <c r="K65" s="45"/>
    </row>
    <row r="66" spans="2:11" ht="56.25">
      <c r="B66" s="3"/>
      <c r="C66" s="1"/>
      <c r="D66" s="12"/>
      <c r="E66" s="13"/>
      <c r="F66" s="61" t="s">
        <v>24</v>
      </c>
      <c r="G66" s="65">
        <v>2020</v>
      </c>
      <c r="H66" s="39">
        <v>167000</v>
      </c>
      <c r="I66" s="137"/>
      <c r="J66" s="39">
        <v>167000</v>
      </c>
      <c r="K66" s="45"/>
    </row>
    <row r="67" spans="2:11" ht="56.25">
      <c r="B67" s="3"/>
      <c r="C67" s="1"/>
      <c r="D67" s="12"/>
      <c r="E67" s="13"/>
      <c r="F67" s="61" t="s">
        <v>22</v>
      </c>
      <c r="G67" s="65">
        <v>2020</v>
      </c>
      <c r="H67" s="39">
        <v>167000</v>
      </c>
      <c r="I67" s="137"/>
      <c r="J67" s="39">
        <v>167000</v>
      </c>
      <c r="K67" s="45"/>
    </row>
    <row r="68" spans="2:11" ht="45" customHeight="1">
      <c r="B68" s="3"/>
      <c r="C68" s="1"/>
      <c r="D68" s="12"/>
      <c r="E68" s="13"/>
      <c r="F68" s="61" t="s">
        <v>23</v>
      </c>
      <c r="G68" s="65">
        <v>2020</v>
      </c>
      <c r="H68" s="39">
        <v>167000</v>
      </c>
      <c r="I68" s="137"/>
      <c r="J68" s="39">
        <v>167000</v>
      </c>
      <c r="K68" s="45"/>
    </row>
    <row r="69" spans="2:11" ht="37.5">
      <c r="B69" s="4" t="s">
        <v>29</v>
      </c>
      <c r="C69" s="4" t="s">
        <v>83</v>
      </c>
      <c r="D69" s="4" t="s">
        <v>84</v>
      </c>
      <c r="E69" s="113" t="s">
        <v>28</v>
      </c>
      <c r="F69" s="60"/>
      <c r="G69" s="51"/>
      <c r="H69" s="87">
        <f>+H70</f>
        <v>5195489</v>
      </c>
      <c r="I69" s="138"/>
      <c r="J69" s="87">
        <f>+J70</f>
        <v>5195489</v>
      </c>
      <c r="K69" s="53"/>
    </row>
    <row r="70" spans="1:11" s="82" customFormat="1" ht="47.25">
      <c r="A70" s="79"/>
      <c r="B70" s="21" t="s">
        <v>19</v>
      </c>
      <c r="C70" s="96"/>
      <c r="D70" s="112"/>
      <c r="E70" s="95" t="s">
        <v>18</v>
      </c>
      <c r="F70" s="59"/>
      <c r="G70" s="97"/>
      <c r="H70" s="71">
        <f>+H71+H75+H76+H77+H78+H72+H73+H74</f>
        <v>5195489</v>
      </c>
      <c r="I70" s="138"/>
      <c r="J70" s="71">
        <f>+J71+J75+J76+J77+J78+J72+J73+J74</f>
        <v>5195489</v>
      </c>
      <c r="K70" s="102"/>
    </row>
    <row r="71" spans="2:11" ht="56.25">
      <c r="B71" s="3"/>
      <c r="C71" s="1"/>
      <c r="D71" s="12"/>
      <c r="E71" s="13"/>
      <c r="F71" s="120" t="s">
        <v>90</v>
      </c>
      <c r="G71" s="65">
        <v>2020</v>
      </c>
      <c r="H71" s="123">
        <v>132570</v>
      </c>
      <c r="I71" s="140">
        <v>0</v>
      </c>
      <c r="J71" s="123">
        <v>132570</v>
      </c>
      <c r="K71" s="88">
        <v>1</v>
      </c>
    </row>
    <row r="72" spans="2:11" ht="56.25">
      <c r="B72" s="3"/>
      <c r="C72" s="1"/>
      <c r="D72" s="12"/>
      <c r="E72" s="13"/>
      <c r="F72" s="120" t="s">
        <v>91</v>
      </c>
      <c r="G72" s="65">
        <v>2020</v>
      </c>
      <c r="H72" s="123">
        <v>221371</v>
      </c>
      <c r="I72" s="140">
        <v>0</v>
      </c>
      <c r="J72" s="123">
        <v>221371</v>
      </c>
      <c r="K72" s="88">
        <v>1</v>
      </c>
    </row>
    <row r="73" spans="2:11" ht="75">
      <c r="B73" s="3"/>
      <c r="C73" s="1"/>
      <c r="D73" s="12"/>
      <c r="E73" s="13"/>
      <c r="F73" s="120" t="s">
        <v>92</v>
      </c>
      <c r="G73" s="65">
        <v>2020</v>
      </c>
      <c r="H73" s="123">
        <v>399775</v>
      </c>
      <c r="I73" s="140">
        <v>0</v>
      </c>
      <c r="J73" s="123">
        <v>399775</v>
      </c>
      <c r="K73" s="88">
        <v>1</v>
      </c>
    </row>
    <row r="74" spans="2:11" ht="56.25">
      <c r="B74" s="3"/>
      <c r="C74" s="1"/>
      <c r="D74" s="12"/>
      <c r="E74" s="13"/>
      <c r="F74" s="120" t="s">
        <v>93</v>
      </c>
      <c r="G74" s="65">
        <v>2020</v>
      </c>
      <c r="H74" s="123">
        <v>803468</v>
      </c>
      <c r="I74" s="140">
        <v>0</v>
      </c>
      <c r="J74" s="123">
        <v>803468</v>
      </c>
      <c r="K74" s="88">
        <v>1</v>
      </c>
    </row>
    <row r="75" spans="2:11" ht="56.25">
      <c r="B75" s="3"/>
      <c r="C75" s="1"/>
      <c r="D75" s="12"/>
      <c r="E75" s="13"/>
      <c r="F75" s="120" t="s">
        <v>94</v>
      </c>
      <c r="G75" s="65">
        <v>2020</v>
      </c>
      <c r="H75" s="123">
        <f>1435064-12248</f>
        <v>1422816</v>
      </c>
      <c r="I75" s="140">
        <v>0</v>
      </c>
      <c r="J75" s="123">
        <f>1435064-12248</f>
        <v>1422816</v>
      </c>
      <c r="K75" s="88">
        <v>1</v>
      </c>
    </row>
    <row r="76" spans="2:11" ht="79.5" customHeight="1">
      <c r="B76" s="3"/>
      <c r="C76" s="1"/>
      <c r="D76" s="12"/>
      <c r="E76" s="13"/>
      <c r="F76" s="61" t="s">
        <v>30</v>
      </c>
      <c r="G76" s="65">
        <v>2020</v>
      </c>
      <c r="H76" s="39">
        <v>1470089</v>
      </c>
      <c r="I76" s="137">
        <v>0</v>
      </c>
      <c r="J76" s="39">
        <v>1470089</v>
      </c>
      <c r="K76" s="88">
        <v>1</v>
      </c>
    </row>
    <row r="77" spans="2:11" ht="75">
      <c r="B77" s="3"/>
      <c r="C77" s="1"/>
      <c r="D77" s="1"/>
      <c r="E77" s="43"/>
      <c r="F77" s="38" t="s">
        <v>31</v>
      </c>
      <c r="G77" s="65">
        <v>2020</v>
      </c>
      <c r="H77" s="39">
        <v>372700</v>
      </c>
      <c r="I77" s="137">
        <v>0</v>
      </c>
      <c r="J77" s="39">
        <v>372700</v>
      </c>
      <c r="K77" s="88">
        <v>1</v>
      </c>
    </row>
    <row r="78" spans="2:11" ht="93.75">
      <c r="B78" s="3"/>
      <c r="C78" s="1"/>
      <c r="D78" s="1"/>
      <c r="E78" s="43"/>
      <c r="F78" s="38" t="s">
        <v>32</v>
      </c>
      <c r="G78" s="65">
        <v>2020</v>
      </c>
      <c r="H78" s="39">
        <v>372700</v>
      </c>
      <c r="I78" s="137">
        <v>0</v>
      </c>
      <c r="J78" s="39">
        <v>372700</v>
      </c>
      <c r="K78" s="88">
        <v>1</v>
      </c>
    </row>
    <row r="79" spans="2:11" ht="75">
      <c r="B79" s="4" t="s">
        <v>86</v>
      </c>
      <c r="C79" s="4"/>
      <c r="D79" s="4"/>
      <c r="E79" s="99" t="s">
        <v>85</v>
      </c>
      <c r="F79" s="47"/>
      <c r="G79" s="48"/>
      <c r="H79" s="87">
        <f aca="true" t="shared" si="1" ref="H79:J81">+H80</f>
        <v>70000</v>
      </c>
      <c r="I79" s="138"/>
      <c r="J79" s="87">
        <f t="shared" si="1"/>
        <v>70000</v>
      </c>
      <c r="K79" s="62"/>
    </row>
    <row r="80" spans="2:11" ht="56.25">
      <c r="B80" s="4" t="s">
        <v>87</v>
      </c>
      <c r="C80" s="4" t="s">
        <v>89</v>
      </c>
      <c r="D80" s="4" t="s">
        <v>88</v>
      </c>
      <c r="E80" s="63" t="s">
        <v>39</v>
      </c>
      <c r="F80" s="47"/>
      <c r="G80" s="48"/>
      <c r="H80" s="87">
        <f t="shared" si="1"/>
        <v>70000</v>
      </c>
      <c r="I80" s="138"/>
      <c r="J80" s="87">
        <f t="shared" si="1"/>
        <v>70000</v>
      </c>
      <c r="K80" s="62"/>
    </row>
    <row r="81" spans="1:11" s="82" customFormat="1" ht="23.25">
      <c r="A81" s="79"/>
      <c r="B81" s="21" t="s">
        <v>40</v>
      </c>
      <c r="C81" s="21"/>
      <c r="D81" s="21"/>
      <c r="E81" s="114" t="s">
        <v>41</v>
      </c>
      <c r="F81" s="18"/>
      <c r="G81" s="80"/>
      <c r="H81" s="71">
        <f t="shared" si="1"/>
        <v>70000</v>
      </c>
      <c r="I81" s="138"/>
      <c r="J81" s="71">
        <f t="shared" si="1"/>
        <v>70000</v>
      </c>
      <c r="K81" s="115"/>
    </row>
    <row r="82" spans="2:11" ht="121.5">
      <c r="B82" s="3"/>
      <c r="C82" s="1"/>
      <c r="D82" s="1"/>
      <c r="E82" s="43"/>
      <c r="F82" s="40" t="s">
        <v>42</v>
      </c>
      <c r="G82" s="65">
        <v>2020</v>
      </c>
      <c r="H82" s="39">
        <v>70000</v>
      </c>
      <c r="I82" s="137">
        <v>0</v>
      </c>
      <c r="J82" s="39">
        <v>70000</v>
      </c>
      <c r="K82" s="88">
        <v>1</v>
      </c>
    </row>
    <row r="83" spans="2:11" ht="18.75" hidden="1">
      <c r="B83" s="3"/>
      <c r="C83" s="1"/>
      <c r="D83" s="1"/>
      <c r="E83" s="43"/>
      <c r="F83" s="41"/>
      <c r="G83" s="42"/>
      <c r="H83" s="44"/>
      <c r="I83" s="141"/>
      <c r="J83" s="44"/>
      <c r="K83" s="45"/>
    </row>
    <row r="84" spans="2:13" ht="20.25">
      <c r="B84" s="32" t="s">
        <v>3</v>
      </c>
      <c r="C84" s="32" t="s">
        <v>3</v>
      </c>
      <c r="D84" s="32" t="s">
        <v>3</v>
      </c>
      <c r="E84" s="2" t="s">
        <v>0</v>
      </c>
      <c r="F84" s="32" t="s">
        <v>3</v>
      </c>
      <c r="G84" s="32" t="s">
        <v>3</v>
      </c>
      <c r="H84" s="32" t="s">
        <v>3</v>
      </c>
      <c r="I84" s="133"/>
      <c r="J84" s="116">
        <f>+J58+J46+J42+J36+J10+J79</f>
        <v>40743009</v>
      </c>
      <c r="K84" s="32" t="s">
        <v>3</v>
      </c>
      <c r="M84" s="64"/>
    </row>
    <row r="86" spans="10:11" ht="12.75">
      <c r="J86" s="117">
        <v>600000</v>
      </c>
      <c r="K86" s="117" t="s">
        <v>45</v>
      </c>
    </row>
    <row r="87" spans="4:11" ht="18.75">
      <c r="D87" s="29" t="s">
        <v>1</v>
      </c>
      <c r="G87" s="29" t="s">
        <v>6</v>
      </c>
      <c r="J87" s="117">
        <v>668770</v>
      </c>
      <c r="K87" s="117" t="s">
        <v>46</v>
      </c>
    </row>
    <row r="88" spans="10:13" ht="12.75">
      <c r="J88" s="118">
        <f>+J84-J86-J87</f>
        <v>39474239</v>
      </c>
      <c r="K88" s="119" t="s">
        <v>47</v>
      </c>
      <c r="M88" s="64"/>
    </row>
    <row r="89" spans="10:11" ht="12.75">
      <c r="J89" s="117"/>
      <c r="K89" s="117"/>
    </row>
  </sheetData>
  <sheetProtection/>
  <mergeCells count="4">
    <mergeCell ref="J2:K2"/>
    <mergeCell ref="B1:K1"/>
    <mergeCell ref="B4:K4"/>
    <mergeCell ref="B3:K3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2019-12-17T17:42:58Z</cp:lastPrinted>
  <dcterms:created xsi:type="dcterms:W3CDTF">2017-12-16T09:00:20Z</dcterms:created>
  <dcterms:modified xsi:type="dcterms:W3CDTF">2019-12-24T04:43:14Z</dcterms:modified>
  <cp:category/>
  <cp:version/>
  <cp:contentType/>
  <cp:contentStatus/>
</cp:coreProperties>
</file>