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<sst xmlns="http://schemas.openxmlformats.org/spreadsheetml/2006/main" count="136" uniqueCount="130">
  <si>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</si>
  <si>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</si>
  <si>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</si>
  <si>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</si>
  <si>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</si>
  <si>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</si>
  <si>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</si>
  <si>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</si>
  <si>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</si>
  <si>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</si>
  <si>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</si>
  <si>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Плата за землю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</si>
  <si>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</si>
  <si>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</si>
  <si>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</si>
  <si>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</si>
  <si>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</si>
  <si>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</si>
  <si>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</si>
  <si>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</si>
  <si>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</si>
  <si>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</si>
  <si>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</si>
  <si>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</si>
  <si>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</si>
  <si>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</si>
  <si>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</si>
  <si>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</si>
  <si>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</si>
  <si>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</si>
  <si>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</si>
  <si>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</si>
  <si>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</si>
  <si>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</si>
  <si>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</si>
  <si>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</si>
  <si>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</si>
  <si>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</si>
  <si>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</si>
  <si>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</si>
  <si>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</si>
  <si>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</si>
  <si>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</t>
  </si>
  <si>
    <t>Всього без урахування трансфертів</t>
  </si>
  <si>
    <t>Загальний фонд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</si>
  <si>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</si>
  <si>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</si>
  <si>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</si>
  <si>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</si>
  <si>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</si>
  <si>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</si>
  <si>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</si>
  <si>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</si>
  <si>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</si>
  <si>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</si>
  <si>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</si>
  <si>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</si>
  <si>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</si>
  <si>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</si>
  <si>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</si>
  <si>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</si>
  <si>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</si>
  <si>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</si>
  <si>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</si>
  <si>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</si>
  <si>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</si>
  <si>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</si>
  <si>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</si>
  <si>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</si>
  <si>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</si>
  <si>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</si>
  <si>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Частина чистого прибутку (доходу) комунальних унітарних підприємств та їх об`єднань, що вилучається до бюджету 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</si>
  <si>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</si>
  <si>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</si>
  <si>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Інші субвенції </t>
  </si>
  <si>
    <t>Податок на доходи фізичних осіб на дивіденди та роялті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</si>
  <si>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</si>
  <si>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</si>
  <si>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</si>
  <si>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Субвенція на проведення видатків місцевих бюджетів, що враховуються при визначенні обсягу міжбюджетних трансфертів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</si>
  <si>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</si>
  <si>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</si>
  <si>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>Авансові внески з податку на прибуток підприємств та фінансових установ комунальної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</si>
  <si>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</si>
  <si>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Податок на нерухоме майно, відмінне від земельної ділянки </t>
  </si>
  <si>
    <t>Цільові фонди, утворені органами місцевого самоврядування</t>
  </si>
  <si>
    <t>Реєстраційний збір за проведення державної реєстрації юр.осіб та фіз.осіб.</t>
  </si>
  <si>
    <t xml:space="preserve">Концесійні платежі щодо об`єктів комунальної власності </t>
  </si>
  <si>
    <t xml:space="preserve">Кошти від реалізації безхазяйного майна </t>
  </si>
  <si>
    <t>Дотації вирівнювання з Д/б місцевим бюджетам</t>
  </si>
  <si>
    <t>Додаткова дотація з Д/б місцевим бюджетам на покращення надання соціальних послуг найуразливішим верствам населення</t>
  </si>
  <si>
    <t>Додаткова дотація з Д/б на вирівнювання фінансової забезпеченості місцевих бюджетів</t>
  </si>
  <si>
    <t>Додаткова дотація з Д/б місцевим бюджетам на оплату праці працівників бюджетних установ</t>
  </si>
  <si>
    <t>Додаткова дотація з Д/б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</si>
  <si>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Кошти від відчуження майна, що  перебуває в комунальній власності</t>
  </si>
  <si>
    <t>Субвенція з Д/б місцевим бюджетам на будівництво, реконструкцію, ремонт та утримання вулиць і доріг комунальної власності у населених пунктах </t>
  </si>
  <si>
    <t>Штрафні санкції за порушення законодавства про патентування</t>
  </si>
  <si>
    <t>Надходження від орендної плати майна, що перебуває в комунальній власності</t>
  </si>
  <si>
    <t xml:space="preserve">Грошові стягнення за шкоду, заподіяну порушенням законодавства про охорону навк. природ.середовища </t>
  </si>
  <si>
    <t>Відсотки за користування довгостроковим кредитом, що надається з м/б молодим сім`ям та одиноким молодим громадянам на будівництво (реконструкцію) та придбання житла</t>
  </si>
  <si>
    <t>Субвенція з Д/б місцевим бюджетам на погашення заборгованості з різниці в тарифах на теплову енергію, водопостачання</t>
  </si>
  <si>
    <t>Єкологічний податок</t>
  </si>
  <si>
    <t>Освітня субвенція з державного бюджету</t>
  </si>
  <si>
    <t>Медична субвенція з державного бюджету</t>
  </si>
  <si>
    <t>Інші збори за забруднення навколишнього природного середовища  </t>
  </si>
  <si>
    <t xml:space="preserve">Кошти від продажу землі 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</si>
  <si>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</si>
  <si>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</si>
  <si>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</si>
  <si>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</si>
  <si>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</si>
  <si>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</si>
  <si>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</si>
  <si>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</si>
  <si>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</si>
  <si>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</si>
  <si>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</si>
  <si>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Плата за надання інших адміністративних послуг</t>
  </si>
  <si>
    <t xml:space="preserve">Інші надходження </t>
  </si>
  <si>
    <t>Субвенція з державного бюджету місцевим бюджетам на відновлення (будівництво, капітальний ремонт, реконструкцію) інфраструктури</t>
  </si>
  <si>
    <t>Рентна плата за використання природних ресурсів</t>
  </si>
  <si>
    <t>План на 2015 рік з урахуванням внесених змін</t>
  </si>
  <si>
    <t>Факт виконання за 2015 рік</t>
  </si>
  <si>
    <t>Факт виконання за 2014 рік</t>
  </si>
  <si>
    <t>% виконан  ня до 2014 року</t>
  </si>
  <si>
    <t>тис.грн.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</si>
  <si>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</si>
  <si>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</si>
  <si>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постачалася</t>
  </si>
  <si>
    <r>
      <t xml:space="preserve">Додаток  до рішення міської ради від </t>
    </r>
    <r>
      <rPr>
        <u val="single"/>
        <sz val="12"/>
        <rFont val="Times New Roman"/>
        <family val="1"/>
      </rPr>
      <t>" 16 "лютого 2016 р.</t>
    </r>
    <r>
      <rPr>
        <sz val="12"/>
        <rFont val="Times New Roman"/>
        <family val="1"/>
      </rPr>
      <t xml:space="preserve"> № 115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</si>
</sst>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0.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8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0" fontId="47" fillId="0" borderId="0" xfId="0" applyFont="1" applyAlignment="1">
      <alignment vertical="justify" wrapText="1"/>
    </xf>
    <xf numFmtId="164" fontId="8" fillId="0" borderId="0" xfId="0" applyNumberFormat="1" applyFont="1" applyFill="1" applyAlignment="1">
      <alignment horizontal="center"/>
    </xf>
    <xf numFmtId="0" fontId="48" fillId="0" borderId="0" xfId="0" applyFont="1" applyAlignment="1">
      <alignment wrapText="1"/>
    </xf>
    <xf numFmtId="1" fontId="3" fillId="0" borderId="10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selection activeCell="D4" sqref="D4"/>
    </sheetView>
  </sheetViews>
  <sheetFormatPr defaultColWidth="8.8515625" defaultRowHeight="15"/>
  <cols>
    <col min="1" max="1" width="11.28125" style="1" customWidth="1"/>
    <col min="2" max="2" width="40.421875" style="4" customWidth="1"/>
    <col min="3" max="3" width="11.8515625" style="2" customWidth="1"/>
    <col min="4" max="4" width="10.421875" style="2" customWidth="1"/>
    <col min="5" max="5" width="8.7109375" style="2" customWidth="1"/>
    <col min="6" max="6" width="9.7109375" style="2" customWidth="1"/>
    <col min="7" max="7" width="10.421875" style="10" customWidth="1"/>
    <col min="8" max="8" width="9.421875" style="10" customWidth="1"/>
    <col min="9" max="16384" width="8.8515625" style="1" customWidth="1"/>
  </cols>
  <sheetData>
    <row r="1" spans="1:6" ht="50.25" customHeight="1">
      <c r="A1" s="17"/>
      <c r="B1" s="18"/>
      <c r="C1" s="10"/>
      <c r="D1" s="53" t="s">
        <v>129</v>
      </c>
      <c r="E1" s="53"/>
      <c r="F1" s="53"/>
    </row>
    <row r="2" spans="1:9" ht="15" customHeight="1" hidden="1">
      <c r="A2" s="19"/>
      <c r="B2" s="20"/>
      <c r="C2" s="11"/>
      <c r="D2" s="11"/>
      <c r="E2" s="11"/>
      <c r="F2" s="11"/>
      <c r="G2" s="11"/>
      <c r="H2" s="11"/>
      <c r="I2" s="3"/>
    </row>
    <row r="3" spans="1:9" ht="15" customHeight="1" hidden="1">
      <c r="A3" s="21"/>
      <c r="B3" s="21"/>
      <c r="C3" s="19"/>
      <c r="D3" s="11"/>
      <c r="E3" s="11"/>
      <c r="F3" s="11"/>
      <c r="G3" s="11"/>
      <c r="H3" s="11"/>
      <c r="I3" s="5"/>
    </row>
    <row r="4" spans="1:7" ht="15.75">
      <c r="A4" s="17"/>
      <c r="B4" s="18"/>
      <c r="C4" s="10"/>
      <c r="D4" s="10"/>
      <c r="E4" s="10"/>
      <c r="F4" s="10"/>
      <c r="G4" s="39" t="s">
        <v>125</v>
      </c>
    </row>
    <row r="5" spans="1:8" ht="15" customHeight="1">
      <c r="A5" s="45" t="s">
        <v>0</v>
      </c>
      <c r="B5" s="47" t="s">
        <v>1</v>
      </c>
      <c r="C5" s="55" t="s">
        <v>121</v>
      </c>
      <c r="D5" s="42" t="s">
        <v>122</v>
      </c>
      <c r="E5" s="54" t="s">
        <v>3</v>
      </c>
      <c r="F5" s="54" t="s">
        <v>2</v>
      </c>
      <c r="G5" s="42" t="s">
        <v>123</v>
      </c>
      <c r="H5" s="44" t="s">
        <v>124</v>
      </c>
    </row>
    <row r="6" spans="1:8" ht="93" customHeight="1">
      <c r="A6" s="46"/>
      <c r="B6" s="48"/>
      <c r="C6" s="56"/>
      <c r="D6" s="43"/>
      <c r="E6" s="54"/>
      <c r="F6" s="54"/>
      <c r="G6" s="43"/>
      <c r="H6" s="44"/>
    </row>
    <row r="7" spans="1:8" ht="21" customHeight="1">
      <c r="A7" s="50" t="s">
        <v>44</v>
      </c>
      <c r="B7" s="50"/>
      <c r="C7" s="50"/>
      <c r="D7" s="50"/>
      <c r="E7" s="50"/>
      <c r="F7" s="50"/>
      <c r="G7" s="12"/>
      <c r="H7" s="8"/>
    </row>
    <row r="8" spans="1:8" ht="15.75">
      <c r="A8" s="22">
        <v>10000000</v>
      </c>
      <c r="B8" s="23" t="s">
        <v>4</v>
      </c>
      <c r="C8" s="12">
        <f>SUM(C10:C49)</f>
        <v>240951.00000000003</v>
      </c>
      <c r="D8" s="12">
        <f>SUM(D10:D49)</f>
        <v>285788.99999999994</v>
      </c>
      <c r="E8" s="12">
        <f>D8/C8*100</f>
        <v>118.60876277749415</v>
      </c>
      <c r="F8" s="12">
        <f>D8-C8</f>
        <v>44837.99999999991</v>
      </c>
      <c r="G8" s="12">
        <f>SUM(G10:G49)</f>
        <v>173171.30000000002</v>
      </c>
      <c r="H8" s="12">
        <f>D8/G8*100</f>
        <v>165.03254292137316</v>
      </c>
    </row>
    <row r="9" spans="1:8" ht="46.5" customHeight="1" hidden="1">
      <c r="A9" s="6">
        <v>11000000</v>
      </c>
      <c r="B9" s="7" t="s">
        <v>5</v>
      </c>
      <c r="C9" s="8"/>
      <c r="D9" s="8"/>
      <c r="E9" s="8" t="e">
        <f aca="true" t="shared" si="0" ref="E9:E87">D9/C9*100</f>
        <v>#DIV/0!</v>
      </c>
      <c r="F9" s="8">
        <f aca="true" t="shared" si="1" ref="F9:F94">D9-C9</f>
        <v>0</v>
      </c>
      <c r="G9" s="8">
        <v>135331.6</v>
      </c>
      <c r="H9" s="8">
        <f aca="true" t="shared" si="2" ref="H9:H81">D9/G9*100</f>
        <v>0</v>
      </c>
    </row>
    <row r="10" spans="1:8" ht="15.75">
      <c r="A10" s="6">
        <v>11010000</v>
      </c>
      <c r="B10" s="7" t="s">
        <v>6</v>
      </c>
      <c r="C10" s="8">
        <v>152638.1</v>
      </c>
      <c r="D10" s="8">
        <v>178119.3</v>
      </c>
      <c r="E10" s="8">
        <f t="shared" si="0"/>
        <v>116.69386607930785</v>
      </c>
      <c r="F10" s="8">
        <f t="shared" si="1"/>
        <v>25481.199999999983</v>
      </c>
      <c r="G10" s="8">
        <v>130993.1</v>
      </c>
      <c r="H10" s="8">
        <f t="shared" si="2"/>
        <v>135.9760933972858</v>
      </c>
    </row>
    <row r="11" spans="1:8" ht="30.75" customHeight="1" hidden="1">
      <c r="A11" s="6">
        <v>11010100</v>
      </c>
      <c r="B11" s="7" t="s">
        <v>7</v>
      </c>
      <c r="C11" s="8"/>
      <c r="D11" s="8"/>
      <c r="E11" s="8" t="e">
        <f t="shared" si="0"/>
        <v>#DIV/0!</v>
      </c>
      <c r="F11" s="8">
        <f t="shared" si="1"/>
        <v>0</v>
      </c>
      <c r="G11" s="8"/>
      <c r="H11" s="8" t="e">
        <f t="shared" si="2"/>
        <v>#DIV/0!</v>
      </c>
    </row>
    <row r="12" spans="1:8" ht="46.5" customHeight="1" hidden="1">
      <c r="A12" s="6">
        <v>11010200</v>
      </c>
      <c r="B12" s="7" t="s">
        <v>8</v>
      </c>
      <c r="C12" s="8"/>
      <c r="D12" s="8"/>
      <c r="E12" s="8" t="e">
        <f t="shared" si="0"/>
        <v>#DIV/0!</v>
      </c>
      <c r="F12" s="8">
        <f t="shared" si="1"/>
        <v>0</v>
      </c>
      <c r="G12" s="8"/>
      <c r="H12" s="8" t="e">
        <f t="shared" si="2"/>
        <v>#DIV/0!</v>
      </c>
    </row>
    <row r="13" spans="1:8" ht="15" customHeight="1" hidden="1">
      <c r="A13" s="24">
        <v>11010300</v>
      </c>
      <c r="B13" s="24" t="s">
        <v>75</v>
      </c>
      <c r="C13" s="8"/>
      <c r="D13" s="8"/>
      <c r="E13" s="8"/>
      <c r="F13" s="8"/>
      <c r="G13" s="8"/>
      <c r="H13" s="8" t="e">
        <f t="shared" si="2"/>
        <v>#DIV/0!</v>
      </c>
    </row>
    <row r="14" spans="1:8" ht="62.25" customHeight="1" hidden="1">
      <c r="A14" s="6">
        <v>11010400</v>
      </c>
      <c r="B14" s="7" t="s">
        <v>9</v>
      </c>
      <c r="C14" s="8"/>
      <c r="D14" s="8"/>
      <c r="E14" s="8" t="e">
        <f t="shared" si="0"/>
        <v>#DIV/0!</v>
      </c>
      <c r="F14" s="8">
        <f t="shared" si="1"/>
        <v>0</v>
      </c>
      <c r="G14" s="8"/>
      <c r="H14" s="8" t="e">
        <f t="shared" si="2"/>
        <v>#DIV/0!</v>
      </c>
    </row>
    <row r="15" spans="1:8" ht="46.5" customHeight="1" hidden="1">
      <c r="A15" s="6">
        <v>11010500</v>
      </c>
      <c r="B15" s="7" t="s">
        <v>66</v>
      </c>
      <c r="C15" s="8"/>
      <c r="D15" s="8"/>
      <c r="E15" s="8" t="e">
        <f t="shared" si="0"/>
        <v>#DIV/0!</v>
      </c>
      <c r="F15" s="8">
        <f t="shared" si="1"/>
        <v>0</v>
      </c>
      <c r="G15" s="8"/>
      <c r="H15" s="8" t="e">
        <f t="shared" si="2"/>
        <v>#DIV/0!</v>
      </c>
    </row>
    <row r="16" spans="1:8" ht="62.25" customHeight="1" hidden="1">
      <c r="A16" s="6">
        <v>11010600</v>
      </c>
      <c r="B16" s="7" t="s">
        <v>67</v>
      </c>
      <c r="C16" s="8"/>
      <c r="D16" s="8"/>
      <c r="E16" s="8"/>
      <c r="F16" s="8">
        <f t="shared" si="1"/>
        <v>0</v>
      </c>
      <c r="G16" s="8"/>
      <c r="H16" s="8" t="e">
        <f t="shared" si="2"/>
        <v>#DIV/0!</v>
      </c>
    </row>
    <row r="17" spans="1:8" ht="47.25">
      <c r="A17" s="6">
        <v>11020200</v>
      </c>
      <c r="B17" s="7" t="s">
        <v>10</v>
      </c>
      <c r="C17" s="8">
        <v>4102.1</v>
      </c>
      <c r="D17" s="8">
        <v>5147.2</v>
      </c>
      <c r="E17" s="8">
        <f t="shared" si="0"/>
        <v>125.47719460763997</v>
      </c>
      <c r="F17" s="8">
        <f t="shared" si="1"/>
        <v>1045.0999999999995</v>
      </c>
      <c r="G17" s="8">
        <v>89.2</v>
      </c>
      <c r="H17" s="8">
        <f t="shared" si="2"/>
        <v>5770.403587443945</v>
      </c>
    </row>
    <row r="18" spans="1:8" ht="45">
      <c r="A18" s="6">
        <v>11023200</v>
      </c>
      <c r="B18" s="25" t="s">
        <v>82</v>
      </c>
      <c r="C18" s="8">
        <v>0</v>
      </c>
      <c r="D18" s="8">
        <v>0</v>
      </c>
      <c r="E18" s="8">
        <v>0</v>
      </c>
      <c r="F18" s="8">
        <f t="shared" si="1"/>
        <v>0</v>
      </c>
      <c r="G18" s="8">
        <v>312.6</v>
      </c>
      <c r="H18" s="8">
        <f t="shared" si="2"/>
        <v>0</v>
      </c>
    </row>
    <row r="19" spans="1:8" ht="28.5" customHeight="1">
      <c r="A19" s="6">
        <v>13000000</v>
      </c>
      <c r="B19" s="7" t="s">
        <v>120</v>
      </c>
      <c r="C19" s="13">
        <v>0</v>
      </c>
      <c r="D19" s="8">
        <v>3.1</v>
      </c>
      <c r="E19" s="8">
        <v>0</v>
      </c>
      <c r="F19" s="13">
        <f t="shared" si="1"/>
        <v>3.1</v>
      </c>
      <c r="G19" s="13">
        <v>0</v>
      </c>
      <c r="H19" s="8">
        <v>0</v>
      </c>
    </row>
    <row r="20" spans="1:8" ht="19.5" customHeight="1">
      <c r="A20" s="6">
        <v>13050000</v>
      </c>
      <c r="B20" s="7" t="s">
        <v>11</v>
      </c>
      <c r="C20" s="13">
        <v>0</v>
      </c>
      <c r="D20" s="13">
        <v>0</v>
      </c>
      <c r="E20" s="8">
        <v>0</v>
      </c>
      <c r="F20" s="8">
        <f t="shared" si="1"/>
        <v>0</v>
      </c>
      <c r="G20" s="8">
        <v>40811.9</v>
      </c>
      <c r="H20" s="8">
        <f t="shared" si="2"/>
        <v>0</v>
      </c>
    </row>
    <row r="21" spans="1:8" ht="44.25" customHeight="1">
      <c r="A21" s="6">
        <v>14040000</v>
      </c>
      <c r="B21" s="26" t="s">
        <v>106</v>
      </c>
      <c r="C21" s="8">
        <v>32329.2</v>
      </c>
      <c r="D21" s="8">
        <v>39673</v>
      </c>
      <c r="E21" s="8">
        <f>D21/C21*100</f>
        <v>122.71568736622001</v>
      </c>
      <c r="F21" s="8">
        <f>D21-C21</f>
        <v>7343.799999999999</v>
      </c>
      <c r="G21" s="13">
        <v>0</v>
      </c>
      <c r="H21" s="8">
        <v>0</v>
      </c>
    </row>
    <row r="22" spans="1:8" ht="54.75" customHeight="1">
      <c r="A22" s="6">
        <v>18010100</v>
      </c>
      <c r="B22" s="26" t="s">
        <v>107</v>
      </c>
      <c r="C22" s="8">
        <v>331</v>
      </c>
      <c r="D22" s="8">
        <v>360</v>
      </c>
      <c r="E22" s="8">
        <f t="shared" si="0"/>
        <v>108.76132930513596</v>
      </c>
      <c r="F22" s="8">
        <f t="shared" si="1"/>
        <v>29</v>
      </c>
      <c r="G22" s="13">
        <v>0</v>
      </c>
      <c r="H22" s="8">
        <v>0</v>
      </c>
    </row>
    <row r="23" spans="1:8" ht="54.75" customHeight="1">
      <c r="A23" s="6">
        <v>18010200</v>
      </c>
      <c r="B23" s="26" t="s">
        <v>108</v>
      </c>
      <c r="C23" s="8">
        <v>9</v>
      </c>
      <c r="D23" s="8">
        <v>55.2</v>
      </c>
      <c r="E23" s="8">
        <f t="shared" si="0"/>
        <v>613.3333333333334</v>
      </c>
      <c r="F23" s="8">
        <f t="shared" si="1"/>
        <v>46.2</v>
      </c>
      <c r="G23" s="13">
        <v>0</v>
      </c>
      <c r="H23" s="8">
        <v>0</v>
      </c>
    </row>
    <row r="24" spans="1:8" ht="54.75" customHeight="1">
      <c r="A24" s="6">
        <v>18010300</v>
      </c>
      <c r="B24" s="25" t="s">
        <v>109</v>
      </c>
      <c r="C24" s="8">
        <v>0</v>
      </c>
      <c r="D24" s="8">
        <v>0.8</v>
      </c>
      <c r="E24" s="8">
        <v>0</v>
      </c>
      <c r="F24" s="8">
        <f>D24-C24</f>
        <v>0.8</v>
      </c>
      <c r="G24" s="13">
        <v>0</v>
      </c>
      <c r="H24" s="8">
        <v>0</v>
      </c>
    </row>
    <row r="25" spans="1:9" ht="51.75" customHeight="1">
      <c r="A25" s="6">
        <v>18010400</v>
      </c>
      <c r="B25" s="27" t="s">
        <v>110</v>
      </c>
      <c r="C25" s="8">
        <v>1831</v>
      </c>
      <c r="D25" s="8">
        <v>2759.3</v>
      </c>
      <c r="E25" s="8">
        <f t="shared" si="0"/>
        <v>150.69907154560352</v>
      </c>
      <c r="F25" s="8">
        <f>D25-C25</f>
        <v>928.3000000000002</v>
      </c>
      <c r="G25" s="13">
        <v>0</v>
      </c>
      <c r="H25" s="8">
        <v>0</v>
      </c>
      <c r="I25" s="9"/>
    </row>
    <row r="26" spans="1:8" ht="15" customHeight="1">
      <c r="A26" s="6">
        <v>18010500</v>
      </c>
      <c r="B26" s="28" t="s">
        <v>111</v>
      </c>
      <c r="C26" s="8">
        <v>7100</v>
      </c>
      <c r="D26" s="8">
        <v>14117</v>
      </c>
      <c r="E26" s="8">
        <f t="shared" si="0"/>
        <v>198.83098591549296</v>
      </c>
      <c r="F26" s="8">
        <f t="shared" si="1"/>
        <v>7017</v>
      </c>
      <c r="G26" s="13">
        <v>0</v>
      </c>
      <c r="H26" s="8">
        <v>0</v>
      </c>
    </row>
    <row r="27" spans="1:8" ht="15" customHeight="1">
      <c r="A27" s="6">
        <v>18010600</v>
      </c>
      <c r="B27" s="28" t="s">
        <v>112</v>
      </c>
      <c r="C27" s="8">
        <v>21900</v>
      </c>
      <c r="D27" s="8">
        <v>20146.3</v>
      </c>
      <c r="E27" s="8">
        <f t="shared" si="0"/>
        <v>91.99223744292237</v>
      </c>
      <c r="F27" s="8">
        <f t="shared" si="1"/>
        <v>-1753.7000000000007</v>
      </c>
      <c r="G27" s="13">
        <v>0</v>
      </c>
      <c r="H27" s="8">
        <v>0</v>
      </c>
    </row>
    <row r="28" spans="1:8" ht="15" customHeight="1">
      <c r="A28" s="6">
        <v>18010700</v>
      </c>
      <c r="B28" s="7" t="s">
        <v>113</v>
      </c>
      <c r="C28" s="8">
        <v>378</v>
      </c>
      <c r="D28" s="8">
        <v>493.3</v>
      </c>
      <c r="E28" s="8">
        <f t="shared" si="0"/>
        <v>130.5026455026455</v>
      </c>
      <c r="F28" s="8">
        <f t="shared" si="1"/>
        <v>115.30000000000001</v>
      </c>
      <c r="G28" s="13">
        <v>0</v>
      </c>
      <c r="H28" s="8">
        <v>0</v>
      </c>
    </row>
    <row r="29" spans="1:8" ht="15" customHeight="1">
      <c r="A29" s="6">
        <v>18010900</v>
      </c>
      <c r="B29" s="7" t="s">
        <v>114</v>
      </c>
      <c r="C29" s="8">
        <v>4422</v>
      </c>
      <c r="D29" s="8">
        <v>4225.1</v>
      </c>
      <c r="E29" s="8">
        <f t="shared" si="0"/>
        <v>95.54726368159204</v>
      </c>
      <c r="F29" s="8">
        <f t="shared" si="1"/>
        <v>-196.89999999999964</v>
      </c>
      <c r="G29" s="13">
        <v>0</v>
      </c>
      <c r="H29" s="8">
        <v>0</v>
      </c>
    </row>
    <row r="30" spans="1:8" ht="15" customHeight="1">
      <c r="A30" s="6">
        <v>18011000</v>
      </c>
      <c r="B30" s="7" t="s">
        <v>115</v>
      </c>
      <c r="C30" s="8">
        <v>575</v>
      </c>
      <c r="D30" s="8">
        <v>377.1</v>
      </c>
      <c r="E30" s="8">
        <f>D30/C30*100</f>
        <v>65.58260869565218</v>
      </c>
      <c r="F30" s="8">
        <f>D30-C30</f>
        <v>-197.89999999999998</v>
      </c>
      <c r="G30" s="13">
        <v>0</v>
      </c>
      <c r="H30" s="8">
        <v>0</v>
      </c>
    </row>
    <row r="31" spans="1:8" ht="15" customHeight="1">
      <c r="A31" s="6">
        <v>18011100</v>
      </c>
      <c r="B31" s="7" t="s">
        <v>116</v>
      </c>
      <c r="C31" s="8">
        <v>250</v>
      </c>
      <c r="D31" s="8">
        <v>307.5</v>
      </c>
      <c r="E31" s="8">
        <f>D31/C31*100</f>
        <v>123</v>
      </c>
      <c r="F31" s="8">
        <f>D31-C31</f>
        <v>57.5</v>
      </c>
      <c r="G31" s="13">
        <v>0</v>
      </c>
      <c r="H31" s="8">
        <v>0</v>
      </c>
    </row>
    <row r="32" spans="1:8" ht="15.75">
      <c r="A32" s="6">
        <v>18030000</v>
      </c>
      <c r="B32" s="7" t="s">
        <v>68</v>
      </c>
      <c r="C32" s="8">
        <v>19</v>
      </c>
      <c r="D32" s="8">
        <v>33.7</v>
      </c>
      <c r="E32" s="8">
        <f t="shared" si="0"/>
        <v>177.3684210526316</v>
      </c>
      <c r="F32" s="8">
        <f>D32-C32</f>
        <v>14.700000000000003</v>
      </c>
      <c r="G32" s="8">
        <v>20.5</v>
      </c>
      <c r="H32" s="8">
        <f t="shared" si="2"/>
        <v>164.39024390243904</v>
      </c>
    </row>
    <row r="33" spans="1:8" ht="30.75" customHeight="1" hidden="1">
      <c r="A33" s="6">
        <v>18030100</v>
      </c>
      <c r="B33" s="7" t="s">
        <v>69</v>
      </c>
      <c r="C33" s="8"/>
      <c r="D33" s="8"/>
      <c r="E33" s="8"/>
      <c r="F33" s="8">
        <f t="shared" si="1"/>
        <v>0</v>
      </c>
      <c r="G33" s="8"/>
      <c r="H33" s="8" t="e">
        <f t="shared" si="2"/>
        <v>#DIV/0!</v>
      </c>
    </row>
    <row r="34" spans="1:8" ht="30.75" customHeight="1" hidden="1">
      <c r="A34" s="6">
        <v>18030200</v>
      </c>
      <c r="B34" s="7" t="s">
        <v>70</v>
      </c>
      <c r="C34" s="8"/>
      <c r="D34" s="8"/>
      <c r="E34" s="8"/>
      <c r="F34" s="8">
        <f t="shared" si="1"/>
        <v>0</v>
      </c>
      <c r="G34" s="8"/>
      <c r="H34" s="8" t="e">
        <f t="shared" si="2"/>
        <v>#DIV/0!</v>
      </c>
    </row>
    <row r="35" spans="1:8" ht="31.5">
      <c r="A35" s="6">
        <v>18040000</v>
      </c>
      <c r="B35" s="7" t="s">
        <v>12</v>
      </c>
      <c r="C35" s="13">
        <v>0</v>
      </c>
      <c r="D35" s="8">
        <v>-54.9</v>
      </c>
      <c r="E35" s="8">
        <v>0</v>
      </c>
      <c r="F35" s="8">
        <f t="shared" si="1"/>
        <v>-54.9</v>
      </c>
      <c r="G35" s="8">
        <v>944</v>
      </c>
      <c r="H35" s="8">
        <v>0</v>
      </c>
    </row>
    <row r="36" spans="1:8" ht="46.5" customHeight="1" hidden="1">
      <c r="A36" s="6">
        <v>18040100</v>
      </c>
      <c r="B36" s="7" t="s">
        <v>13</v>
      </c>
      <c r="C36" s="8"/>
      <c r="D36" s="8"/>
      <c r="E36" s="8" t="e">
        <f t="shared" si="0"/>
        <v>#DIV/0!</v>
      </c>
      <c r="F36" s="8">
        <f t="shared" si="1"/>
        <v>0</v>
      </c>
      <c r="G36" s="8"/>
      <c r="H36" s="8" t="e">
        <f t="shared" si="2"/>
        <v>#DIV/0!</v>
      </c>
    </row>
    <row r="37" spans="1:8" ht="46.5" customHeight="1" hidden="1">
      <c r="A37" s="6">
        <v>18040200</v>
      </c>
      <c r="B37" s="7" t="s">
        <v>14</v>
      </c>
      <c r="C37" s="8"/>
      <c r="D37" s="8"/>
      <c r="E37" s="8" t="e">
        <f t="shared" si="0"/>
        <v>#DIV/0!</v>
      </c>
      <c r="F37" s="8">
        <f t="shared" si="1"/>
        <v>0</v>
      </c>
      <c r="G37" s="8"/>
      <c r="H37" s="8" t="e">
        <f t="shared" si="2"/>
        <v>#DIV/0!</v>
      </c>
    </row>
    <row r="38" spans="1:8" ht="46.5" customHeight="1" hidden="1">
      <c r="A38" s="6">
        <v>18040500</v>
      </c>
      <c r="B38" s="7" t="s">
        <v>15</v>
      </c>
      <c r="C38" s="8"/>
      <c r="D38" s="8"/>
      <c r="E38" s="8" t="e">
        <f t="shared" si="0"/>
        <v>#DIV/0!</v>
      </c>
      <c r="F38" s="8">
        <f t="shared" si="1"/>
        <v>0</v>
      </c>
      <c r="G38" s="8"/>
      <c r="H38" s="8" t="e">
        <f t="shared" si="2"/>
        <v>#DIV/0!</v>
      </c>
    </row>
    <row r="39" spans="1:8" ht="46.5" customHeight="1" hidden="1">
      <c r="A39" s="6">
        <v>18040600</v>
      </c>
      <c r="B39" s="7" t="s">
        <v>16</v>
      </c>
      <c r="C39" s="8"/>
      <c r="D39" s="8"/>
      <c r="E39" s="8" t="e">
        <f t="shared" si="0"/>
        <v>#DIV/0!</v>
      </c>
      <c r="F39" s="8">
        <f t="shared" si="1"/>
        <v>0</v>
      </c>
      <c r="G39" s="8"/>
      <c r="H39" s="8" t="e">
        <f t="shared" si="2"/>
        <v>#DIV/0!</v>
      </c>
    </row>
    <row r="40" spans="1:8" ht="46.5" customHeight="1" hidden="1">
      <c r="A40" s="6">
        <v>18040700</v>
      </c>
      <c r="B40" s="7" t="s">
        <v>17</v>
      </c>
      <c r="C40" s="8"/>
      <c r="D40" s="8"/>
      <c r="E40" s="8" t="e">
        <f t="shared" si="0"/>
        <v>#DIV/0!</v>
      </c>
      <c r="F40" s="8">
        <f t="shared" si="1"/>
        <v>0</v>
      </c>
      <c r="G40" s="8"/>
      <c r="H40" s="8" t="e">
        <f t="shared" si="2"/>
        <v>#DIV/0!</v>
      </c>
    </row>
    <row r="41" spans="1:8" ht="46.5" customHeight="1" hidden="1">
      <c r="A41" s="6">
        <v>18040800</v>
      </c>
      <c r="B41" s="7" t="s">
        <v>18</v>
      </c>
      <c r="C41" s="8"/>
      <c r="D41" s="8"/>
      <c r="E41" s="8" t="e">
        <f t="shared" si="0"/>
        <v>#DIV/0!</v>
      </c>
      <c r="F41" s="8">
        <f t="shared" si="1"/>
        <v>0</v>
      </c>
      <c r="G41" s="8"/>
      <c r="H41" s="8" t="e">
        <f t="shared" si="2"/>
        <v>#DIV/0!</v>
      </c>
    </row>
    <row r="42" spans="1:8" ht="46.5" customHeight="1" hidden="1">
      <c r="A42" s="6">
        <v>18040900</v>
      </c>
      <c r="B42" s="7" t="s">
        <v>19</v>
      </c>
      <c r="C42" s="8"/>
      <c r="D42" s="8"/>
      <c r="E42" s="8" t="e">
        <f t="shared" si="0"/>
        <v>#DIV/0!</v>
      </c>
      <c r="F42" s="8">
        <f t="shared" si="1"/>
        <v>0</v>
      </c>
      <c r="G42" s="8"/>
      <c r="H42" s="8" t="e">
        <f t="shared" si="2"/>
        <v>#DIV/0!</v>
      </c>
    </row>
    <row r="43" spans="1:8" ht="46.5" customHeight="1" hidden="1">
      <c r="A43" s="6">
        <v>18041000</v>
      </c>
      <c r="B43" s="7" t="s">
        <v>20</v>
      </c>
      <c r="C43" s="8"/>
      <c r="D43" s="8"/>
      <c r="E43" s="8" t="e">
        <f t="shared" si="0"/>
        <v>#DIV/0!</v>
      </c>
      <c r="F43" s="8">
        <f t="shared" si="1"/>
        <v>0</v>
      </c>
      <c r="G43" s="8"/>
      <c r="H43" s="8" t="e">
        <f t="shared" si="2"/>
        <v>#DIV/0!</v>
      </c>
    </row>
    <row r="44" spans="1:8" ht="46.5" customHeight="1" hidden="1">
      <c r="A44" s="6">
        <v>18041300</v>
      </c>
      <c r="B44" s="7" t="s">
        <v>21</v>
      </c>
      <c r="C44" s="8"/>
      <c r="D44" s="8"/>
      <c r="E44" s="8" t="e">
        <f t="shared" si="0"/>
        <v>#DIV/0!</v>
      </c>
      <c r="F44" s="8">
        <f t="shared" si="1"/>
        <v>0</v>
      </c>
      <c r="G44" s="8"/>
      <c r="H44" s="8" t="e">
        <f t="shared" si="2"/>
        <v>#DIV/0!</v>
      </c>
    </row>
    <row r="45" spans="1:8" ht="46.5" customHeight="1" hidden="1">
      <c r="A45" s="6">
        <v>18041400</v>
      </c>
      <c r="B45" s="7" t="s">
        <v>22</v>
      </c>
      <c r="C45" s="8"/>
      <c r="D45" s="8"/>
      <c r="E45" s="8" t="e">
        <f t="shared" si="0"/>
        <v>#DIV/0!</v>
      </c>
      <c r="F45" s="8">
        <f t="shared" si="1"/>
        <v>0</v>
      </c>
      <c r="G45" s="8"/>
      <c r="H45" s="8" t="e">
        <f t="shared" si="2"/>
        <v>#DIV/0!</v>
      </c>
    </row>
    <row r="46" spans="1:8" ht="30.75" customHeight="1" hidden="1">
      <c r="A46" s="6">
        <v>18041700</v>
      </c>
      <c r="B46" s="7" t="s">
        <v>23</v>
      </c>
      <c r="C46" s="8"/>
      <c r="D46" s="8"/>
      <c r="E46" s="8" t="e">
        <f t="shared" si="0"/>
        <v>#DIV/0!</v>
      </c>
      <c r="F46" s="8">
        <f t="shared" si="1"/>
        <v>0</v>
      </c>
      <c r="G46" s="8"/>
      <c r="H46" s="8" t="e">
        <f t="shared" si="2"/>
        <v>#DIV/0!</v>
      </c>
    </row>
    <row r="47" spans="1:8" ht="30.75" customHeight="1" hidden="1">
      <c r="A47" s="6">
        <v>18041800</v>
      </c>
      <c r="B47" s="7" t="s">
        <v>24</v>
      </c>
      <c r="C47" s="8"/>
      <c r="D47" s="8"/>
      <c r="E47" s="8" t="e">
        <f t="shared" si="0"/>
        <v>#DIV/0!</v>
      </c>
      <c r="F47" s="8">
        <f t="shared" si="1"/>
        <v>0</v>
      </c>
      <c r="G47" s="8"/>
      <c r="H47" s="8" t="e">
        <f t="shared" si="2"/>
        <v>#DIV/0!</v>
      </c>
    </row>
    <row r="48" spans="1:8" s="9" customFormat="1" ht="15" customHeight="1">
      <c r="A48" s="6">
        <v>18050000</v>
      </c>
      <c r="B48" s="7" t="s">
        <v>49</v>
      </c>
      <c r="C48" s="8">
        <v>14566.6</v>
      </c>
      <c r="D48" s="8">
        <v>19774.2</v>
      </c>
      <c r="E48" s="8">
        <f t="shared" si="0"/>
        <v>135.7502780333091</v>
      </c>
      <c r="F48" s="8">
        <f t="shared" si="1"/>
        <v>5207.6</v>
      </c>
      <c r="G48" s="13">
        <v>0</v>
      </c>
      <c r="H48" s="8">
        <v>0</v>
      </c>
    </row>
    <row r="49" spans="1:8" s="9" customFormat="1" ht="15" customHeight="1">
      <c r="A49" s="6">
        <v>19010000</v>
      </c>
      <c r="B49" s="7" t="s">
        <v>101</v>
      </c>
      <c r="C49" s="8">
        <v>500</v>
      </c>
      <c r="D49" s="8">
        <v>251.8</v>
      </c>
      <c r="E49" s="8">
        <f>D49/C49*100</f>
        <v>50.36000000000001</v>
      </c>
      <c r="F49" s="8">
        <f>D49-C49</f>
        <v>-248.2</v>
      </c>
      <c r="G49" s="13">
        <v>0</v>
      </c>
      <c r="H49" s="8">
        <v>0</v>
      </c>
    </row>
    <row r="50" spans="1:8" ht="15.75">
      <c r="A50" s="22">
        <v>20000000</v>
      </c>
      <c r="B50" s="23" t="s">
        <v>25</v>
      </c>
      <c r="C50" s="12">
        <f>C54+C55+C56+C57+C59+C60+C63+C64</f>
        <v>3726.2</v>
      </c>
      <c r="D50" s="12">
        <f>D54+D55+D56+D57+D59+D60+D63+D64</f>
        <v>7701</v>
      </c>
      <c r="E50" s="12">
        <f t="shared" si="0"/>
        <v>206.67167623852717</v>
      </c>
      <c r="F50" s="12">
        <f t="shared" si="1"/>
        <v>3974.8</v>
      </c>
      <c r="G50" s="12">
        <f>G54+G55+G56+G57+G59+G60+G63+G64</f>
        <v>2727.6000000000004</v>
      </c>
      <c r="H50" s="12">
        <f t="shared" si="2"/>
        <v>282.33611966564007</v>
      </c>
    </row>
    <row r="51" spans="1:8" ht="50.25" customHeight="1" hidden="1">
      <c r="A51" s="6">
        <v>21010300</v>
      </c>
      <c r="B51" s="7" t="s">
        <v>71</v>
      </c>
      <c r="C51" s="8"/>
      <c r="D51" s="8"/>
      <c r="E51" s="8">
        <v>0</v>
      </c>
      <c r="F51" s="8">
        <f t="shared" si="1"/>
        <v>0</v>
      </c>
      <c r="G51" s="8">
        <v>0</v>
      </c>
      <c r="H51" s="8" t="e">
        <f t="shared" si="2"/>
        <v>#DIV/0!</v>
      </c>
    </row>
    <row r="52" spans="1:8" ht="30.75" customHeight="1" hidden="1">
      <c r="A52" s="6">
        <v>21050000</v>
      </c>
      <c r="B52" s="29" t="s">
        <v>81</v>
      </c>
      <c r="C52" s="8"/>
      <c r="D52" s="8"/>
      <c r="E52" s="8">
        <v>0</v>
      </c>
      <c r="F52" s="8">
        <f t="shared" si="1"/>
        <v>0</v>
      </c>
      <c r="G52" s="8">
        <v>0</v>
      </c>
      <c r="H52" s="8" t="e">
        <f t="shared" si="2"/>
        <v>#DIV/0!</v>
      </c>
    </row>
    <row r="53" spans="1:8" ht="15" customHeight="1" hidden="1">
      <c r="A53" s="6">
        <v>21080500</v>
      </c>
      <c r="B53" s="7" t="s">
        <v>26</v>
      </c>
      <c r="C53" s="8"/>
      <c r="D53" s="8"/>
      <c r="E53" s="8"/>
      <c r="F53" s="8">
        <f t="shared" si="1"/>
        <v>0</v>
      </c>
      <c r="G53" s="8"/>
      <c r="H53" s="8" t="e">
        <f t="shared" si="2"/>
        <v>#DIV/0!</v>
      </c>
    </row>
    <row r="54" spans="1:8" ht="15.75">
      <c r="A54" s="6">
        <v>21080500</v>
      </c>
      <c r="B54" s="7" t="s">
        <v>118</v>
      </c>
      <c r="C54" s="13">
        <v>0</v>
      </c>
      <c r="D54" s="8">
        <v>73</v>
      </c>
      <c r="E54" s="8">
        <v>0</v>
      </c>
      <c r="F54" s="8">
        <f>D54-C54</f>
        <v>73</v>
      </c>
      <c r="G54" s="13">
        <v>0</v>
      </c>
      <c r="H54" s="8">
        <v>0</v>
      </c>
    </row>
    <row r="55" spans="1:8" ht="31.5">
      <c r="A55" s="6">
        <v>21080900</v>
      </c>
      <c r="B55" s="7" t="s">
        <v>96</v>
      </c>
      <c r="C55" s="13">
        <v>0</v>
      </c>
      <c r="D55" s="8">
        <v>1</v>
      </c>
      <c r="E55" s="8">
        <v>0</v>
      </c>
      <c r="F55" s="8">
        <f t="shared" si="1"/>
        <v>1</v>
      </c>
      <c r="G55" s="8">
        <v>2</v>
      </c>
      <c r="H55" s="8">
        <f t="shared" si="2"/>
        <v>50</v>
      </c>
    </row>
    <row r="56" spans="1:8" ht="15.75">
      <c r="A56" s="6">
        <v>21081100</v>
      </c>
      <c r="B56" s="7" t="s">
        <v>27</v>
      </c>
      <c r="C56" s="8">
        <v>10</v>
      </c>
      <c r="D56" s="8">
        <v>4.1</v>
      </c>
      <c r="E56" s="8">
        <f>D56/C56*100</f>
        <v>41</v>
      </c>
      <c r="F56" s="8">
        <f>D56-C56</f>
        <v>-5.9</v>
      </c>
      <c r="G56" s="8">
        <v>7.1</v>
      </c>
      <c r="H56" s="8">
        <f>D56/G56*100</f>
        <v>57.74647887323944</v>
      </c>
    </row>
    <row r="57" spans="1:8" s="9" customFormat="1" ht="29.25" customHeight="1">
      <c r="A57" s="6">
        <v>22012500</v>
      </c>
      <c r="B57" s="29" t="s">
        <v>117</v>
      </c>
      <c r="C57" s="8">
        <v>994.5</v>
      </c>
      <c r="D57" s="8">
        <v>2121.2</v>
      </c>
      <c r="E57" s="8">
        <f>D57/C57*100</f>
        <v>213.29311211664154</v>
      </c>
      <c r="F57" s="8">
        <f t="shared" si="1"/>
        <v>1126.6999999999998</v>
      </c>
      <c r="G57" s="13">
        <v>0</v>
      </c>
      <c r="H57" s="8">
        <v>0</v>
      </c>
    </row>
    <row r="58" spans="1:8" ht="30.75" customHeight="1" hidden="1">
      <c r="A58" s="6">
        <v>22010300</v>
      </c>
      <c r="B58" s="7" t="s">
        <v>86</v>
      </c>
      <c r="C58" s="8"/>
      <c r="D58" s="8"/>
      <c r="E58" s="8"/>
      <c r="F58" s="8"/>
      <c r="G58" s="8"/>
      <c r="H58" s="8"/>
    </row>
    <row r="59" spans="1:8" ht="35.25" customHeight="1">
      <c r="A59" s="6">
        <v>22080400</v>
      </c>
      <c r="B59" s="7" t="s">
        <v>97</v>
      </c>
      <c r="C59" s="8">
        <v>620</v>
      </c>
      <c r="D59" s="8">
        <v>1302.1</v>
      </c>
      <c r="E59" s="8">
        <f>D59/C59*100</f>
        <v>210.01612903225805</v>
      </c>
      <c r="F59" s="8">
        <f t="shared" si="1"/>
        <v>682.0999999999999</v>
      </c>
      <c r="G59" s="8">
        <v>790</v>
      </c>
      <c r="H59" s="8">
        <f t="shared" si="2"/>
        <v>164.82278481012656</v>
      </c>
    </row>
    <row r="60" spans="1:8" ht="15.75">
      <c r="A60" s="6">
        <v>22090000</v>
      </c>
      <c r="B60" s="7" t="s">
        <v>28</v>
      </c>
      <c r="C60" s="8">
        <v>937.7</v>
      </c>
      <c r="D60" s="8">
        <v>1846</v>
      </c>
      <c r="E60" s="8">
        <f t="shared" si="0"/>
        <v>196.8646688706409</v>
      </c>
      <c r="F60" s="8">
        <f t="shared" si="1"/>
        <v>908.3</v>
      </c>
      <c r="G60" s="8">
        <v>397.8</v>
      </c>
      <c r="H60" s="8">
        <f t="shared" si="2"/>
        <v>464.0522875816993</v>
      </c>
    </row>
    <row r="61" spans="1:8" ht="62.25" customHeight="1" hidden="1">
      <c r="A61" s="6">
        <v>22090100</v>
      </c>
      <c r="B61" s="7" t="s">
        <v>29</v>
      </c>
      <c r="C61" s="8"/>
      <c r="D61" s="8"/>
      <c r="E61" s="8" t="e">
        <f t="shared" si="0"/>
        <v>#DIV/0!</v>
      </c>
      <c r="F61" s="8">
        <f t="shared" si="1"/>
        <v>0</v>
      </c>
      <c r="G61" s="8"/>
      <c r="H61" s="8" t="e">
        <f t="shared" si="2"/>
        <v>#DIV/0!</v>
      </c>
    </row>
    <row r="62" spans="1:8" ht="62.25" customHeight="1" hidden="1">
      <c r="A62" s="6">
        <v>22090400</v>
      </c>
      <c r="B62" s="7" t="s">
        <v>30</v>
      </c>
      <c r="C62" s="8"/>
      <c r="D62" s="8"/>
      <c r="E62" s="8" t="e">
        <f t="shared" si="0"/>
        <v>#DIV/0!</v>
      </c>
      <c r="F62" s="8">
        <f t="shared" si="1"/>
        <v>0</v>
      </c>
      <c r="G62" s="8"/>
      <c r="H62" s="8" t="e">
        <f t="shared" si="2"/>
        <v>#DIV/0!</v>
      </c>
    </row>
    <row r="63" spans="1:8" ht="15.75">
      <c r="A63" s="6">
        <v>24060300</v>
      </c>
      <c r="B63" s="7" t="s">
        <v>26</v>
      </c>
      <c r="C63" s="8">
        <v>164</v>
      </c>
      <c r="D63" s="8">
        <v>353.6</v>
      </c>
      <c r="E63" s="8">
        <f t="shared" si="0"/>
        <v>215.609756097561</v>
      </c>
      <c r="F63" s="8">
        <f t="shared" si="1"/>
        <v>189.60000000000002</v>
      </c>
      <c r="G63" s="8">
        <v>342.7</v>
      </c>
      <c r="H63" s="8">
        <f t="shared" si="2"/>
        <v>103.18062445287424</v>
      </c>
    </row>
    <row r="64" spans="1:8" ht="31.5">
      <c r="A64" s="6">
        <v>24160100</v>
      </c>
      <c r="B64" s="7" t="s">
        <v>87</v>
      </c>
      <c r="C64" s="8">
        <v>1000</v>
      </c>
      <c r="D64" s="8">
        <v>2000</v>
      </c>
      <c r="E64" s="8">
        <f t="shared" si="0"/>
        <v>200</v>
      </c>
      <c r="F64" s="8">
        <f t="shared" si="1"/>
        <v>1000</v>
      </c>
      <c r="G64" s="8">
        <v>1188</v>
      </c>
      <c r="H64" s="8">
        <f t="shared" si="2"/>
        <v>168.35016835016836</v>
      </c>
    </row>
    <row r="65" spans="1:8" ht="31.5">
      <c r="A65" s="22">
        <v>31010200</v>
      </c>
      <c r="B65" s="23" t="s">
        <v>88</v>
      </c>
      <c r="C65" s="41">
        <v>0</v>
      </c>
      <c r="D65" s="12">
        <v>0.4</v>
      </c>
      <c r="E65" s="12">
        <v>0</v>
      </c>
      <c r="F65" s="12">
        <f t="shared" si="1"/>
        <v>0.4</v>
      </c>
      <c r="G65" s="41">
        <v>0</v>
      </c>
      <c r="H65" s="12">
        <v>0</v>
      </c>
    </row>
    <row r="66" spans="1:8" ht="15.75">
      <c r="A66" s="22">
        <v>40000000</v>
      </c>
      <c r="B66" s="23" t="s">
        <v>33</v>
      </c>
      <c r="C66" s="12">
        <f>C67+C77</f>
        <v>445595.1</v>
      </c>
      <c r="D66" s="12">
        <f>D67+D77</f>
        <v>405910.39999999997</v>
      </c>
      <c r="E66" s="12">
        <f t="shared" si="0"/>
        <v>91.09399991157892</v>
      </c>
      <c r="F66" s="12">
        <f t="shared" si="1"/>
        <v>-39684.70000000001</v>
      </c>
      <c r="G66" s="12">
        <f>G67+G77</f>
        <v>224432.8</v>
      </c>
      <c r="H66" s="8">
        <f t="shared" si="2"/>
        <v>180.86055157713133</v>
      </c>
    </row>
    <row r="67" spans="1:8" ht="15.75">
      <c r="A67" s="6">
        <v>41020000</v>
      </c>
      <c r="B67" s="7" t="s">
        <v>34</v>
      </c>
      <c r="C67" s="8">
        <f>C68+C69</f>
        <v>7870.8</v>
      </c>
      <c r="D67" s="8">
        <f>D68+D69</f>
        <v>7870.8</v>
      </c>
      <c r="E67" s="8">
        <v>0</v>
      </c>
      <c r="F67" s="8">
        <f t="shared" si="1"/>
        <v>0</v>
      </c>
      <c r="G67" s="8">
        <f>G68+G69</f>
        <v>94151.6</v>
      </c>
      <c r="H67" s="8">
        <f t="shared" si="2"/>
        <v>8.359709234893511</v>
      </c>
    </row>
    <row r="68" spans="1:8" ht="29.25" customHeight="1">
      <c r="A68" s="6">
        <v>41020100</v>
      </c>
      <c r="B68" s="7" t="s">
        <v>89</v>
      </c>
      <c r="C68" s="13">
        <v>0</v>
      </c>
      <c r="D68" s="13">
        <v>0</v>
      </c>
      <c r="E68" s="8">
        <v>0</v>
      </c>
      <c r="F68" s="8">
        <f t="shared" si="1"/>
        <v>0</v>
      </c>
      <c r="G68" s="8">
        <v>48330.5</v>
      </c>
      <c r="H68" s="8">
        <f t="shared" si="2"/>
        <v>0</v>
      </c>
    </row>
    <row r="69" spans="1:8" ht="45.75" customHeight="1">
      <c r="A69" s="6">
        <v>41020600</v>
      </c>
      <c r="B69" s="7" t="s">
        <v>91</v>
      </c>
      <c r="C69" s="8">
        <v>7870.8</v>
      </c>
      <c r="D69" s="8">
        <v>7870.8</v>
      </c>
      <c r="E69" s="8">
        <v>0</v>
      </c>
      <c r="F69" s="8">
        <f t="shared" si="1"/>
        <v>0</v>
      </c>
      <c r="G69" s="8">
        <v>45821.1</v>
      </c>
      <c r="H69" s="8">
        <v>0</v>
      </c>
    </row>
    <row r="70" spans="1:8" ht="0.75" customHeight="1">
      <c r="A70" s="6">
        <v>41021100</v>
      </c>
      <c r="B70" s="7" t="s">
        <v>76</v>
      </c>
      <c r="C70" s="8"/>
      <c r="D70" s="8"/>
      <c r="E70" s="8">
        <v>0</v>
      </c>
      <c r="F70" s="8">
        <f t="shared" si="1"/>
        <v>0</v>
      </c>
      <c r="G70" s="8">
        <v>0</v>
      </c>
      <c r="H70" s="8" t="e">
        <f t="shared" si="2"/>
        <v>#DIV/0!</v>
      </c>
    </row>
    <row r="71" spans="1:8" ht="0" customHeight="1" hidden="1">
      <c r="A71" s="6">
        <v>41021200</v>
      </c>
      <c r="B71" s="7" t="s">
        <v>90</v>
      </c>
      <c r="C71" s="8"/>
      <c r="D71" s="8"/>
      <c r="E71" s="8">
        <v>0</v>
      </c>
      <c r="F71" s="8">
        <f t="shared" si="1"/>
        <v>0</v>
      </c>
      <c r="G71" s="8">
        <v>0</v>
      </c>
      <c r="H71" s="8">
        <v>0</v>
      </c>
    </row>
    <row r="72" spans="1:8" ht="10.5" customHeight="1" hidden="1">
      <c r="A72" s="6">
        <v>41021600</v>
      </c>
      <c r="B72" s="7" t="s">
        <v>77</v>
      </c>
      <c r="C72" s="8"/>
      <c r="D72" s="8"/>
      <c r="E72" s="8">
        <v>0</v>
      </c>
      <c r="F72" s="8">
        <f t="shared" si="1"/>
        <v>0</v>
      </c>
      <c r="G72" s="8">
        <v>0</v>
      </c>
      <c r="H72" s="8" t="e">
        <f t="shared" si="2"/>
        <v>#DIV/0!</v>
      </c>
    </row>
    <row r="73" spans="1:8" ht="6" customHeight="1" hidden="1">
      <c r="A73" s="6">
        <v>41021700</v>
      </c>
      <c r="B73" s="7" t="s">
        <v>78</v>
      </c>
      <c r="C73" s="8"/>
      <c r="D73" s="8"/>
      <c r="E73" s="8"/>
      <c r="F73" s="8">
        <f t="shared" si="1"/>
        <v>0</v>
      </c>
      <c r="G73" s="8"/>
      <c r="H73" s="8" t="e">
        <f t="shared" si="2"/>
        <v>#DIV/0!</v>
      </c>
    </row>
    <row r="74" spans="1:8" ht="8.25" customHeight="1" hidden="1">
      <c r="A74" s="6">
        <v>41021800</v>
      </c>
      <c r="B74" s="7" t="s">
        <v>92</v>
      </c>
      <c r="C74" s="8"/>
      <c r="D74" s="8"/>
      <c r="E74" s="8">
        <v>0</v>
      </c>
      <c r="F74" s="8">
        <f t="shared" si="1"/>
        <v>0</v>
      </c>
      <c r="G74" s="8">
        <v>0</v>
      </c>
      <c r="H74" s="8">
        <v>0</v>
      </c>
    </row>
    <row r="75" spans="1:8" ht="9" customHeight="1" hidden="1">
      <c r="A75" s="6">
        <v>41021900</v>
      </c>
      <c r="B75" s="7" t="s">
        <v>93</v>
      </c>
      <c r="C75" s="8"/>
      <c r="D75" s="8"/>
      <c r="E75" s="8">
        <v>0</v>
      </c>
      <c r="F75" s="8">
        <f t="shared" si="1"/>
        <v>0</v>
      </c>
      <c r="G75" s="8">
        <v>0</v>
      </c>
      <c r="H75" s="8">
        <v>0</v>
      </c>
    </row>
    <row r="76" spans="1:8" ht="0.75" customHeight="1">
      <c r="A76" s="6"/>
      <c r="B76" s="7"/>
      <c r="C76" s="8"/>
      <c r="D76" s="8"/>
      <c r="E76" s="8"/>
      <c r="F76" s="8"/>
      <c r="G76" s="8"/>
      <c r="H76" s="8"/>
    </row>
    <row r="77" spans="1:8" ht="15.75">
      <c r="A77" s="6">
        <v>41030000</v>
      </c>
      <c r="B77" s="7" t="s">
        <v>35</v>
      </c>
      <c r="C77" s="8">
        <f>C78+C79+C80+C81+C84+C85+C86+C87+C89+C90+C91+C92+C93</f>
        <v>437724.3</v>
      </c>
      <c r="D77" s="8">
        <f>D78+D79+D80+D81+D84+D85+D86+D87+D89+D90+D91+D92+D93</f>
        <v>398039.6</v>
      </c>
      <c r="E77" s="8">
        <f t="shared" si="0"/>
        <v>90.93385950928472</v>
      </c>
      <c r="F77" s="8">
        <f t="shared" si="1"/>
        <v>-39684.70000000001</v>
      </c>
      <c r="G77" s="8">
        <f>G78+G79+G80+G81+G84+G85+G86+G87+G89+G90+G92+G93</f>
        <v>130281.2</v>
      </c>
      <c r="H77" s="8">
        <f t="shared" si="2"/>
        <v>305.5234369962819</v>
      </c>
    </row>
    <row r="78" spans="1:8" ht="90">
      <c r="A78" s="6">
        <v>41030600</v>
      </c>
      <c r="B78" s="26" t="s">
        <v>36</v>
      </c>
      <c r="C78" s="8">
        <v>95497.8</v>
      </c>
      <c r="D78" s="8">
        <v>95497.4</v>
      </c>
      <c r="E78" s="8">
        <f t="shared" si="0"/>
        <v>99.99958114218337</v>
      </c>
      <c r="F78" s="8">
        <f t="shared" si="1"/>
        <v>-0.40000000000873115</v>
      </c>
      <c r="G78" s="8">
        <v>80452.5</v>
      </c>
      <c r="H78" s="8">
        <f t="shared" si="2"/>
        <v>118.70035113887076</v>
      </c>
    </row>
    <row r="79" spans="1:8" ht="78.75" customHeight="1">
      <c r="A79" s="6">
        <v>41030800</v>
      </c>
      <c r="B79" s="26" t="s">
        <v>37</v>
      </c>
      <c r="C79" s="8">
        <v>63718.7</v>
      </c>
      <c r="D79" s="8">
        <v>53163.9</v>
      </c>
      <c r="E79" s="8">
        <f t="shared" si="0"/>
        <v>83.4353180463506</v>
      </c>
      <c r="F79" s="8">
        <f t="shared" si="1"/>
        <v>-10554.799999999996</v>
      </c>
      <c r="G79" s="8">
        <v>25456.2</v>
      </c>
      <c r="H79" s="8">
        <f t="shared" si="2"/>
        <v>208.84460367218986</v>
      </c>
    </row>
    <row r="80" spans="1:8" ht="105">
      <c r="A80" s="6">
        <v>41030900</v>
      </c>
      <c r="B80" s="26" t="s">
        <v>38</v>
      </c>
      <c r="C80" s="8">
        <v>50203.6</v>
      </c>
      <c r="D80" s="8">
        <v>26966</v>
      </c>
      <c r="E80" s="8">
        <f t="shared" si="0"/>
        <v>53.713279525771064</v>
      </c>
      <c r="F80" s="8">
        <f t="shared" si="1"/>
        <v>-23237.6</v>
      </c>
      <c r="G80" s="8">
        <v>23607</v>
      </c>
      <c r="H80" s="8">
        <f t="shared" si="2"/>
        <v>114.22883043165162</v>
      </c>
    </row>
    <row r="81" spans="1:8" ht="75">
      <c r="A81" s="6">
        <v>41031000</v>
      </c>
      <c r="B81" s="26" t="s">
        <v>39</v>
      </c>
      <c r="C81" s="8">
        <v>68.9</v>
      </c>
      <c r="D81" s="8">
        <v>47.6</v>
      </c>
      <c r="E81" s="8">
        <f t="shared" si="0"/>
        <v>69.08563134978229</v>
      </c>
      <c r="F81" s="8">
        <f t="shared" si="1"/>
        <v>-21.300000000000004</v>
      </c>
      <c r="G81" s="8">
        <v>177.9</v>
      </c>
      <c r="H81" s="8">
        <f t="shared" si="2"/>
        <v>26.756604834176507</v>
      </c>
    </row>
    <row r="82" spans="1:8" ht="78" customHeight="1" hidden="1">
      <c r="A82" s="6">
        <v>41032600</v>
      </c>
      <c r="B82" s="7" t="s">
        <v>72</v>
      </c>
      <c r="C82" s="8"/>
      <c r="D82" s="8"/>
      <c r="E82" s="8">
        <v>0</v>
      </c>
      <c r="F82" s="8">
        <f t="shared" si="1"/>
        <v>0</v>
      </c>
      <c r="G82" s="8">
        <v>0</v>
      </c>
      <c r="H82" s="8">
        <v>0</v>
      </c>
    </row>
    <row r="83" spans="1:8" ht="62.25" customHeight="1" hidden="1">
      <c r="A83" s="6">
        <v>41034500</v>
      </c>
      <c r="B83" s="29" t="s">
        <v>83</v>
      </c>
      <c r="C83" s="8"/>
      <c r="D83" s="8"/>
      <c r="E83" s="8">
        <v>0</v>
      </c>
      <c r="F83" s="8">
        <v>0</v>
      </c>
      <c r="G83" s="8">
        <v>0</v>
      </c>
      <c r="H83" s="8">
        <v>0</v>
      </c>
    </row>
    <row r="84" spans="1:8" ht="18" customHeight="1">
      <c r="A84" s="6">
        <v>41033900</v>
      </c>
      <c r="B84" s="29" t="s">
        <v>102</v>
      </c>
      <c r="C84" s="8">
        <v>74723.2</v>
      </c>
      <c r="D84" s="8">
        <v>74723.2</v>
      </c>
      <c r="E84" s="8">
        <f>D84/C84*100</f>
        <v>100</v>
      </c>
      <c r="F84" s="13">
        <f>D84-C84</f>
        <v>0</v>
      </c>
      <c r="G84" s="13">
        <v>0</v>
      </c>
      <c r="H84" s="13">
        <v>0</v>
      </c>
    </row>
    <row r="85" spans="1:8" ht="32.25" customHeight="1">
      <c r="A85" s="6">
        <v>41034200</v>
      </c>
      <c r="B85" s="29" t="s">
        <v>103</v>
      </c>
      <c r="C85" s="8">
        <v>96940.3</v>
      </c>
      <c r="D85" s="8">
        <v>96940.3</v>
      </c>
      <c r="E85" s="8">
        <f>D85/C85*100</f>
        <v>100</v>
      </c>
      <c r="F85" s="13">
        <f>D85-C85</f>
        <v>0</v>
      </c>
      <c r="G85" s="13">
        <v>0</v>
      </c>
      <c r="H85" s="13">
        <v>0</v>
      </c>
    </row>
    <row r="86" spans="1:8" ht="57" customHeight="1">
      <c r="A86" s="6">
        <v>41034500</v>
      </c>
      <c r="B86" s="26" t="s">
        <v>83</v>
      </c>
      <c r="C86" s="8">
        <v>0</v>
      </c>
      <c r="D86" s="8">
        <v>0</v>
      </c>
      <c r="E86" s="8">
        <v>0</v>
      </c>
      <c r="F86" s="8">
        <f>D86-C86</f>
        <v>0</v>
      </c>
      <c r="G86" s="8">
        <v>193</v>
      </c>
      <c r="H86" s="8">
        <f>D86/G86*100</f>
        <v>0</v>
      </c>
    </row>
    <row r="87" spans="1:8" ht="18" customHeight="1">
      <c r="A87" s="6">
        <v>41035000</v>
      </c>
      <c r="B87" s="7" t="s">
        <v>40</v>
      </c>
      <c r="C87" s="8">
        <v>1512.5</v>
      </c>
      <c r="D87" s="8">
        <v>1512.5</v>
      </c>
      <c r="E87" s="8">
        <f t="shared" si="0"/>
        <v>100</v>
      </c>
      <c r="F87" s="8">
        <f t="shared" si="1"/>
        <v>0</v>
      </c>
      <c r="G87" s="8">
        <v>14.8</v>
      </c>
      <c r="H87" s="8">
        <f>D87/G87*100</f>
        <v>10219.594594594593</v>
      </c>
    </row>
    <row r="88" spans="1:8" ht="62.25" customHeight="1" hidden="1">
      <c r="A88" s="6">
        <v>41035200</v>
      </c>
      <c r="B88" s="7" t="s">
        <v>79</v>
      </c>
      <c r="C88" s="8"/>
      <c r="D88" s="8"/>
      <c r="E88" s="8">
        <v>0</v>
      </c>
      <c r="F88" s="8">
        <f t="shared" si="1"/>
        <v>0</v>
      </c>
      <c r="G88" s="8">
        <v>0</v>
      </c>
      <c r="H88" s="8">
        <v>0</v>
      </c>
    </row>
    <row r="89" spans="1:8" ht="120">
      <c r="A89" s="6">
        <v>41035800</v>
      </c>
      <c r="B89" s="26" t="s">
        <v>41</v>
      </c>
      <c r="C89" s="8">
        <v>995</v>
      </c>
      <c r="D89" s="8">
        <v>903.4</v>
      </c>
      <c r="E89" s="8">
        <f>D89/C89*100</f>
        <v>90.79396984924622</v>
      </c>
      <c r="F89" s="8">
        <f>D89-C89</f>
        <v>-91.60000000000002</v>
      </c>
      <c r="G89" s="8">
        <v>379.8</v>
      </c>
      <c r="H89" s="8">
        <f>D89/G89*100</f>
        <v>237.86203264876252</v>
      </c>
    </row>
    <row r="90" spans="1:8" ht="57" customHeight="1">
      <c r="A90" s="6">
        <v>41035900</v>
      </c>
      <c r="B90" s="26" t="s">
        <v>119</v>
      </c>
      <c r="C90" s="8">
        <v>14549.1</v>
      </c>
      <c r="D90" s="8">
        <v>8924</v>
      </c>
      <c r="E90" s="8">
        <f>D90/C90*100</f>
        <v>61.33712738244977</v>
      </c>
      <c r="F90" s="8">
        <f>D90-C90</f>
        <v>-5625.1</v>
      </c>
      <c r="G90" s="13">
        <v>0</v>
      </c>
      <c r="H90" s="8">
        <v>0</v>
      </c>
    </row>
    <row r="91" spans="1:8" ht="57" customHeight="1">
      <c r="A91" s="6">
        <v>41036600</v>
      </c>
      <c r="B91" s="40" t="s">
        <v>128</v>
      </c>
      <c r="C91" s="8">
        <v>37555.2</v>
      </c>
      <c r="D91" s="8">
        <v>37555.2</v>
      </c>
      <c r="E91" s="8">
        <f>D91/C91*100</f>
        <v>100</v>
      </c>
      <c r="F91" s="8">
        <f>D91-C91</f>
        <v>0</v>
      </c>
      <c r="G91" s="13">
        <v>0</v>
      </c>
      <c r="H91" s="8">
        <v>0</v>
      </c>
    </row>
    <row r="92" spans="1:8" ht="57" customHeight="1">
      <c r="A92" s="6">
        <v>41037000</v>
      </c>
      <c r="B92" s="26" t="s">
        <v>126</v>
      </c>
      <c r="C92" s="8">
        <v>1826.9</v>
      </c>
      <c r="D92" s="8">
        <v>1673.1</v>
      </c>
      <c r="E92" s="8">
        <f>D92/C92*100</f>
        <v>91.58136734358749</v>
      </c>
      <c r="F92" s="8">
        <f>D92-C92</f>
        <v>-153.80000000000018</v>
      </c>
      <c r="G92" s="13">
        <v>0</v>
      </c>
      <c r="H92" s="8">
        <v>0</v>
      </c>
    </row>
    <row r="93" spans="1:8" ht="57.75" customHeight="1">
      <c r="A93" s="6">
        <v>41039700</v>
      </c>
      <c r="B93" s="38" t="s">
        <v>127</v>
      </c>
      <c r="C93" s="8">
        <v>133.1</v>
      </c>
      <c r="D93" s="8">
        <v>133</v>
      </c>
      <c r="E93" s="8">
        <f>D93/C93*100</f>
        <v>99.92486851990985</v>
      </c>
      <c r="F93" s="8">
        <f>D93-C93</f>
        <v>-0.09999999999999432</v>
      </c>
      <c r="G93" s="13">
        <v>0</v>
      </c>
      <c r="H93" s="8">
        <v>0</v>
      </c>
    </row>
    <row r="94" spans="1:8" ht="124.5" customHeight="1" hidden="1">
      <c r="A94" s="6">
        <v>41036600</v>
      </c>
      <c r="B94" s="7" t="s">
        <v>73</v>
      </c>
      <c r="C94" s="8"/>
      <c r="D94" s="8"/>
      <c r="E94" s="8">
        <v>0</v>
      </c>
      <c r="F94" s="8">
        <f t="shared" si="1"/>
        <v>0</v>
      </c>
      <c r="G94" s="8">
        <v>0</v>
      </c>
      <c r="H94" s="8">
        <v>0</v>
      </c>
    </row>
    <row r="95" spans="1:8" ht="21" customHeight="1">
      <c r="A95" s="51" t="s">
        <v>43</v>
      </c>
      <c r="B95" s="52"/>
      <c r="C95" s="14">
        <f>C8+C50+C65</f>
        <v>244677.20000000004</v>
      </c>
      <c r="D95" s="14">
        <f>D8+D50+D65</f>
        <v>293490.39999999997</v>
      </c>
      <c r="E95" s="14">
        <f>D95/C95*100</f>
        <v>119.95004029799259</v>
      </c>
      <c r="F95" s="14">
        <f aca="true" t="shared" si="3" ref="F95:F133">D95-C95</f>
        <v>48813.199999999924</v>
      </c>
      <c r="G95" s="14">
        <f>G8+G50+G65</f>
        <v>175898.90000000002</v>
      </c>
      <c r="H95" s="14">
        <f aca="true" t="shared" si="4" ref="H95:H133">D95/G95*100</f>
        <v>166.8517540473533</v>
      </c>
    </row>
    <row r="96" spans="1:8" ht="21" customHeight="1">
      <c r="A96" s="51" t="s">
        <v>42</v>
      </c>
      <c r="B96" s="52"/>
      <c r="C96" s="14">
        <f>C8+C50+C65+C66</f>
        <v>690272.3</v>
      </c>
      <c r="D96" s="14">
        <f>D8+D50+D65+D66</f>
        <v>699400.7999999999</v>
      </c>
      <c r="E96" s="14">
        <f>D96/C96*100</f>
        <v>101.32244912623611</v>
      </c>
      <c r="F96" s="14">
        <f t="shared" si="3"/>
        <v>9128.499999999884</v>
      </c>
      <c r="G96" s="14">
        <f>G8+G50+G65+G66</f>
        <v>400331.7</v>
      </c>
      <c r="H96" s="14">
        <f>D96/G96*100</f>
        <v>174.70532560873892</v>
      </c>
    </row>
    <row r="97" spans="1:10" ht="18.75">
      <c r="A97" s="50" t="s">
        <v>62</v>
      </c>
      <c r="B97" s="50"/>
      <c r="C97" s="50"/>
      <c r="D97" s="50"/>
      <c r="E97" s="50"/>
      <c r="F97" s="50"/>
      <c r="G97" s="12"/>
      <c r="H97" s="8"/>
      <c r="J97" s="9"/>
    </row>
    <row r="98" spans="1:8" ht="15.75">
      <c r="A98" s="6">
        <v>10000000</v>
      </c>
      <c r="B98" s="30" t="s">
        <v>4</v>
      </c>
      <c r="C98" s="37">
        <f>C101+C102+C103+C104+C109+C110</f>
        <v>0</v>
      </c>
      <c r="D98" s="15">
        <f>D101+D102+D103+D104+D109+D110</f>
        <v>-4.199999999999999</v>
      </c>
      <c r="E98" s="15">
        <v>0</v>
      </c>
      <c r="F98" s="15">
        <f t="shared" si="3"/>
        <v>-4.199999999999999</v>
      </c>
      <c r="G98" s="15">
        <f>G101+G102+G103+G104+G109+G110</f>
        <v>14174.6</v>
      </c>
      <c r="H98" s="15">
        <f t="shared" si="4"/>
        <v>-0.029630465762702292</v>
      </c>
    </row>
    <row r="99" spans="1:8" ht="15" customHeight="1" hidden="1">
      <c r="A99" s="6">
        <v>12000000</v>
      </c>
      <c r="B99" s="30" t="s">
        <v>45</v>
      </c>
      <c r="C99" s="15"/>
      <c r="D99" s="15"/>
      <c r="E99" s="15" t="e">
        <f>D99/C99*100</f>
        <v>#DIV/0!</v>
      </c>
      <c r="F99" s="15">
        <f t="shared" si="3"/>
        <v>0</v>
      </c>
      <c r="G99" s="15"/>
      <c r="H99" s="15" t="e">
        <f t="shared" si="4"/>
        <v>#DIV/0!</v>
      </c>
    </row>
    <row r="100" spans="1:8" ht="46.5" customHeight="1" hidden="1">
      <c r="A100" s="6">
        <v>12020000</v>
      </c>
      <c r="B100" s="30" t="s">
        <v>46</v>
      </c>
      <c r="C100" s="15"/>
      <c r="D100" s="15"/>
      <c r="E100" s="15">
        <v>0</v>
      </c>
      <c r="F100" s="15">
        <f t="shared" si="3"/>
        <v>0</v>
      </c>
      <c r="G100" s="15">
        <v>0</v>
      </c>
      <c r="H100" s="15" t="e">
        <f t="shared" si="4"/>
        <v>#DIV/0!</v>
      </c>
    </row>
    <row r="101" spans="1:8" ht="31.5">
      <c r="A101" s="6">
        <v>12030000</v>
      </c>
      <c r="B101" s="30" t="s">
        <v>47</v>
      </c>
      <c r="C101" s="37">
        <v>0</v>
      </c>
      <c r="D101" s="37">
        <v>0</v>
      </c>
      <c r="E101" s="15">
        <v>0</v>
      </c>
      <c r="F101" s="15">
        <f t="shared" si="3"/>
        <v>0</v>
      </c>
      <c r="G101" s="15">
        <v>78.1</v>
      </c>
      <c r="H101" s="15">
        <f t="shared" si="4"/>
        <v>0</v>
      </c>
    </row>
    <row r="102" spans="1:8" ht="28.5" customHeight="1">
      <c r="A102" s="6">
        <v>18010000</v>
      </c>
      <c r="B102" s="29" t="s">
        <v>84</v>
      </c>
      <c r="C102" s="37">
        <v>0</v>
      </c>
      <c r="D102" s="37">
        <v>0</v>
      </c>
      <c r="E102" s="15">
        <v>0</v>
      </c>
      <c r="F102" s="15">
        <f>D102-C102</f>
        <v>0</v>
      </c>
      <c r="G102" s="15">
        <v>355.7</v>
      </c>
      <c r="H102" s="15">
        <v>0</v>
      </c>
    </row>
    <row r="103" spans="1:8" ht="64.5">
      <c r="A103" s="6">
        <v>18041500</v>
      </c>
      <c r="B103" s="31" t="s">
        <v>48</v>
      </c>
      <c r="C103" s="37">
        <v>0</v>
      </c>
      <c r="D103" s="15">
        <v>-5.8</v>
      </c>
      <c r="E103" s="15">
        <v>0</v>
      </c>
      <c r="F103" s="15">
        <f t="shared" si="3"/>
        <v>-5.8</v>
      </c>
      <c r="G103" s="15">
        <v>91</v>
      </c>
      <c r="H103" s="15">
        <v>0</v>
      </c>
    </row>
    <row r="104" spans="1:8" ht="15.75">
      <c r="A104" s="6">
        <v>18050000</v>
      </c>
      <c r="B104" s="30" t="s">
        <v>49</v>
      </c>
      <c r="C104" s="37">
        <v>0</v>
      </c>
      <c r="D104" s="15">
        <v>0</v>
      </c>
      <c r="E104" s="15">
        <v>0</v>
      </c>
      <c r="F104" s="15">
        <f t="shared" si="3"/>
        <v>0</v>
      </c>
      <c r="G104" s="15">
        <v>13144.7</v>
      </c>
      <c r="H104" s="15">
        <f t="shared" si="4"/>
        <v>0</v>
      </c>
    </row>
    <row r="105" spans="1:8" ht="30.75" customHeight="1" hidden="1">
      <c r="A105" s="6">
        <v>18050100</v>
      </c>
      <c r="B105" s="30" t="s">
        <v>50</v>
      </c>
      <c r="C105" s="37"/>
      <c r="D105" s="15"/>
      <c r="E105" s="15"/>
      <c r="F105" s="15">
        <f t="shared" si="3"/>
        <v>0</v>
      </c>
      <c r="G105" s="15">
        <v>-0.47616</v>
      </c>
      <c r="H105" s="15">
        <f t="shared" si="4"/>
        <v>0</v>
      </c>
    </row>
    <row r="106" spans="1:8" ht="30.75" customHeight="1" hidden="1">
      <c r="A106" s="6">
        <v>18050200</v>
      </c>
      <c r="B106" s="30" t="s">
        <v>51</v>
      </c>
      <c r="C106" s="37"/>
      <c r="D106" s="15"/>
      <c r="E106" s="15"/>
      <c r="F106" s="15">
        <f t="shared" si="3"/>
        <v>0</v>
      </c>
      <c r="G106" s="15">
        <v>19.06054</v>
      </c>
      <c r="H106" s="15">
        <f t="shared" si="4"/>
        <v>0</v>
      </c>
    </row>
    <row r="107" spans="1:8" ht="15" customHeight="1" hidden="1">
      <c r="A107" s="6">
        <v>18050300</v>
      </c>
      <c r="B107" s="30" t="s">
        <v>52</v>
      </c>
      <c r="C107" s="37"/>
      <c r="D107" s="15"/>
      <c r="E107" s="15" t="e">
        <f>D107/C107*100</f>
        <v>#DIV/0!</v>
      </c>
      <c r="F107" s="15">
        <f t="shared" si="3"/>
        <v>0</v>
      </c>
      <c r="G107" s="15">
        <v>2155.38208</v>
      </c>
      <c r="H107" s="15">
        <f t="shared" si="4"/>
        <v>0</v>
      </c>
    </row>
    <row r="108" spans="1:8" ht="15" customHeight="1" hidden="1">
      <c r="A108" s="6">
        <v>18050400</v>
      </c>
      <c r="B108" s="30" t="s">
        <v>53</v>
      </c>
      <c r="C108" s="37"/>
      <c r="D108" s="15"/>
      <c r="E108" s="15" t="e">
        <f>D108/C108*100</f>
        <v>#DIV/0!</v>
      </c>
      <c r="F108" s="15">
        <f t="shared" si="3"/>
        <v>0</v>
      </c>
      <c r="G108" s="15">
        <v>8082.94539</v>
      </c>
      <c r="H108" s="15">
        <f t="shared" si="4"/>
        <v>0</v>
      </c>
    </row>
    <row r="109" spans="1:8" ht="15.75">
      <c r="A109" s="6">
        <v>19010000</v>
      </c>
      <c r="B109" s="30" t="s">
        <v>54</v>
      </c>
      <c r="C109" s="37">
        <v>0</v>
      </c>
      <c r="D109" s="15">
        <v>0</v>
      </c>
      <c r="E109" s="15">
        <v>0</v>
      </c>
      <c r="F109" s="15">
        <f>D109-C109</f>
        <v>0</v>
      </c>
      <c r="G109" s="15">
        <v>503.6</v>
      </c>
      <c r="H109" s="15">
        <f>D109/G109*100</f>
        <v>0</v>
      </c>
    </row>
    <row r="110" spans="1:8" ht="33" customHeight="1">
      <c r="A110" s="6">
        <v>19050200</v>
      </c>
      <c r="B110" s="30" t="s">
        <v>104</v>
      </c>
      <c r="C110" s="37">
        <v>0</v>
      </c>
      <c r="D110" s="15">
        <v>1.6</v>
      </c>
      <c r="E110" s="15">
        <v>0</v>
      </c>
      <c r="F110" s="15">
        <f t="shared" si="3"/>
        <v>1.6</v>
      </c>
      <c r="G110" s="15">
        <v>1.5</v>
      </c>
      <c r="H110" s="15">
        <f t="shared" si="4"/>
        <v>106.66666666666667</v>
      </c>
    </row>
    <row r="111" spans="1:8" ht="46.5" customHeight="1" hidden="1">
      <c r="A111" s="6">
        <v>19010100</v>
      </c>
      <c r="B111" s="30" t="s">
        <v>55</v>
      </c>
      <c r="C111" s="15"/>
      <c r="D111" s="15"/>
      <c r="E111" s="15" t="e">
        <f>D111/C111*100</f>
        <v>#DIV/0!</v>
      </c>
      <c r="F111" s="15">
        <f>D111-C111</f>
        <v>0</v>
      </c>
      <c r="G111" s="15">
        <v>509.39103</v>
      </c>
      <c r="H111" s="15">
        <f t="shared" si="4"/>
        <v>0</v>
      </c>
    </row>
    <row r="112" spans="1:8" ht="30.75" customHeight="1" hidden="1">
      <c r="A112" s="6">
        <v>19010200</v>
      </c>
      <c r="B112" s="30" t="s">
        <v>56</v>
      </c>
      <c r="C112" s="15"/>
      <c r="D112" s="15"/>
      <c r="E112" s="15" t="e">
        <f>D112/C112*100</f>
        <v>#DIV/0!</v>
      </c>
      <c r="F112" s="15">
        <f>D112-C112</f>
        <v>0</v>
      </c>
      <c r="G112" s="15">
        <v>132.91296</v>
      </c>
      <c r="H112" s="15">
        <f t="shared" si="4"/>
        <v>0</v>
      </c>
    </row>
    <row r="113" spans="1:8" ht="78" customHeight="1" hidden="1">
      <c r="A113" s="6">
        <v>19010300</v>
      </c>
      <c r="B113" s="30" t="s">
        <v>57</v>
      </c>
      <c r="C113" s="15"/>
      <c r="D113" s="15"/>
      <c r="E113" s="15" t="e">
        <f>D113/C113*100</f>
        <v>#DIV/0!</v>
      </c>
      <c r="F113" s="15">
        <f>D113-C113</f>
        <v>0</v>
      </c>
      <c r="G113" s="15">
        <v>195.38504999999998</v>
      </c>
      <c r="H113" s="15">
        <f t="shared" si="4"/>
        <v>0</v>
      </c>
    </row>
    <row r="114" spans="1:8" ht="78" customHeight="1" hidden="1">
      <c r="A114" s="6">
        <v>19010500</v>
      </c>
      <c r="B114" s="30" t="s">
        <v>58</v>
      </c>
      <c r="C114" s="15"/>
      <c r="D114" s="15"/>
      <c r="E114" s="15"/>
      <c r="F114" s="15">
        <f>D114-C114</f>
        <v>0</v>
      </c>
      <c r="G114" s="15">
        <v>0.13751</v>
      </c>
      <c r="H114" s="15">
        <f t="shared" si="4"/>
        <v>0</v>
      </c>
    </row>
    <row r="115" spans="1:8" ht="62.25" customHeight="1" hidden="1">
      <c r="A115" s="6">
        <v>19050200</v>
      </c>
      <c r="B115" s="30" t="s">
        <v>59</v>
      </c>
      <c r="C115" s="15"/>
      <c r="D115" s="15"/>
      <c r="E115" s="15"/>
      <c r="F115" s="15">
        <f>D115-C115</f>
        <v>0</v>
      </c>
      <c r="G115" s="15">
        <v>1.54728</v>
      </c>
      <c r="H115" s="15">
        <f t="shared" si="4"/>
        <v>0</v>
      </c>
    </row>
    <row r="116" spans="1:8" ht="46.5" customHeight="1" hidden="1">
      <c r="A116" s="6">
        <v>19050300</v>
      </c>
      <c r="B116" s="30" t="s">
        <v>60</v>
      </c>
      <c r="C116" s="15"/>
      <c r="D116" s="15"/>
      <c r="E116" s="14"/>
      <c r="F116" s="15">
        <f t="shared" si="3"/>
        <v>0</v>
      </c>
      <c r="G116" s="15">
        <v>0.33797000000000005</v>
      </c>
      <c r="H116" s="15">
        <f t="shared" si="4"/>
        <v>0</v>
      </c>
    </row>
    <row r="117" spans="1:8" ht="15.75">
      <c r="A117" s="6">
        <v>20000000</v>
      </c>
      <c r="B117" s="30" t="s">
        <v>25</v>
      </c>
      <c r="C117" s="15">
        <f>C118+C120+C121</f>
        <v>26852.7</v>
      </c>
      <c r="D117" s="15">
        <f>D118+D120+D121</f>
        <v>53430.4</v>
      </c>
      <c r="E117" s="15">
        <f>D117/C117*100</f>
        <v>198.97589441657635</v>
      </c>
      <c r="F117" s="15">
        <f t="shared" si="3"/>
        <v>26577.7</v>
      </c>
      <c r="G117" s="15">
        <f>G118+G120+G121</f>
        <v>17943.899999999998</v>
      </c>
      <c r="H117" s="15">
        <f t="shared" si="4"/>
        <v>297.76358539670866</v>
      </c>
    </row>
    <row r="118" spans="1:8" ht="47.25">
      <c r="A118" s="6">
        <v>24062100</v>
      </c>
      <c r="B118" s="30" t="s">
        <v>98</v>
      </c>
      <c r="C118" s="37">
        <v>0</v>
      </c>
      <c r="D118" s="15">
        <v>2.7</v>
      </c>
      <c r="E118" s="15">
        <v>0</v>
      </c>
      <c r="F118" s="15">
        <f t="shared" si="3"/>
        <v>2.7</v>
      </c>
      <c r="G118" s="15">
        <v>5</v>
      </c>
      <c r="H118" s="15">
        <f t="shared" si="4"/>
        <v>54</v>
      </c>
    </row>
    <row r="119" spans="1:8" ht="30.75" customHeight="1" hidden="1">
      <c r="A119" s="6">
        <v>24110600</v>
      </c>
      <c r="B119" s="7" t="s">
        <v>80</v>
      </c>
      <c r="C119" s="37"/>
      <c r="D119" s="15"/>
      <c r="E119" s="15"/>
      <c r="F119" s="15">
        <f t="shared" si="3"/>
        <v>0</v>
      </c>
      <c r="G119" s="15"/>
      <c r="H119" s="15" t="e">
        <f t="shared" si="4"/>
        <v>#DIV/0!</v>
      </c>
    </row>
    <row r="120" spans="1:8" ht="54.75" customHeight="1">
      <c r="A120" s="6">
        <v>24110900</v>
      </c>
      <c r="B120" s="31" t="s">
        <v>99</v>
      </c>
      <c r="C120" s="37">
        <v>0</v>
      </c>
      <c r="D120" s="15">
        <v>10.1</v>
      </c>
      <c r="E120" s="15">
        <v>0</v>
      </c>
      <c r="F120" s="15">
        <f>D120-C120</f>
        <v>10.1</v>
      </c>
      <c r="G120" s="15">
        <v>3.6</v>
      </c>
      <c r="H120" s="15">
        <f t="shared" si="4"/>
        <v>280.55555555555554</v>
      </c>
    </row>
    <row r="121" spans="1:8" ht="16.5" customHeight="1">
      <c r="A121" s="6">
        <v>25000000</v>
      </c>
      <c r="B121" s="30" t="s">
        <v>31</v>
      </c>
      <c r="C121" s="15">
        <v>26852.7</v>
      </c>
      <c r="D121" s="15">
        <v>53417.6</v>
      </c>
      <c r="E121" s="15">
        <f>D121/C121*100</f>
        <v>198.92822695669338</v>
      </c>
      <c r="F121" s="15">
        <f t="shared" si="3"/>
        <v>26564.899999999998</v>
      </c>
      <c r="G121" s="15">
        <v>17935.3</v>
      </c>
      <c r="H121" s="15">
        <f t="shared" si="4"/>
        <v>297.8349957904245</v>
      </c>
    </row>
    <row r="122" spans="1:8" ht="46.5" customHeight="1" hidden="1">
      <c r="A122" s="6">
        <v>25010000</v>
      </c>
      <c r="B122" s="30" t="s">
        <v>32</v>
      </c>
      <c r="C122" s="15"/>
      <c r="D122" s="15"/>
      <c r="E122" s="15" t="e">
        <f>D122/C122*100</f>
        <v>#DIV/0!</v>
      </c>
      <c r="F122" s="15">
        <f t="shared" si="3"/>
        <v>0</v>
      </c>
      <c r="G122" s="15"/>
      <c r="H122" s="15" t="e">
        <f t="shared" si="4"/>
        <v>#DIV/0!</v>
      </c>
    </row>
    <row r="123" spans="1:8" ht="30.75" customHeight="1" hidden="1">
      <c r="A123" s="6">
        <v>25020000</v>
      </c>
      <c r="B123" s="30" t="s">
        <v>61</v>
      </c>
      <c r="C123" s="15"/>
      <c r="D123" s="15"/>
      <c r="E123" s="15" t="e">
        <f>D123/C123*100</f>
        <v>#DIV/0!</v>
      </c>
      <c r="F123" s="15">
        <f t="shared" si="3"/>
        <v>0</v>
      </c>
      <c r="G123" s="15"/>
      <c r="H123" s="15" t="e">
        <f t="shared" si="4"/>
        <v>#DIV/0!</v>
      </c>
    </row>
    <row r="124" spans="1:8" ht="31.5">
      <c r="A124" s="6">
        <v>31030000</v>
      </c>
      <c r="B124" s="30" t="s">
        <v>94</v>
      </c>
      <c r="C124" s="15">
        <v>500</v>
      </c>
      <c r="D124" s="15">
        <v>637.7</v>
      </c>
      <c r="E124" s="15">
        <f>D124/C124*100</f>
        <v>127.54</v>
      </c>
      <c r="F124" s="15">
        <f t="shared" si="3"/>
        <v>137.70000000000005</v>
      </c>
      <c r="G124" s="15">
        <v>450.1</v>
      </c>
      <c r="H124" s="15">
        <f t="shared" si="4"/>
        <v>141.6796267496112</v>
      </c>
    </row>
    <row r="125" spans="1:8" ht="15.75">
      <c r="A125" s="6">
        <v>33010000</v>
      </c>
      <c r="B125" s="30" t="s">
        <v>105</v>
      </c>
      <c r="C125" s="15">
        <v>196.8</v>
      </c>
      <c r="D125" s="15">
        <v>317.3</v>
      </c>
      <c r="E125" s="15">
        <f>D125/C125*100</f>
        <v>161.22967479674796</v>
      </c>
      <c r="F125" s="15">
        <f t="shared" si="3"/>
        <v>120.5</v>
      </c>
      <c r="G125" s="15">
        <v>25846</v>
      </c>
      <c r="H125" s="15">
        <f t="shared" si="4"/>
        <v>1.2276561170006965</v>
      </c>
    </row>
    <row r="126" spans="1:8" ht="54.75" customHeight="1">
      <c r="A126" s="6">
        <v>41034400</v>
      </c>
      <c r="B126" s="26" t="s">
        <v>95</v>
      </c>
      <c r="C126" s="37">
        <v>0</v>
      </c>
      <c r="D126" s="37">
        <v>0</v>
      </c>
      <c r="E126" s="15">
        <v>0</v>
      </c>
      <c r="F126" s="15">
        <f t="shared" si="3"/>
        <v>0</v>
      </c>
      <c r="G126" s="15">
        <v>2454.3</v>
      </c>
      <c r="H126" s="15">
        <f t="shared" si="4"/>
        <v>0</v>
      </c>
    </row>
    <row r="127" spans="1:8" ht="24.75" customHeight="1">
      <c r="A127" s="6">
        <v>41035000</v>
      </c>
      <c r="B127" s="32" t="s">
        <v>74</v>
      </c>
      <c r="C127" s="37">
        <v>0</v>
      </c>
      <c r="D127" s="37">
        <v>0</v>
      </c>
      <c r="E127" s="15">
        <v>0</v>
      </c>
      <c r="F127" s="15">
        <f t="shared" si="3"/>
        <v>0</v>
      </c>
      <c r="G127" s="15">
        <v>400</v>
      </c>
      <c r="H127" s="15">
        <v>0</v>
      </c>
    </row>
    <row r="128" spans="1:8" ht="49.5" customHeight="1">
      <c r="A128" s="6">
        <v>41036600</v>
      </c>
      <c r="B128" s="33" t="s">
        <v>100</v>
      </c>
      <c r="C128" s="37">
        <v>0</v>
      </c>
      <c r="D128" s="37">
        <v>0</v>
      </c>
      <c r="E128" s="15">
        <v>0</v>
      </c>
      <c r="F128" s="15">
        <f t="shared" si="3"/>
        <v>0</v>
      </c>
      <c r="G128" s="15">
        <v>124463.1</v>
      </c>
      <c r="H128" s="15">
        <v>0</v>
      </c>
    </row>
    <row r="129" spans="1:8" ht="30.75" customHeight="1">
      <c r="A129" s="6">
        <v>50110000</v>
      </c>
      <c r="B129" s="30" t="s">
        <v>85</v>
      </c>
      <c r="C129" s="37">
        <v>0</v>
      </c>
      <c r="D129" s="15">
        <v>314.7</v>
      </c>
      <c r="E129" s="15">
        <v>0</v>
      </c>
      <c r="F129" s="15">
        <f>D129-C129</f>
        <v>314.7</v>
      </c>
      <c r="G129" s="15">
        <v>16.2</v>
      </c>
      <c r="H129" s="15">
        <v>0</v>
      </c>
    </row>
    <row r="130" spans="1:8" ht="15.75">
      <c r="A130" s="34" t="s">
        <v>43</v>
      </c>
      <c r="B130" s="35"/>
      <c r="C130" s="14">
        <f>C98+C117+C124+C125+C129</f>
        <v>27549.5</v>
      </c>
      <c r="D130" s="14">
        <f>D98+D117+D124+D125+D129</f>
        <v>54695.9</v>
      </c>
      <c r="E130" s="14">
        <f>D130/C130*100</f>
        <v>198.53681555019148</v>
      </c>
      <c r="F130" s="14">
        <f t="shared" si="3"/>
        <v>27146.4</v>
      </c>
      <c r="G130" s="14">
        <f>G98+G117+G124+G125</f>
        <v>58414.6</v>
      </c>
      <c r="H130" s="14">
        <f t="shared" si="4"/>
        <v>93.63395452506737</v>
      </c>
    </row>
    <row r="131" spans="1:8" ht="15.75">
      <c r="A131" s="34" t="s">
        <v>63</v>
      </c>
      <c r="B131" s="35"/>
      <c r="C131" s="14">
        <f>C98+C117+C124+C125+C126+C127+C128+C129</f>
        <v>27549.5</v>
      </c>
      <c r="D131" s="14">
        <f>D98+D117+D124+D125+D126+D127+D128+D129</f>
        <v>54695.9</v>
      </c>
      <c r="E131" s="14">
        <f>D131/C131*100</f>
        <v>198.53681555019148</v>
      </c>
      <c r="F131" s="14">
        <f t="shared" si="3"/>
        <v>27146.4</v>
      </c>
      <c r="G131" s="14">
        <f>G98+G117+G124+G125+G126+G127+G128+G129</f>
        <v>185748.2</v>
      </c>
      <c r="H131" s="14">
        <f t="shared" si="4"/>
        <v>29.446261121238322</v>
      </c>
    </row>
    <row r="132" spans="1:8" ht="30.75" customHeight="1">
      <c r="A132" s="49" t="s">
        <v>64</v>
      </c>
      <c r="B132" s="49"/>
      <c r="C132" s="14">
        <f>C130+C95</f>
        <v>272226.70000000007</v>
      </c>
      <c r="D132" s="14">
        <f>D130+D95</f>
        <v>348186.3</v>
      </c>
      <c r="E132" s="14">
        <f>D132/C132*100</f>
        <v>127.90306755362346</v>
      </c>
      <c r="F132" s="14">
        <f t="shared" si="3"/>
        <v>75959.59999999992</v>
      </c>
      <c r="G132" s="14">
        <f>G130+G95</f>
        <v>234313.50000000003</v>
      </c>
      <c r="H132" s="14">
        <f t="shared" si="4"/>
        <v>148.59848024121527</v>
      </c>
    </row>
    <row r="133" spans="1:8" ht="30.75" customHeight="1">
      <c r="A133" s="49" t="s">
        <v>65</v>
      </c>
      <c r="B133" s="49"/>
      <c r="C133" s="14">
        <f>C131+C96</f>
        <v>717821.8</v>
      </c>
      <c r="D133" s="14">
        <f>D131+D96</f>
        <v>754096.7</v>
      </c>
      <c r="E133" s="14">
        <f>D133/C133*100</f>
        <v>105.05346870212075</v>
      </c>
      <c r="F133" s="14">
        <f t="shared" si="3"/>
        <v>36274.89999999991</v>
      </c>
      <c r="G133" s="14">
        <f>G131+G96</f>
        <v>586079.9</v>
      </c>
      <c r="H133" s="14">
        <f t="shared" si="4"/>
        <v>128.66790005936048</v>
      </c>
    </row>
    <row r="134" spans="1:7" ht="30.75" customHeight="1">
      <c r="A134" s="36"/>
      <c r="B134" s="36"/>
      <c r="C134" s="16"/>
      <c r="D134" s="16"/>
      <c r="E134" s="16"/>
      <c r="F134" s="16"/>
      <c r="G134" s="16"/>
    </row>
    <row r="135" spans="1:6" ht="15.75">
      <c r="A135" s="17"/>
      <c r="B135" s="18"/>
      <c r="C135" s="10"/>
      <c r="D135" s="10"/>
      <c r="E135" s="10"/>
      <c r="F135" s="10"/>
    </row>
    <row r="136" spans="1:6" ht="15.75">
      <c r="A136" s="17"/>
      <c r="B136" s="18"/>
      <c r="C136" s="10"/>
      <c r="D136" s="10"/>
      <c r="E136" s="10"/>
      <c r="F136" s="10"/>
    </row>
  </sheetData>
  <sheetProtection/>
  <mergeCells count="15">
    <mergeCell ref="D1:F1"/>
    <mergeCell ref="A7:F7"/>
    <mergeCell ref="E5:E6"/>
    <mergeCell ref="C5:C6"/>
    <mergeCell ref="D5:D6"/>
    <mergeCell ref="F5:F6"/>
    <mergeCell ref="G5:G6"/>
    <mergeCell ref="H5:H6"/>
    <mergeCell ref="A5:A6"/>
    <mergeCell ref="B5:B6"/>
    <mergeCell ref="A132:B132"/>
    <mergeCell ref="A133:B133"/>
    <mergeCell ref="A97:F97"/>
    <mergeCell ref="A95:B95"/>
    <mergeCell ref="A96:B96"/>
  </mergeCells>
  <printOptions/>
  <pageMargins left="0.37" right="0.1968503937007874" top="0.17" bottom="0.2755905511811024" header="0.16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2016-02-08T13:29:16Z</cp:lastPrinted>
  <dcterms:created xsi:type="dcterms:W3CDTF">2012-01-31T07:31:50Z</dcterms:created>
  <dcterms:modified xsi:type="dcterms:W3CDTF">2016-02-17T11:54:15Z</dcterms:modified>
  <cp:category/>
  <cp:version/>
  <cp:contentType/>
  <cp:contentStatus/>
</cp:coreProperties>
</file>