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'Лист1'!$A$4:$Q$70</definedName>
  </definedNames>
  <calcPr fullCalcOnLoad="1"/>
</workbook>
</file>

<file path=xl/sharedStrings.xml><?xml version="1.0" encoding="utf-8"?>
<sst xmlns="http://schemas.openxmlformats.org/spreadsheetml/2006/main" count="79" uniqueCount="76">
  <si>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</si>
  <si>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</si>
  <si>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</si>
  <si>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</si>
  <si>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</si>
  <si>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</si>
  <si>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</si>
  <si>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</si>
  <si>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</si>
  <si>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</si>
  <si>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</si>
  <si>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</si>
  <si>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</si>
  <si>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</si>
  <si>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</si>
  <si>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</si>
  <si>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</si>
  <si>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</si>
  <si>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</si>
  <si>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</si>
  <si>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холодильників</t>
  </si>
  <si>
    <t>Капітальний ремонт електричних мереж, приміщень, систем опалення, водопостачання та водовідведення  будівлі КУ "СЦПМСД" УОЗ Сєвєродонецької міської ради за адресою: м. Сєвєродонецьк, вул. Сметаніна, 5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</si>
  <si>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</si>
  <si>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</si>
  <si>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</si>
  <si>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</si>
  <si>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</si>
  <si>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</si>
  <si>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</si>
  <si>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</si>
  <si>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t>Розробка проектно-кошторисної документації на будівництво модульної котельні для будівлі  амбулаторій №1 КУ СЦПМСД УОЗ Сєвєродонецької міської ради, розташованої за адресою : м.Сєвєродонецьк, вул.Федоренко, 16</t>
  </si>
  <si>
    <t>Додаток  до рішення виконкому міської ради</t>
  </si>
  <si>
    <t>Керуючий справами виконкому</t>
  </si>
  <si>
    <t>Ю.А.Журба</t>
  </si>
  <si>
    <t>Багатопрофільна стаціонарна медична допомога населенню</t>
  </si>
  <si>
    <t>Виготовлення  проектно-кошторисної документації на встановлення лічильника теплової енергії в будівлі стоматологічної поліклініки КУ СМБЛ УОЗ Сєвєродонецької міської ради розташованої за адресою: м.Сєвєродонецьк, вул.Єгорова, 7</t>
  </si>
  <si>
    <t>Будівельно-монтажні роботи по встановленню лічильника теплової енергії в будівлі стоматологічної поліклініки КУ СМБЛ УОЗ Сєвєродонецької міської ради розташованої за адресою: м.Сєвєродонецьк, вул.Єгорова, 7</t>
  </si>
  <si>
    <t>Будівельно-монтажні роботи по встановленню лічильника теплової енергії в будівлі гаражі-комора КУ СМБЛ УОЗ Сєвєродонецької міської ради розташованої за адресою: м.Сєвєродонецьк, вул.Сметаніна, 5</t>
  </si>
  <si>
    <t>Виготовлення  проектно-кошторисної документації на встановлення лічильника теплової енергії в будівлі господарчої служби КУ СМБЛ УОЗ Сєвєродонецької міської ради розташованої за адресою: м.Сєвєродонецьк, вул.Сметаніна, 5</t>
  </si>
  <si>
    <t xml:space="preserve">Будівельно-монтажні роботи по встановленню лічильника теплової енергії в будівлі господарчої служби КУ СМБЛ УОЗ Сєвєродонецької міської ради розташованої за адресою: м.Сєвєродонецьк, вул.Сметаніна, 5 </t>
  </si>
  <si>
    <t>Розробка проектно - кошторисної документації по об'єкту: "Будівництво теплових мереж будівлі КУ СМБЛ УОЗ Сєвєродонецької міської ради розташованих за адресою: м.Сєвєродонецьк, вул.Сметаніна, 5".</t>
  </si>
  <si>
    <t>Розробка проектно - кошторисної документації по об'єкту: "Капітальний ремонт будівлі хірургічного корпусу КУ СМБЛ УОЗ Сєвєродонецької міської ради за адресою: м.Сєвєродонецьк, вул.Єгорова, 2Б (Термомодернізація)".</t>
  </si>
  <si>
    <t>Розробка проектно - кошторисної документації по об'єкту: "Капітальний ремонт будівлі пологового відділення КУ СМБЛ УОЗ Сєвєродонецької міської ради за адресою: м.Сєвєродонецьк, вул. Сметаніна, 5 (Термомодернізація)".</t>
  </si>
  <si>
    <t xml:space="preserve">Придбання компресорної станції </t>
  </si>
  <si>
    <t>Придбання камер ультрафіолетових вертикальних</t>
  </si>
  <si>
    <t>Придбання шафи сухожарової "ГП - 300"</t>
  </si>
  <si>
    <t>Придбання лампи бестіньових операційних</t>
  </si>
  <si>
    <t>Придбання столів операційних</t>
  </si>
  <si>
    <t>Придбання стимуплекса</t>
  </si>
  <si>
    <t>Придбання серверу у комплекті на 100 робочих місць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</si>
  <si>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</si>
  <si>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</si>
  <si>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Капітальний ремонт покрівлі, електричних мереж, приміщень, в будівлі котельні амбулаторії № 11 амбулаторного відділення № 4 КУ СЦПМСД УОЗ Сєвєродонецької міської ради розташованої за адресою: м. Сєвєродонецьк, с.м.т. Борівське, вул. Червона, 74-А</t>
  </si>
  <si>
    <r>
      <t xml:space="preserve">Придбання наркозної станції з монітором (система мультигаз)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</si>
  <si>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апаратів штучної вентиляції легенів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</si>
  <si>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аспіратора хірургічного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</si>
  <si>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апаратів високочастотних електрохірургічних ЄХВА 350М" </t>
    </r>
    <r>
      <rPr>
        <b/>
        <sz val="14"/>
        <color indexed="8"/>
        <rFont val="Times New Roman"/>
        <family val="1"/>
      </rPr>
      <t>(за рахунок залишку медичної субвенції на 01.01.2018 року)</t>
    </r>
  </si>
  <si>
    <r>
      <t xml:space="preserve">Придбання гістероскопу операційного </t>
    </r>
    <r>
      <rPr>
        <b/>
        <sz val="14"/>
        <rFont val="Times New Roman"/>
        <family val="1"/>
      </rPr>
      <t>(за рахунок залишку медичної субвенції на 01.01.2018 року)</t>
    </r>
  </si>
  <si>
    <t>Зміни до напрямків використання коштів бюджету розвитку головного розпорядника бюджетних коштів УОЗ міської ради</t>
  </si>
  <si>
    <t>Придбання персональних комп'ютерів</t>
  </si>
  <si>
    <t>Придбання багатофункціональних пристроїв</t>
  </si>
  <si>
    <t>Придбання кальпоскопів</t>
  </si>
  <si>
    <t>Придбання пульсоксиметрів</t>
  </si>
  <si>
    <r>
      <t xml:space="preserve">Придбання візків для транспортування пацієнтів з регулюванням висоти </t>
    </r>
    <r>
      <rPr>
        <b/>
        <sz val="14"/>
        <rFont val="Times New Roman"/>
        <family val="1"/>
      </rPr>
      <t>(за рахунок залишку медичної субвенції на 01.01.2018 року)</t>
    </r>
  </si>
  <si>
    <t>Придбання кондиціонерів</t>
  </si>
  <si>
    <r>
      <t xml:space="preserve">Придбання апаратів ультразвукового дослідження </t>
    </r>
    <r>
      <rPr>
        <b/>
        <i/>
        <sz val="16"/>
        <rFont val="Times New Roman"/>
        <family val="1"/>
      </rPr>
      <t>(субвенція з м/б за рахунок залишку коштів медичної субвенції, що утворився на початок бюдж. періоду)</t>
    </r>
  </si>
  <si>
    <r>
      <t xml:space="preserve">Придбання аудіометрів </t>
    </r>
    <r>
      <rPr>
        <b/>
        <sz val="14"/>
        <rFont val="Times New Roman"/>
        <family val="1"/>
      </rPr>
      <t>(за рахунок залишку медичної субвенції на 01.01.2018 року)</t>
    </r>
  </si>
  <si>
    <r>
      <t xml:space="preserve">Придбання мікроскопів </t>
    </r>
    <r>
      <rPr>
        <b/>
        <sz val="14"/>
        <rFont val="Times New Roman"/>
        <family val="1"/>
      </rPr>
      <t>(за рахунок залишку медичної субвенції на 01.01.2018 року)</t>
    </r>
  </si>
  <si>
    <t>Придбання аналізатору глюкози</t>
  </si>
  <si>
    <t>Придбання стерилізатору ГП-400</t>
  </si>
  <si>
    <t>Придбання УЗД апарату</t>
  </si>
  <si>
    <t>Придбання реноскопу</t>
  </si>
  <si>
    <t xml:space="preserve">Капітальний ремонт електричних мереж, приміщень, систем опалення, водопостачання та водовідведення, заміна вікон дерев'яних непридатних до подальшої експлуатації на енергозберегаючи металопластикові у відділенні інтенсивної терапії загального профілю та екстракорпоральної детоксікації будівлі хірургічного корпусу КУ СМБЛ УОЗ Сєвєронецької міської ради за адресою: м. Сєвєродонецьк, вул. Єгорова, 2Б. </t>
  </si>
  <si>
    <t xml:space="preserve">Капітальний ремонт електричних мереж, приміщень, систем опалення, водопостачання та водовідведення, заміна вікон дерев'яних непридатних до подальшої експлуатації на енергозберегаючи металопластикові у відділенні анестезіології, планової та екстренної хірургії будівлі хірургічного корпусу КУ СМБЛ УОЗ Сєвєронецької міської ради за адресою: м. Сєвєродонецьк, вул. Єгорова, 2Б. </t>
  </si>
  <si>
    <t xml:space="preserve">Капітальний ремонт електричних мереж, приміщень, систем опалення, водопостачання та водовідведення будівлі пологового відділення  КУ СМБЛ УОЗ Сєвєродонецької міської ради за адресою: м. Сєвєродонецьк, вул. Сметаніна, 5 </t>
  </si>
  <si>
    <t>від  _05_._06__.2018р.  №_354____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</si>
</sst>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55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u val="single"/>
      <sz val="12"/>
      <name val="Times New Roman Cyr"/>
      <family val="0"/>
    </font>
    <font>
      <b/>
      <sz val="18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sz val="14"/>
      <name val="Times New Roman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5" fillId="33" borderId="10" xfId="55" applyFont="1" applyFill="1" applyBorder="1" applyAlignment="1">
      <alignment vertical="center" wrapText="1"/>
      <protection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1" fillId="10" borderId="10" xfId="0" applyNumberFormat="1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1" fontId="9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/>
    </xf>
    <xf numFmtId="14" fontId="13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55" applyFont="1" applyFill="1" applyBorder="1" applyAlignment="1">
      <alignment horizontal="left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1" fontId="16" fillId="34" borderId="10" xfId="55" applyNumberFormat="1" applyFont="1" applyFill="1" applyBorder="1" applyAlignment="1">
      <alignment wrapText="1"/>
      <protection/>
    </xf>
    <xf numFmtId="1" fontId="18" fillId="10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1" fontId="17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7" fillId="10" borderId="10" xfId="0" applyNumberFormat="1" applyFont="1" applyFill="1" applyBorder="1" applyAlignment="1">
      <alignment/>
    </xf>
    <xf numFmtId="1" fontId="2" fillId="10" borderId="11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 horizontal="right" vertical="center"/>
    </xf>
    <xf numFmtId="1" fontId="17" fillId="34" borderId="10" xfId="0" applyNumberFormat="1" applyFont="1" applyFill="1" applyBorder="1" applyAlignment="1">
      <alignment horizontal="right" vertical="center"/>
    </xf>
    <xf numFmtId="1" fontId="17" fillId="10" borderId="10" xfId="0" applyNumberFormat="1" applyFont="1" applyFill="1" applyBorder="1" applyAlignment="1">
      <alignment horizontal="right" vertical="center"/>
    </xf>
    <xf numFmtId="14" fontId="13" fillId="34" borderId="10" xfId="55" applyNumberFormat="1" applyFont="1" applyFill="1" applyBorder="1" applyAlignment="1" applyProtection="1">
      <alignment horizontal="left" vertical="center" wrapText="1"/>
      <protection locked="0"/>
    </xf>
    <xf numFmtId="1" fontId="4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1" fontId="16" fillId="33" borderId="10" xfId="55" applyNumberFormat="1" applyFont="1" applyFill="1" applyBorder="1" applyAlignment="1">
      <alignment wrapText="1"/>
      <protection/>
    </xf>
    <xf numFmtId="0" fontId="19" fillId="33" borderId="10" xfId="55" applyFont="1" applyFill="1" applyBorder="1" applyAlignment="1">
      <alignment vertical="center" wrapText="1"/>
      <protection/>
    </xf>
    <xf numFmtId="0" fontId="13" fillId="33" borderId="10" xfId="55" applyNumberFormat="1" applyFont="1" applyFill="1" applyBorder="1" applyAlignment="1">
      <alignment horizontal="left" vertical="center" wrapText="1"/>
      <protection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7" xfId="102"/>
    <cellStyle name="Обычный 76" xfId="103"/>
    <cellStyle name="Обычный 77" xfId="104"/>
    <cellStyle name="Обычный 78" xfId="105"/>
    <cellStyle name="Обычный 8" xfId="106"/>
    <cellStyle name="Обычный 84" xfId="107"/>
    <cellStyle name="Обычный 86" xfId="108"/>
    <cellStyle name="Обычный 87 5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81"/>
  <sheetViews>
    <sheetView tabSelected="1" view="pageBreakPreview" zoomScale="60" zoomScaleNormal="68" workbookViewId="0" topLeftCell="A52">
      <selection activeCell="N5" sqref="N5"/>
    </sheetView>
  </sheetViews>
  <sheetFormatPr defaultColWidth="8.875" defaultRowHeight="12.75"/>
  <cols>
    <col min="1" max="1" width="45.50390625" style="5" customWidth="1"/>
    <col min="2" max="2" width="14.375" style="6" customWidth="1"/>
    <col min="3" max="3" width="9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5.125" style="6" customWidth="1"/>
    <col min="10" max="10" width="14.625" style="6" customWidth="1"/>
    <col min="11" max="11" width="10.875" style="6" customWidth="1"/>
    <col min="12" max="12" width="13.503906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44" customWidth="1"/>
    <col min="19" max="16384" width="8.875" style="6" customWidth="1"/>
  </cols>
  <sheetData>
    <row r="1" ht="15.75" hidden="1"/>
    <row r="2" ht="15.75" hidden="1"/>
    <row r="3" spans="13:15" ht="15.75">
      <c r="M3" s="20"/>
      <c r="N3" s="20"/>
      <c r="O3" s="20"/>
    </row>
    <row r="4" spans="1:18" s="4" customFormat="1" ht="19.5" customHeight="1">
      <c r="A4" s="3"/>
      <c r="M4" s="21"/>
      <c r="N4" s="21" t="s">
        <v>31</v>
      </c>
      <c r="O4" s="21"/>
      <c r="R4" s="45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75</v>
      </c>
      <c r="O5" s="22"/>
      <c r="P5" s="6"/>
      <c r="Q5" s="6"/>
      <c r="R5" s="44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83" t="s">
        <v>58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46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6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53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47"/>
    </row>
    <row r="12" spans="1:18" s="13" customFormat="1" ht="18.75" customHeight="1">
      <c r="A12" s="17"/>
      <c r="B12" s="81" t="s">
        <v>5</v>
      </c>
      <c r="C12" s="82"/>
      <c r="D12" s="82"/>
      <c r="E12" s="82"/>
      <c r="F12" s="82"/>
      <c r="G12" s="82"/>
      <c r="H12" s="82"/>
      <c r="I12" s="82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18.75">
      <c r="A13" s="40" t="s">
        <v>19</v>
      </c>
      <c r="B13" s="67"/>
      <c r="C13" s="67"/>
      <c r="D13" s="68">
        <f aca="true" t="shared" si="0" ref="D13:Q13">D14+D52</f>
        <v>2509479</v>
      </c>
      <c r="E13" s="68" t="e">
        <f t="shared" si="0"/>
        <v>#REF!</v>
      </c>
      <c r="F13" s="68">
        <f t="shared" si="0"/>
        <v>0</v>
      </c>
      <c r="G13" s="68">
        <f t="shared" si="0"/>
        <v>0</v>
      </c>
      <c r="H13" s="68">
        <f t="shared" si="0"/>
        <v>-1190000</v>
      </c>
      <c r="I13" s="68">
        <f t="shared" si="0"/>
        <v>1000000</v>
      </c>
      <c r="J13" s="68">
        <f t="shared" si="0"/>
        <v>2699479</v>
      </c>
      <c r="K13" s="68">
        <f t="shared" si="0"/>
        <v>0</v>
      </c>
      <c r="L13" s="68">
        <f t="shared" si="0"/>
        <v>0</v>
      </c>
      <c r="M13" s="68">
        <f t="shared" si="0"/>
        <v>0</v>
      </c>
      <c r="N13" s="68">
        <f t="shared" si="0"/>
        <v>0</v>
      </c>
      <c r="O13" s="68">
        <f t="shared" si="0"/>
        <v>0</v>
      </c>
      <c r="P13" s="68">
        <f t="shared" si="0"/>
        <v>0</v>
      </c>
      <c r="Q13" s="68">
        <f t="shared" si="0"/>
        <v>0</v>
      </c>
      <c r="R13" s="43"/>
    </row>
    <row r="14" spans="1:18" s="14" customFormat="1" ht="38.25" customHeight="1">
      <c r="A14" s="39" t="s">
        <v>34</v>
      </c>
      <c r="B14" s="62">
        <v>712010</v>
      </c>
      <c r="C14" s="62"/>
      <c r="D14" s="69">
        <f>+F14+G14+H14+I14+J14+K14+L14+M14+N14+O14+P14+Q14</f>
        <v>2310000</v>
      </c>
      <c r="E14" s="69" t="e">
        <f>#REF!+#REF!+#REF!+E15</f>
        <v>#REF!</v>
      </c>
      <c r="F14" s="69">
        <f>+F15</f>
        <v>0</v>
      </c>
      <c r="G14" s="69">
        <f aca="true" t="shared" si="1" ref="G14:Q14">+G15</f>
        <v>0</v>
      </c>
      <c r="H14" s="69">
        <f t="shared" si="1"/>
        <v>-1190000</v>
      </c>
      <c r="I14" s="69">
        <f t="shared" si="1"/>
        <v>1000000</v>
      </c>
      <c r="J14" s="69">
        <f t="shared" si="1"/>
        <v>2500000</v>
      </c>
      <c r="K14" s="69">
        <f t="shared" si="1"/>
        <v>0</v>
      </c>
      <c r="L14" s="69">
        <f t="shared" si="1"/>
        <v>0</v>
      </c>
      <c r="M14" s="69">
        <f t="shared" si="1"/>
        <v>0</v>
      </c>
      <c r="N14" s="69">
        <f t="shared" si="1"/>
        <v>0</v>
      </c>
      <c r="O14" s="69">
        <f t="shared" si="1"/>
        <v>0</v>
      </c>
      <c r="P14" s="69">
        <f t="shared" si="1"/>
        <v>0</v>
      </c>
      <c r="Q14" s="69">
        <f t="shared" si="1"/>
        <v>0</v>
      </c>
      <c r="R14" s="37"/>
    </row>
    <row r="15" spans="1:18" s="14" customFormat="1" ht="48.75">
      <c r="A15" s="41" t="s">
        <v>18</v>
      </c>
      <c r="B15" s="65"/>
      <c r="C15" s="65">
        <v>3210</v>
      </c>
      <c r="D15" s="70">
        <f>+F15+G15+H15+I15+J15+K15+L15+M15+N15+O15+P15+Q15</f>
        <v>2310000</v>
      </c>
      <c r="E15" s="70">
        <f>+E16+E17</f>
        <v>0</v>
      </c>
      <c r="F15" s="70">
        <f>SUM(F16:F51)</f>
        <v>0</v>
      </c>
      <c r="G15" s="70">
        <f aca="true" t="shared" si="2" ref="G15:Q15">SUM(G16:G51)</f>
        <v>0</v>
      </c>
      <c r="H15" s="70">
        <f>SUM(H16:H51)</f>
        <v>-1190000</v>
      </c>
      <c r="I15" s="70">
        <f t="shared" si="2"/>
        <v>1000000</v>
      </c>
      <c r="J15" s="70">
        <f t="shared" si="2"/>
        <v>2500000</v>
      </c>
      <c r="K15" s="70">
        <f t="shared" si="2"/>
        <v>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0</v>
      </c>
      <c r="P15" s="70">
        <f t="shared" si="2"/>
        <v>0</v>
      </c>
      <c r="Q15" s="70">
        <f t="shared" si="2"/>
        <v>0</v>
      </c>
      <c r="R15" s="37"/>
    </row>
    <row r="16" spans="1:18" s="14" customFormat="1" ht="141.75">
      <c r="A16" s="79" t="s">
        <v>65</v>
      </c>
      <c r="B16" s="33"/>
      <c r="C16" s="33"/>
      <c r="D16" s="55">
        <f>+F16+G16+H16+I16+J16+K16+L16+M16+N16+O16+P16+Q16</f>
        <v>1000000</v>
      </c>
      <c r="E16" s="34"/>
      <c r="F16" s="54"/>
      <c r="G16" s="55"/>
      <c r="H16" s="55"/>
      <c r="I16" s="55">
        <v>1000000</v>
      </c>
      <c r="J16" s="55"/>
      <c r="K16" s="55"/>
      <c r="L16" s="34"/>
      <c r="M16" s="34"/>
      <c r="N16" s="34"/>
      <c r="O16" s="34"/>
      <c r="P16" s="34"/>
      <c r="Q16" s="34"/>
      <c r="R16" s="37"/>
    </row>
    <row r="17" spans="1:18" s="14" customFormat="1" ht="150" hidden="1">
      <c r="A17" s="56" t="s">
        <v>37</v>
      </c>
      <c r="B17" s="75"/>
      <c r="C17" s="75"/>
      <c r="D17" s="76">
        <f>+F17+G17+H17+I17+J17+K17+L17+M17+N17+O17+P17+Q17</f>
        <v>0</v>
      </c>
      <c r="E17" s="77"/>
      <c r="F17" s="54"/>
      <c r="G17" s="76"/>
      <c r="H17" s="76"/>
      <c r="I17" s="76"/>
      <c r="J17" s="76"/>
      <c r="K17" s="76"/>
      <c r="L17" s="77"/>
      <c r="M17" s="77"/>
      <c r="N17" s="77"/>
      <c r="O17" s="77"/>
      <c r="P17" s="77"/>
      <c r="Q17" s="77"/>
      <c r="R17" s="37"/>
    </row>
    <row r="18" spans="1:18" s="14" customFormat="1" ht="187.5" hidden="1">
      <c r="A18" s="56" t="s">
        <v>35</v>
      </c>
      <c r="B18" s="75"/>
      <c r="C18" s="75"/>
      <c r="D18" s="76">
        <f aca="true" t="shared" si="3" ref="D18:D51">+F18+G18+H18+I18+J18+K18+L18+M18+N18+O18+P18+Q18</f>
        <v>0</v>
      </c>
      <c r="E18" s="77"/>
      <c r="F18" s="54"/>
      <c r="G18" s="76"/>
      <c r="H18" s="76"/>
      <c r="I18" s="76"/>
      <c r="J18" s="76"/>
      <c r="K18" s="76"/>
      <c r="L18" s="77"/>
      <c r="M18" s="77"/>
      <c r="N18" s="77"/>
      <c r="O18" s="77"/>
      <c r="P18" s="77"/>
      <c r="Q18" s="77"/>
      <c r="R18" s="37"/>
    </row>
    <row r="19" spans="1:18" s="14" customFormat="1" ht="168.75" hidden="1">
      <c r="A19" s="56" t="s">
        <v>36</v>
      </c>
      <c r="B19" s="75"/>
      <c r="C19" s="75"/>
      <c r="D19" s="76">
        <f t="shared" si="3"/>
        <v>0</v>
      </c>
      <c r="E19" s="77"/>
      <c r="F19" s="54"/>
      <c r="G19" s="76"/>
      <c r="H19" s="76"/>
      <c r="I19" s="76"/>
      <c r="J19" s="76"/>
      <c r="K19" s="76"/>
      <c r="L19" s="77"/>
      <c r="M19" s="77"/>
      <c r="N19" s="77"/>
      <c r="O19" s="77"/>
      <c r="P19" s="77"/>
      <c r="Q19" s="77"/>
      <c r="R19" s="37"/>
    </row>
    <row r="20" spans="1:18" s="14" customFormat="1" ht="168.75" hidden="1">
      <c r="A20" s="56" t="s">
        <v>38</v>
      </c>
      <c r="B20" s="75"/>
      <c r="C20" s="75"/>
      <c r="D20" s="76">
        <f t="shared" si="3"/>
        <v>0</v>
      </c>
      <c r="E20" s="77"/>
      <c r="F20" s="54"/>
      <c r="G20" s="76"/>
      <c r="H20" s="76"/>
      <c r="I20" s="76"/>
      <c r="J20" s="76"/>
      <c r="K20" s="76"/>
      <c r="L20" s="77"/>
      <c r="M20" s="77"/>
      <c r="N20" s="77"/>
      <c r="O20" s="77"/>
      <c r="P20" s="77"/>
      <c r="Q20" s="77"/>
      <c r="R20" s="37"/>
    </row>
    <row r="21" spans="1:18" s="14" customFormat="1" ht="150" hidden="1">
      <c r="A21" s="56" t="s">
        <v>39</v>
      </c>
      <c r="B21" s="75"/>
      <c r="C21" s="75"/>
      <c r="D21" s="76">
        <f t="shared" si="3"/>
        <v>0</v>
      </c>
      <c r="E21" s="77"/>
      <c r="F21" s="54"/>
      <c r="G21" s="76"/>
      <c r="H21" s="76"/>
      <c r="I21" s="76"/>
      <c r="J21" s="76"/>
      <c r="K21" s="76"/>
      <c r="L21" s="77"/>
      <c r="M21" s="77"/>
      <c r="N21" s="77"/>
      <c r="O21" s="77"/>
      <c r="P21" s="77"/>
      <c r="Q21" s="77"/>
      <c r="R21" s="37"/>
    </row>
    <row r="22" spans="1:18" s="14" customFormat="1" ht="150" hidden="1">
      <c r="A22" s="56" t="s">
        <v>40</v>
      </c>
      <c r="B22" s="75"/>
      <c r="C22" s="75"/>
      <c r="D22" s="76">
        <f t="shared" si="3"/>
        <v>0</v>
      </c>
      <c r="E22" s="77"/>
      <c r="F22" s="77"/>
      <c r="G22" s="77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37"/>
    </row>
    <row r="23" spans="1:18" s="14" customFormat="1" ht="168.75" hidden="1">
      <c r="A23" s="56" t="s">
        <v>41</v>
      </c>
      <c r="B23" s="75"/>
      <c r="C23" s="75"/>
      <c r="D23" s="76">
        <f t="shared" si="3"/>
        <v>0</v>
      </c>
      <c r="E23" s="77"/>
      <c r="F23" s="77"/>
      <c r="G23" s="77"/>
      <c r="H23" s="76"/>
      <c r="I23" s="77"/>
      <c r="J23" s="77"/>
      <c r="K23" s="77"/>
      <c r="L23" s="77"/>
      <c r="M23" s="77"/>
      <c r="N23" s="77"/>
      <c r="O23" s="77"/>
      <c r="P23" s="77"/>
      <c r="Q23" s="77"/>
      <c r="R23" s="37"/>
    </row>
    <row r="24" spans="1:18" s="14" customFormat="1" ht="168.75" hidden="1">
      <c r="A24" s="56" t="s">
        <v>42</v>
      </c>
      <c r="B24" s="75"/>
      <c r="C24" s="75"/>
      <c r="D24" s="76">
        <f t="shared" si="3"/>
        <v>0</v>
      </c>
      <c r="E24" s="77"/>
      <c r="F24" s="77"/>
      <c r="G24" s="77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37"/>
    </row>
    <row r="25" spans="1:18" s="14" customFormat="1" ht="168" customHeight="1" hidden="1">
      <c r="A25" s="56" t="s">
        <v>53</v>
      </c>
      <c r="B25" s="75"/>
      <c r="C25" s="75"/>
      <c r="D25" s="76">
        <f t="shared" si="3"/>
        <v>0</v>
      </c>
      <c r="E25" s="77"/>
      <c r="F25" s="77"/>
      <c r="G25" s="77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37"/>
    </row>
    <row r="26" spans="1:18" s="14" customFormat="1" ht="75" hidden="1">
      <c r="A26" s="56" t="s">
        <v>54</v>
      </c>
      <c r="B26" s="75"/>
      <c r="C26" s="75"/>
      <c r="D26" s="76">
        <f t="shared" si="3"/>
        <v>0</v>
      </c>
      <c r="E26" s="77"/>
      <c r="F26" s="77"/>
      <c r="G26" s="77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37"/>
    </row>
    <row r="27" spans="1:18" s="14" customFormat="1" ht="37.5" hidden="1">
      <c r="A27" s="56" t="s">
        <v>43</v>
      </c>
      <c r="B27" s="75"/>
      <c r="C27" s="75"/>
      <c r="D27" s="76">
        <f t="shared" si="3"/>
        <v>0</v>
      </c>
      <c r="E27" s="77"/>
      <c r="F27" s="77"/>
      <c r="G27" s="77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37"/>
    </row>
    <row r="28" spans="1:18" s="14" customFormat="1" ht="56.25" hidden="1">
      <c r="A28" s="56" t="s">
        <v>44</v>
      </c>
      <c r="B28" s="75"/>
      <c r="C28" s="75"/>
      <c r="D28" s="76">
        <f t="shared" si="3"/>
        <v>0</v>
      </c>
      <c r="E28" s="77"/>
      <c r="F28" s="77"/>
      <c r="G28" s="77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37"/>
    </row>
    <row r="29" spans="1:17" s="37" customFormat="1" ht="75">
      <c r="A29" s="56" t="s">
        <v>55</v>
      </c>
      <c r="B29" s="75"/>
      <c r="C29" s="75"/>
      <c r="D29" s="76">
        <f t="shared" si="3"/>
        <v>-6800</v>
      </c>
      <c r="E29" s="77"/>
      <c r="F29" s="77"/>
      <c r="G29" s="77"/>
      <c r="H29" s="76">
        <v>-6800</v>
      </c>
      <c r="I29" s="77"/>
      <c r="J29" s="77"/>
      <c r="K29" s="77"/>
      <c r="L29" s="77"/>
      <c r="M29" s="77"/>
      <c r="N29" s="77"/>
      <c r="O29" s="77"/>
      <c r="P29" s="77"/>
      <c r="Q29" s="77"/>
    </row>
    <row r="30" spans="1:18" s="14" customFormat="1" ht="37.5" hidden="1">
      <c r="A30" s="71" t="s">
        <v>45</v>
      </c>
      <c r="B30" s="72"/>
      <c r="C30" s="72"/>
      <c r="D30" s="73">
        <f t="shared" si="3"/>
        <v>0</v>
      </c>
      <c r="E30" s="74"/>
      <c r="F30" s="74"/>
      <c r="G30" s="74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37"/>
    </row>
    <row r="31" spans="1:18" s="14" customFormat="1" ht="37.5" hidden="1">
      <c r="A31" s="71" t="s">
        <v>46</v>
      </c>
      <c r="B31" s="72"/>
      <c r="C31" s="72"/>
      <c r="D31" s="73">
        <f t="shared" si="3"/>
        <v>0</v>
      </c>
      <c r="E31" s="74"/>
      <c r="F31" s="74"/>
      <c r="G31" s="74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37"/>
    </row>
    <row r="32" spans="1:17" s="37" customFormat="1" ht="20.25" hidden="1">
      <c r="A32" s="56" t="s">
        <v>47</v>
      </c>
      <c r="B32" s="75"/>
      <c r="C32" s="75"/>
      <c r="D32" s="76">
        <f t="shared" si="3"/>
        <v>0</v>
      </c>
      <c r="E32" s="77"/>
      <c r="F32" s="77"/>
      <c r="G32" s="77"/>
      <c r="H32" s="76"/>
      <c r="I32" s="77"/>
      <c r="J32" s="77"/>
      <c r="K32" s="77"/>
      <c r="L32" s="77"/>
      <c r="M32" s="77"/>
      <c r="N32" s="77"/>
      <c r="O32" s="77"/>
      <c r="P32" s="77"/>
      <c r="Q32" s="77"/>
    </row>
    <row r="33" spans="1:18" s="14" customFormat="1" ht="112.5">
      <c r="A33" s="56" t="s">
        <v>56</v>
      </c>
      <c r="B33" s="75"/>
      <c r="C33" s="75"/>
      <c r="D33" s="76">
        <f t="shared" si="3"/>
        <v>-63200</v>
      </c>
      <c r="E33" s="77"/>
      <c r="F33" s="77"/>
      <c r="G33" s="77"/>
      <c r="H33" s="76">
        <v>-63200</v>
      </c>
      <c r="I33" s="77"/>
      <c r="J33" s="77"/>
      <c r="K33" s="77"/>
      <c r="L33" s="77"/>
      <c r="M33" s="77"/>
      <c r="N33" s="77"/>
      <c r="O33" s="77"/>
      <c r="P33" s="77"/>
      <c r="Q33" s="77"/>
      <c r="R33" s="37"/>
    </row>
    <row r="34" spans="1:18" s="14" customFormat="1" ht="20.25">
      <c r="A34" s="56" t="s">
        <v>48</v>
      </c>
      <c r="B34" s="75"/>
      <c r="C34" s="75"/>
      <c r="D34" s="76">
        <f t="shared" si="3"/>
        <v>-35000</v>
      </c>
      <c r="E34" s="77"/>
      <c r="F34" s="77"/>
      <c r="G34" s="77"/>
      <c r="H34" s="76">
        <v>-35000</v>
      </c>
      <c r="I34" s="77"/>
      <c r="J34" s="77"/>
      <c r="K34" s="77"/>
      <c r="L34" s="77"/>
      <c r="M34" s="77"/>
      <c r="N34" s="77"/>
      <c r="O34" s="77"/>
      <c r="P34" s="77"/>
      <c r="Q34" s="77"/>
      <c r="R34" s="37"/>
    </row>
    <row r="35" spans="1:17" s="37" customFormat="1" ht="75">
      <c r="A35" s="56" t="s">
        <v>57</v>
      </c>
      <c r="B35" s="75"/>
      <c r="C35" s="75"/>
      <c r="D35" s="76">
        <f t="shared" si="3"/>
        <v>-301569</v>
      </c>
      <c r="E35" s="77"/>
      <c r="F35" s="77"/>
      <c r="G35" s="77"/>
      <c r="H35" s="76">
        <v>-301569</v>
      </c>
      <c r="I35" s="77"/>
      <c r="J35" s="77"/>
      <c r="K35" s="77"/>
      <c r="L35" s="77"/>
      <c r="M35" s="77"/>
      <c r="N35" s="77"/>
      <c r="O35" s="77"/>
      <c r="P35" s="77"/>
      <c r="Q35" s="77"/>
    </row>
    <row r="36" spans="1:18" s="14" customFormat="1" ht="75" hidden="1">
      <c r="A36" s="71" t="s">
        <v>57</v>
      </c>
      <c r="B36" s="72"/>
      <c r="C36" s="72"/>
      <c r="D36" s="73">
        <f t="shared" si="3"/>
        <v>0</v>
      </c>
      <c r="E36" s="74"/>
      <c r="F36" s="74"/>
      <c r="G36" s="74"/>
      <c r="H36" s="73"/>
      <c r="I36" s="74"/>
      <c r="J36" s="74"/>
      <c r="K36" s="74"/>
      <c r="L36" s="74"/>
      <c r="M36" s="74"/>
      <c r="N36" s="74"/>
      <c r="O36" s="74"/>
      <c r="P36" s="74"/>
      <c r="Q36" s="74"/>
      <c r="R36" s="37"/>
    </row>
    <row r="37" spans="1:18" s="14" customFormat="1" ht="56.25">
      <c r="A37" s="56" t="s">
        <v>49</v>
      </c>
      <c r="B37" s="75"/>
      <c r="C37" s="75"/>
      <c r="D37" s="76">
        <f t="shared" si="3"/>
        <v>-1971631</v>
      </c>
      <c r="E37" s="77"/>
      <c r="F37" s="77"/>
      <c r="G37" s="77"/>
      <c r="H37" s="76">
        <f>-1190000-781631</f>
        <v>-1971631</v>
      </c>
      <c r="I37" s="77"/>
      <c r="J37" s="77"/>
      <c r="K37" s="77"/>
      <c r="L37" s="77"/>
      <c r="M37" s="77"/>
      <c r="N37" s="77"/>
      <c r="O37" s="77"/>
      <c r="P37" s="77"/>
      <c r="Q37" s="77"/>
      <c r="R37" s="37"/>
    </row>
    <row r="38" spans="1:18" s="14" customFormat="1" ht="20.25">
      <c r="A38" s="56" t="s">
        <v>61</v>
      </c>
      <c r="B38" s="75"/>
      <c r="C38" s="75"/>
      <c r="D38" s="76">
        <f t="shared" si="3"/>
        <v>240000</v>
      </c>
      <c r="E38" s="77"/>
      <c r="F38" s="77"/>
      <c r="G38" s="77"/>
      <c r="H38" s="76">
        <v>240000</v>
      </c>
      <c r="I38" s="77"/>
      <c r="J38" s="77"/>
      <c r="K38" s="77"/>
      <c r="L38" s="77"/>
      <c r="M38" s="77"/>
      <c r="N38" s="77"/>
      <c r="O38" s="77"/>
      <c r="P38" s="77"/>
      <c r="Q38" s="77"/>
      <c r="R38" s="37"/>
    </row>
    <row r="39" spans="1:18" s="14" customFormat="1" ht="20.25">
      <c r="A39" s="78" t="s">
        <v>62</v>
      </c>
      <c r="B39" s="75"/>
      <c r="C39" s="75"/>
      <c r="D39" s="76">
        <f t="shared" si="3"/>
        <v>150000</v>
      </c>
      <c r="E39" s="77"/>
      <c r="F39" s="77"/>
      <c r="G39" s="77"/>
      <c r="H39" s="76">
        <v>150000</v>
      </c>
      <c r="I39" s="77"/>
      <c r="J39" s="77"/>
      <c r="K39" s="77"/>
      <c r="L39" s="77"/>
      <c r="M39" s="77"/>
      <c r="N39" s="77"/>
      <c r="O39" s="77"/>
      <c r="P39" s="77"/>
      <c r="Q39" s="77"/>
      <c r="R39" s="37"/>
    </row>
    <row r="40" spans="1:18" s="14" customFormat="1" ht="93.75">
      <c r="A40" s="56" t="s">
        <v>63</v>
      </c>
      <c r="B40" s="75"/>
      <c r="C40" s="75"/>
      <c r="D40" s="76">
        <f t="shared" si="3"/>
        <v>150000</v>
      </c>
      <c r="E40" s="77"/>
      <c r="F40" s="77"/>
      <c r="G40" s="77"/>
      <c r="H40" s="76">
        <v>150000</v>
      </c>
      <c r="I40" s="77"/>
      <c r="J40" s="77"/>
      <c r="K40" s="77"/>
      <c r="L40" s="77"/>
      <c r="M40" s="77"/>
      <c r="N40" s="77"/>
      <c r="O40" s="77"/>
      <c r="P40" s="77"/>
      <c r="Q40" s="77"/>
      <c r="R40" s="37"/>
    </row>
    <row r="41" spans="1:18" s="14" customFormat="1" ht="56.25">
      <c r="A41" s="56" t="s">
        <v>66</v>
      </c>
      <c r="B41" s="75"/>
      <c r="C41" s="75"/>
      <c r="D41" s="76">
        <f t="shared" si="3"/>
        <v>160000</v>
      </c>
      <c r="E41" s="77"/>
      <c r="F41" s="77"/>
      <c r="G41" s="77"/>
      <c r="H41" s="76">
        <v>160000</v>
      </c>
      <c r="I41" s="77"/>
      <c r="J41" s="77"/>
      <c r="K41" s="77"/>
      <c r="L41" s="77"/>
      <c r="M41" s="77"/>
      <c r="N41" s="77"/>
      <c r="O41" s="77"/>
      <c r="P41" s="77"/>
      <c r="Q41" s="77"/>
      <c r="R41" s="37"/>
    </row>
    <row r="42" spans="1:18" s="14" customFormat="1" ht="56.25">
      <c r="A42" s="56" t="s">
        <v>67</v>
      </c>
      <c r="B42" s="75"/>
      <c r="C42" s="75"/>
      <c r="D42" s="76">
        <f t="shared" si="3"/>
        <v>61569</v>
      </c>
      <c r="E42" s="77"/>
      <c r="F42" s="77"/>
      <c r="G42" s="77"/>
      <c r="H42" s="76">
        <v>61569</v>
      </c>
      <c r="I42" s="77"/>
      <c r="J42" s="77"/>
      <c r="K42" s="77"/>
      <c r="L42" s="77"/>
      <c r="M42" s="77"/>
      <c r="N42" s="77"/>
      <c r="O42" s="77"/>
      <c r="P42" s="77"/>
      <c r="Q42" s="77"/>
      <c r="R42" s="37"/>
    </row>
    <row r="43" spans="1:18" s="14" customFormat="1" ht="37.5">
      <c r="A43" s="56" t="s">
        <v>68</v>
      </c>
      <c r="B43" s="75"/>
      <c r="C43" s="75"/>
      <c r="D43" s="76">
        <f t="shared" si="3"/>
        <v>160000</v>
      </c>
      <c r="E43" s="77"/>
      <c r="F43" s="77"/>
      <c r="G43" s="77"/>
      <c r="H43" s="76">
        <v>160000</v>
      </c>
      <c r="I43" s="77"/>
      <c r="J43" s="77"/>
      <c r="K43" s="77"/>
      <c r="L43" s="77"/>
      <c r="M43" s="77"/>
      <c r="N43" s="77"/>
      <c r="O43" s="77"/>
      <c r="P43" s="77"/>
      <c r="Q43" s="77"/>
      <c r="R43" s="37"/>
    </row>
    <row r="44" spans="1:18" s="14" customFormat="1" ht="37.5">
      <c r="A44" s="56" t="s">
        <v>69</v>
      </c>
      <c r="B44" s="75"/>
      <c r="C44" s="75"/>
      <c r="D44" s="76">
        <f t="shared" si="3"/>
        <v>150000</v>
      </c>
      <c r="E44" s="77"/>
      <c r="F44" s="77"/>
      <c r="G44" s="77"/>
      <c r="H44" s="76">
        <v>136631</v>
      </c>
      <c r="I44" s="77"/>
      <c r="J44" s="76">
        <v>13369</v>
      </c>
      <c r="K44" s="77"/>
      <c r="L44" s="77"/>
      <c r="M44" s="77"/>
      <c r="N44" s="77"/>
      <c r="O44" s="77"/>
      <c r="P44" s="77"/>
      <c r="Q44" s="77"/>
      <c r="R44" s="37"/>
    </row>
    <row r="45" spans="1:18" s="14" customFormat="1" ht="20.25">
      <c r="A45" s="56" t="s">
        <v>70</v>
      </c>
      <c r="B45" s="75"/>
      <c r="C45" s="75"/>
      <c r="D45" s="76">
        <f t="shared" si="3"/>
        <v>1286931</v>
      </c>
      <c r="E45" s="77"/>
      <c r="F45" s="77"/>
      <c r="G45" s="77"/>
      <c r="H45" s="76"/>
      <c r="I45" s="77"/>
      <c r="J45" s="76">
        <v>1286931</v>
      </c>
      <c r="K45" s="77"/>
      <c r="L45" s="77"/>
      <c r="M45" s="77"/>
      <c r="N45" s="77"/>
      <c r="O45" s="77"/>
      <c r="P45" s="77"/>
      <c r="Q45" s="77"/>
      <c r="R45" s="37"/>
    </row>
    <row r="46" spans="1:18" s="14" customFormat="1" ht="26.25" customHeight="1">
      <c r="A46" s="57" t="s">
        <v>71</v>
      </c>
      <c r="B46" s="75"/>
      <c r="C46" s="75"/>
      <c r="D46" s="76">
        <f t="shared" si="3"/>
        <v>300000</v>
      </c>
      <c r="E46" s="77"/>
      <c r="F46" s="77"/>
      <c r="G46" s="77"/>
      <c r="H46" s="76"/>
      <c r="I46" s="77"/>
      <c r="J46" s="76">
        <v>300000</v>
      </c>
      <c r="K46" s="77"/>
      <c r="L46" s="77"/>
      <c r="M46" s="77"/>
      <c r="N46" s="77"/>
      <c r="O46" s="77"/>
      <c r="P46" s="77"/>
      <c r="Q46" s="77"/>
      <c r="R46" s="37"/>
    </row>
    <row r="47" spans="1:18" s="14" customFormat="1" ht="20.25">
      <c r="A47" s="57" t="s">
        <v>64</v>
      </c>
      <c r="B47" s="75"/>
      <c r="C47" s="75"/>
      <c r="D47" s="76">
        <f t="shared" si="3"/>
        <v>130000</v>
      </c>
      <c r="E47" s="77"/>
      <c r="F47" s="77"/>
      <c r="G47" s="77"/>
      <c r="H47" s="76">
        <v>130000</v>
      </c>
      <c r="I47" s="77"/>
      <c r="J47" s="77"/>
      <c r="K47" s="77"/>
      <c r="L47" s="77"/>
      <c r="M47" s="77"/>
      <c r="N47" s="77"/>
      <c r="O47" s="77"/>
      <c r="P47" s="77"/>
      <c r="Q47" s="77"/>
      <c r="R47" s="37"/>
    </row>
    <row r="48" spans="1:18" s="14" customFormat="1" ht="300">
      <c r="A48" s="80" t="s">
        <v>73</v>
      </c>
      <c r="B48" s="75"/>
      <c r="C48" s="75"/>
      <c r="D48" s="76">
        <f t="shared" si="3"/>
        <v>299900</v>
      </c>
      <c r="E48" s="77"/>
      <c r="F48" s="77"/>
      <c r="G48" s="77"/>
      <c r="H48" s="76"/>
      <c r="I48" s="77"/>
      <c r="J48" s="76">
        <v>299900</v>
      </c>
      <c r="K48" s="77"/>
      <c r="L48" s="77"/>
      <c r="M48" s="77"/>
      <c r="N48" s="77"/>
      <c r="O48" s="77"/>
      <c r="P48" s="77"/>
      <c r="Q48" s="77"/>
      <c r="R48" s="37"/>
    </row>
    <row r="49" spans="1:18" s="14" customFormat="1" ht="337.5">
      <c r="A49" s="56" t="s">
        <v>72</v>
      </c>
      <c r="B49" s="75"/>
      <c r="C49" s="75"/>
      <c r="D49" s="76">
        <f t="shared" si="3"/>
        <v>299900</v>
      </c>
      <c r="E49" s="77"/>
      <c r="F49" s="77"/>
      <c r="G49" s="77"/>
      <c r="H49" s="76"/>
      <c r="I49" s="77"/>
      <c r="J49" s="76">
        <v>299900</v>
      </c>
      <c r="K49" s="77"/>
      <c r="L49" s="77"/>
      <c r="M49" s="77"/>
      <c r="N49" s="77"/>
      <c r="O49" s="77"/>
      <c r="P49" s="77"/>
      <c r="Q49" s="77"/>
      <c r="R49" s="37"/>
    </row>
    <row r="50" spans="1:18" s="14" customFormat="1" ht="187.5">
      <c r="A50" s="56" t="s">
        <v>74</v>
      </c>
      <c r="B50" s="75"/>
      <c r="C50" s="75"/>
      <c r="D50" s="76">
        <f t="shared" si="3"/>
        <v>299900</v>
      </c>
      <c r="E50" s="77"/>
      <c r="F50" s="77"/>
      <c r="G50" s="77"/>
      <c r="H50" s="76"/>
      <c r="I50" s="77"/>
      <c r="J50" s="76">
        <v>299900</v>
      </c>
      <c r="K50" s="77"/>
      <c r="L50" s="77"/>
      <c r="M50" s="77"/>
      <c r="N50" s="77"/>
      <c r="O50" s="77"/>
      <c r="P50" s="77"/>
      <c r="Q50" s="77"/>
      <c r="R50" s="37"/>
    </row>
    <row r="51" spans="1:18" s="14" customFormat="1" ht="115.5" customHeight="1" hidden="1">
      <c r="A51" s="58"/>
      <c r="B51" s="33"/>
      <c r="C51" s="33"/>
      <c r="D51" s="34">
        <f t="shared" si="3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7"/>
    </row>
    <row r="52" spans="1:18" s="1" customFormat="1" ht="75.75">
      <c r="A52" s="59" t="s">
        <v>50</v>
      </c>
      <c r="B52" s="62" t="s">
        <v>51</v>
      </c>
      <c r="C52" s="63"/>
      <c r="D52" s="62">
        <f>+F52+G52+H52+I52+J52+K52+L52+M52+N52+O52+P52+Q52</f>
        <v>199479</v>
      </c>
      <c r="E52" s="64"/>
      <c r="F52" s="64">
        <f>+F53</f>
        <v>0</v>
      </c>
      <c r="G52" s="64">
        <f aca="true" t="shared" si="4" ref="G52:Q52">+G53</f>
        <v>0</v>
      </c>
      <c r="H52" s="64">
        <f t="shared" si="4"/>
        <v>0</v>
      </c>
      <c r="I52" s="64">
        <f t="shared" si="4"/>
        <v>0</v>
      </c>
      <c r="J52" s="64">
        <f t="shared" si="4"/>
        <v>199479</v>
      </c>
      <c r="K52" s="64">
        <f t="shared" si="4"/>
        <v>0</v>
      </c>
      <c r="L52" s="64">
        <f t="shared" si="4"/>
        <v>0</v>
      </c>
      <c r="M52" s="64">
        <f t="shared" si="4"/>
        <v>0</v>
      </c>
      <c r="N52" s="64">
        <f t="shared" si="4"/>
        <v>0</v>
      </c>
      <c r="O52" s="64">
        <f t="shared" si="4"/>
        <v>0</v>
      </c>
      <c r="P52" s="64">
        <f t="shared" si="4"/>
        <v>0</v>
      </c>
      <c r="Q52" s="64">
        <f t="shared" si="4"/>
        <v>0</v>
      </c>
      <c r="R52" s="42"/>
    </row>
    <row r="53" spans="1:18" s="1" customFormat="1" ht="57">
      <c r="A53" s="60" t="s">
        <v>18</v>
      </c>
      <c r="B53" s="65"/>
      <c r="C53" s="65">
        <v>3210</v>
      </c>
      <c r="D53" s="65">
        <f aca="true" t="shared" si="5" ref="D53:D65">+F53+G53+H53+I53+J53+K53+L53+M53+N53+O53+P53+Q53</f>
        <v>199479</v>
      </c>
      <c r="E53" s="66">
        <f>+E59+E60</f>
        <v>0</v>
      </c>
      <c r="F53" s="66">
        <f aca="true" t="shared" si="6" ref="F53:Q53">SUM(F54:F67)</f>
        <v>0</v>
      </c>
      <c r="G53" s="66">
        <f t="shared" si="6"/>
        <v>0</v>
      </c>
      <c r="H53" s="66">
        <f t="shared" si="6"/>
        <v>0</v>
      </c>
      <c r="I53" s="66">
        <f t="shared" si="6"/>
        <v>0</v>
      </c>
      <c r="J53" s="66">
        <f t="shared" si="6"/>
        <v>199479</v>
      </c>
      <c r="K53" s="66">
        <f t="shared" si="6"/>
        <v>0</v>
      </c>
      <c r="L53" s="66">
        <f t="shared" si="6"/>
        <v>0</v>
      </c>
      <c r="M53" s="66">
        <f t="shared" si="6"/>
        <v>0</v>
      </c>
      <c r="N53" s="66">
        <f t="shared" si="6"/>
        <v>0</v>
      </c>
      <c r="O53" s="66">
        <f t="shared" si="6"/>
        <v>0</v>
      </c>
      <c r="P53" s="66">
        <f t="shared" si="6"/>
        <v>0</v>
      </c>
      <c r="Q53" s="66">
        <f t="shared" si="6"/>
        <v>0</v>
      </c>
      <c r="R53" s="42"/>
    </row>
    <row r="54" spans="1:18" s="1" customFormat="1" ht="37.5">
      <c r="A54" s="61" t="s">
        <v>59</v>
      </c>
      <c r="B54" s="31"/>
      <c r="C54" s="31"/>
      <c r="D54" s="55">
        <f t="shared" si="5"/>
        <v>139979</v>
      </c>
      <c r="E54" s="35"/>
      <c r="F54" s="35"/>
      <c r="G54" s="35"/>
      <c r="H54" s="55"/>
      <c r="I54" s="35"/>
      <c r="J54" s="54">
        <v>139979</v>
      </c>
      <c r="K54" s="35"/>
      <c r="L54" s="35"/>
      <c r="M54" s="48"/>
      <c r="N54" s="35"/>
      <c r="O54" s="35"/>
      <c r="P54" s="35"/>
      <c r="Q54" s="35"/>
      <c r="R54" s="42"/>
    </row>
    <row r="55" spans="1:18" s="1" customFormat="1" ht="56.25">
      <c r="A55" s="61" t="s">
        <v>60</v>
      </c>
      <c r="B55" s="31"/>
      <c r="C55" s="31"/>
      <c r="D55" s="55">
        <f t="shared" si="5"/>
        <v>59500</v>
      </c>
      <c r="E55" s="31"/>
      <c r="F55" s="31"/>
      <c r="G55" s="31"/>
      <c r="H55" s="55"/>
      <c r="I55" s="31"/>
      <c r="J55" s="54">
        <v>59500</v>
      </c>
      <c r="K55" s="31"/>
      <c r="L55" s="31"/>
      <c r="M55" s="48"/>
      <c r="N55" s="35"/>
      <c r="O55" s="35"/>
      <c r="P55" s="35"/>
      <c r="Q55" s="35"/>
      <c r="R55" s="42"/>
    </row>
    <row r="56" spans="1:18" s="1" customFormat="1" ht="187.5" hidden="1">
      <c r="A56" s="56" t="s">
        <v>52</v>
      </c>
      <c r="B56" s="31"/>
      <c r="C56" s="31"/>
      <c r="D56" s="55">
        <f t="shared" si="5"/>
        <v>0</v>
      </c>
      <c r="E56" s="35"/>
      <c r="F56" s="31"/>
      <c r="G56" s="31"/>
      <c r="H56" s="55"/>
      <c r="I56" s="31"/>
      <c r="J56" s="31"/>
      <c r="K56" s="31"/>
      <c r="L56" s="31"/>
      <c r="M56" s="48"/>
      <c r="N56" s="31"/>
      <c r="O56" s="31"/>
      <c r="P56" s="31"/>
      <c r="Q56" s="31"/>
      <c r="R56" s="42"/>
    </row>
    <row r="57" spans="1:18" s="1" customFormat="1" ht="63" hidden="1">
      <c r="A57" s="32" t="s">
        <v>29</v>
      </c>
      <c r="B57" s="31"/>
      <c r="C57" s="31"/>
      <c r="D57" s="33">
        <f t="shared" si="5"/>
        <v>0</v>
      </c>
      <c r="E57" s="35"/>
      <c r="F57" s="35"/>
      <c r="G57" s="35"/>
      <c r="H57" s="35"/>
      <c r="I57" s="52"/>
      <c r="J57" s="35"/>
      <c r="K57" s="35"/>
      <c r="L57" s="35"/>
      <c r="M57" s="48"/>
      <c r="N57" s="35"/>
      <c r="O57" s="35"/>
      <c r="P57" s="35"/>
      <c r="Q57" s="35"/>
      <c r="R57" s="42"/>
    </row>
    <row r="58" spans="1:18" s="1" customFormat="1" ht="27.75" customHeight="1" hidden="1">
      <c r="A58" s="2" t="s">
        <v>22</v>
      </c>
      <c r="B58" s="31"/>
      <c r="C58" s="31"/>
      <c r="D58" s="33">
        <f t="shared" si="5"/>
        <v>0</v>
      </c>
      <c r="E58" s="31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42"/>
    </row>
    <row r="59" spans="1:18" s="1" customFormat="1" ht="29.25" customHeight="1" hidden="1">
      <c r="A59" s="2" t="s">
        <v>23</v>
      </c>
      <c r="B59" s="31"/>
      <c r="C59" s="31"/>
      <c r="D59" s="33">
        <f t="shared" si="5"/>
        <v>0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42"/>
    </row>
    <row r="60" spans="1:18" s="1" customFormat="1" ht="24.75" customHeight="1" hidden="1">
      <c r="A60" s="2" t="s">
        <v>20</v>
      </c>
      <c r="B60" s="31"/>
      <c r="C60" s="31"/>
      <c r="D60" s="33">
        <f t="shared" si="5"/>
        <v>0</v>
      </c>
      <c r="E60" s="31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42"/>
    </row>
    <row r="61" spans="1:18" s="1" customFormat="1" ht="82.5" customHeight="1" hidden="1">
      <c r="A61" s="2" t="s">
        <v>24</v>
      </c>
      <c r="B61" s="31"/>
      <c r="C61" s="31"/>
      <c r="D61" s="33">
        <f t="shared" si="5"/>
        <v>0</v>
      </c>
      <c r="E61" s="31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42"/>
    </row>
    <row r="62" spans="1:18" s="1" customFormat="1" ht="147" customHeight="1" hidden="1">
      <c r="A62" s="49" t="s">
        <v>25</v>
      </c>
      <c r="B62" s="33"/>
      <c r="C62" s="33"/>
      <c r="D62" s="34">
        <f t="shared" si="5"/>
        <v>0</v>
      </c>
      <c r="E62" s="34"/>
      <c r="F62" s="34"/>
      <c r="G62" s="34"/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42"/>
    </row>
    <row r="63" spans="1:18" s="1" customFormat="1" ht="162.75" customHeight="1" hidden="1">
      <c r="A63" s="49" t="s">
        <v>30</v>
      </c>
      <c r="B63" s="33"/>
      <c r="C63" s="33"/>
      <c r="D63" s="34">
        <f t="shared" si="5"/>
        <v>0</v>
      </c>
      <c r="E63" s="34"/>
      <c r="F63" s="34"/>
      <c r="G63" s="34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42"/>
    </row>
    <row r="64" spans="1:18" s="1" customFormat="1" ht="160.5" customHeight="1" hidden="1">
      <c r="A64" s="50" t="s">
        <v>21</v>
      </c>
      <c r="B64" s="33"/>
      <c r="C64" s="33"/>
      <c r="D64" s="34">
        <f t="shared" si="5"/>
        <v>0</v>
      </c>
      <c r="E64" s="34"/>
      <c r="F64" s="34"/>
      <c r="G64" s="34"/>
      <c r="H64" s="34"/>
      <c r="I64" s="35"/>
      <c r="J64" s="34"/>
      <c r="K64" s="35"/>
      <c r="L64" s="35"/>
      <c r="M64" s="35"/>
      <c r="N64" s="35"/>
      <c r="O64" s="35"/>
      <c r="P64" s="35"/>
      <c r="Q64" s="35"/>
      <c r="R64" s="42"/>
    </row>
    <row r="65" spans="1:18" s="1" customFormat="1" ht="192.75" customHeight="1" hidden="1">
      <c r="A65" s="36" t="s">
        <v>27</v>
      </c>
      <c r="B65" s="33"/>
      <c r="C65" s="33"/>
      <c r="D65" s="34">
        <f t="shared" si="5"/>
        <v>0</v>
      </c>
      <c r="E65" s="34"/>
      <c r="F65" s="34"/>
      <c r="G65" s="34"/>
      <c r="H65" s="34"/>
      <c r="I65" s="35"/>
      <c r="J65" s="34"/>
      <c r="K65" s="35"/>
      <c r="L65" s="35"/>
      <c r="M65" s="35"/>
      <c r="N65" s="35"/>
      <c r="O65" s="35"/>
      <c r="P65" s="35"/>
      <c r="Q65" s="35"/>
      <c r="R65" s="42"/>
    </row>
    <row r="66" spans="1:18" s="1" customFormat="1" ht="196.5" customHeight="1" hidden="1">
      <c r="A66" s="50" t="s">
        <v>26</v>
      </c>
      <c r="B66" s="33"/>
      <c r="C66" s="33"/>
      <c r="D66" s="34">
        <f>+F66+G66+H66+I66+J66+K66+L66+M66+N66+O66+P66+Q66</f>
        <v>0</v>
      </c>
      <c r="E66" s="34"/>
      <c r="F66" s="34"/>
      <c r="G66" s="34"/>
      <c r="H66" s="34"/>
      <c r="I66" s="35"/>
      <c r="J66" s="34"/>
      <c r="K66" s="35"/>
      <c r="L66" s="35"/>
      <c r="M66" s="35"/>
      <c r="N66" s="35"/>
      <c r="O66" s="35"/>
      <c r="P66" s="35"/>
      <c r="Q66" s="35"/>
      <c r="R66" s="42"/>
    </row>
    <row r="67" spans="1:18" s="1" customFormat="1" ht="78.75" hidden="1">
      <c r="A67" s="38" t="s">
        <v>28</v>
      </c>
      <c r="B67" s="33"/>
      <c r="C67" s="33"/>
      <c r="D67" s="34">
        <f>+F67+G67+H67+I67+J67+K67+L67+M67+N67+O67+P67+Q67</f>
        <v>0</v>
      </c>
      <c r="E67" s="34"/>
      <c r="F67" s="34"/>
      <c r="G67" s="34"/>
      <c r="H67" s="34"/>
      <c r="I67" s="31"/>
      <c r="J67" s="31"/>
      <c r="K67" s="31"/>
      <c r="L67" s="31"/>
      <c r="M67" s="31"/>
      <c r="N67" s="31"/>
      <c r="O67" s="31"/>
      <c r="P67" s="31"/>
      <c r="Q67" s="31"/>
      <c r="R67" s="42"/>
    </row>
    <row r="68" spans="1:19" s="12" customFormat="1" ht="15.75">
      <c r="A68" s="23"/>
      <c r="B68" s="24"/>
      <c r="C68" s="24"/>
      <c r="D68" s="25"/>
      <c r="E68" s="24"/>
      <c r="F68" s="25"/>
      <c r="G68" s="25"/>
      <c r="H68" s="25"/>
      <c r="I68" s="25"/>
      <c r="J68" s="25"/>
      <c r="K68" s="25"/>
      <c r="L68" s="26"/>
      <c r="M68" s="26"/>
      <c r="N68" s="26"/>
      <c r="O68" s="25"/>
      <c r="P68" s="25"/>
      <c r="Q68" s="25"/>
      <c r="R68" s="27"/>
      <c r="S68" s="27"/>
    </row>
    <row r="69" spans="1:19" s="12" customFormat="1" ht="15.75">
      <c r="A69" s="23"/>
      <c r="B69" s="24"/>
      <c r="C69" s="24"/>
      <c r="D69" s="25"/>
      <c r="E69" s="24"/>
      <c r="F69" s="25"/>
      <c r="G69" s="26"/>
      <c r="H69" s="25"/>
      <c r="I69" s="25"/>
      <c r="J69" s="25"/>
      <c r="K69" s="25"/>
      <c r="L69" s="26"/>
      <c r="M69" s="26"/>
      <c r="N69" s="26"/>
      <c r="O69" s="25"/>
      <c r="P69" s="25"/>
      <c r="Q69" s="25"/>
      <c r="R69" s="27"/>
      <c r="S69" s="27"/>
    </row>
    <row r="70" spans="2:19" s="12" customFormat="1" ht="24.75" customHeight="1">
      <c r="B70" s="84" t="s">
        <v>32</v>
      </c>
      <c r="C70" s="84"/>
      <c r="D70" s="84"/>
      <c r="E70" s="84"/>
      <c r="F70" s="84"/>
      <c r="G70" s="28"/>
      <c r="H70" s="28"/>
      <c r="I70" s="29"/>
      <c r="J70" s="28"/>
      <c r="K70" s="28"/>
      <c r="L70" s="28" t="s">
        <v>33</v>
      </c>
      <c r="M70" s="28"/>
      <c r="N70" s="28"/>
      <c r="O70" s="28"/>
      <c r="P70" s="25"/>
      <c r="Q70" s="25"/>
      <c r="R70" s="27"/>
      <c r="S70" s="27"/>
    </row>
    <row r="71" spans="1:19" s="12" customFormat="1" ht="15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5"/>
      <c r="Q71" s="25"/>
      <c r="R71" s="27"/>
      <c r="S71" s="27"/>
    </row>
    <row r="72" ht="15.75">
      <c r="D72" s="16"/>
    </row>
    <row r="73" ht="15.75">
      <c r="D73" s="30"/>
    </row>
    <row r="74" ht="15.75">
      <c r="M74" s="13"/>
    </row>
    <row r="79" ht="15.75">
      <c r="M79" s="13"/>
    </row>
    <row r="80" ht="15.75">
      <c r="M80" s="13"/>
    </row>
    <row r="81" ht="15.75">
      <c r="A81" s="51"/>
    </row>
  </sheetData>
  <sheetProtection/>
  <mergeCells count="3">
    <mergeCell ref="B12:I12"/>
    <mergeCell ref="A7:Q7"/>
    <mergeCell ref="B70:F70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59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2018-06-04T13:42:46Z</cp:lastPrinted>
  <dcterms:created xsi:type="dcterms:W3CDTF">2002-05-10T11:07:04Z</dcterms:created>
  <dcterms:modified xsi:type="dcterms:W3CDTF">2018-06-07T07:58:28Z</dcterms:modified>
  <cp:category/>
  <cp:version/>
  <cp:contentType/>
  <cp:contentStatus/>
</cp:coreProperties>
</file>