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250" activeTab="0"/>
  </bookViews>
  <sheets>
    <sheet name="ДОДАТОК 6" sheetId="1" r:id="rId1"/>
  </sheets>
  <definedNames/>
  <calcPr fullCalcOnLoad="1"/>
</workbook>
</file>

<file path=xl/sharedStrings.xml><?xml version="1.0" encoding="utf-8"?>
<sst xmlns="http://schemas.openxmlformats.org/spreadsheetml/2006/main" count="292" uniqueCount="262">
  <si>
    <t>(грн.)</t>
  </si>
  <si>
    <t>Код типової відомчої класифікації видатків місцевих бюджетів</t>
  </si>
  <si>
    <t>Назва головного розпорядника коштів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</si>
  <si>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</si>
  <si>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</si>
  <si>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</si>
  <si>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</si>
  <si>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</t>
  </si>
  <si>
    <t>Код тимчасової класифікації видатків та кредитування місцевих бюджетів</t>
  </si>
  <si>
    <t>Відділ капітального будівництва міської ради</t>
  </si>
  <si>
    <t>Капітальні вкладення</t>
  </si>
  <si>
    <t>Капітальний ремонт інших об"єктів</t>
  </si>
  <si>
    <t>Видатки на проведення робіт,  пов"язаних із будівництвом, реконструкцією, ремонтом та утриманням автомобільних доріг</t>
  </si>
  <si>
    <t>010116</t>
  </si>
  <si>
    <t>Придбання обладнання і предметів довгострокового користування</t>
  </si>
  <si>
    <t>Благоустрій міст, сіл, селищ</t>
  </si>
  <si>
    <t>Служба у справах дітей</t>
  </si>
  <si>
    <t>УОЗ міської ради</t>
  </si>
  <si>
    <t>Будівництво світлофорного об'єкту (перехрестя пр-т Радянський- вул. Гагаріна)</t>
  </si>
  <si>
    <t>Будівництво світлофорного об'єкту (перехрестя вул. Б. Ліщини- вул. Леніна)</t>
  </si>
  <si>
    <t>Будівництво світлофорного об'єкту (перехрестя пр-т Космонавтів- вул. Новікова)</t>
  </si>
  <si>
    <t xml:space="preserve">Капітальний ремонт покрівлі СЗШ І-ІІІ ступенів № 14 м. Сєвєродонецька Луганської обл. </t>
  </si>
  <si>
    <t>Капітальний ремонт покрівлі СЗШ І-ІІІ ступенів № 13 м. Сєвєродонецька Луганської обл.</t>
  </si>
  <si>
    <t>Капітальний ремонт покрівлі майстерні СЗШ І-ІІІ ступенів № 10 м. Сєвєродонецька Луганської обл.</t>
  </si>
  <si>
    <t>Капітальний ремонт покрівлі будівлі майстерень СЗШ І-ІІІ ступенів № 5 м. Сєвєродонецька Луганської обл.</t>
  </si>
  <si>
    <t>Капітальний ремонт ІІІ поверху та приміщення санвузлів КЗ "Сєвєродонецький міський палац культури"</t>
  </si>
  <si>
    <t>Капітальний ремонт житлового фонду</t>
  </si>
  <si>
    <t>Капітальний ремонт житлового будинку № 2 по пр. Хіміків (утеплення будинку)</t>
  </si>
  <si>
    <t>Капітальний ремонт житлового будинку № 6 по вул. Танкістів (утеплення будинку)</t>
  </si>
  <si>
    <t>Придбання багатофункціонального пристрою ( 1 од.)</t>
  </si>
  <si>
    <t>Придбання комп"ютеру (1 од.)</t>
  </si>
  <si>
    <t>Придбання хлораторної установки</t>
  </si>
  <si>
    <t>Придбання бойлеру</t>
  </si>
  <si>
    <t>Придбання насосу</t>
  </si>
  <si>
    <t>Придбання зварювального агрегату</t>
  </si>
  <si>
    <t>Капітальний ремонт фасаду центральної частини споруди</t>
  </si>
  <si>
    <t>Капітальний ремонт системи каналізації</t>
  </si>
  <si>
    <t>Капітальний ремонт опірних ферм басейну</t>
  </si>
  <si>
    <t>Вісмоктувач медичний портативний (2 шт)</t>
  </si>
  <si>
    <t>Відсмоктувач медичний хірургічний</t>
  </si>
  <si>
    <t>Дерматоскоп</t>
  </si>
  <si>
    <t>Кардіоманітор фетальний Biston BT-330 LSD</t>
  </si>
  <si>
    <t xml:space="preserve"> Каталки медичні (10 шт.)</t>
  </si>
  <si>
    <t>Контур дихальний до апарату Leoni</t>
  </si>
  <si>
    <t>Мікроскоп XSG-109L бинокулярний</t>
  </si>
  <si>
    <t>Монітор реанімаційний прикроватний НРП-02</t>
  </si>
  <si>
    <t>Фотоелектрокалоріметр АР-101 (2 шт.)</t>
  </si>
  <si>
    <t xml:space="preserve"> Апарат ЕХВА 350М/120Б  (3шт.)</t>
  </si>
  <si>
    <t xml:space="preserve"> Аппаратдля гемодіалізу ДВВ-05</t>
  </si>
  <si>
    <t>1. Капітальний ремонт автоматичної установки пожарної сигналізації  будівля пологового відділення</t>
  </si>
  <si>
    <t>3. Капітальний ремонт електричних сєтєй поліклініки№1(проект)</t>
  </si>
  <si>
    <t>Фінансове управління</t>
  </si>
  <si>
    <t>Придбання комп"ютерної та оргтехніки</t>
  </si>
  <si>
    <t>Відділ освіти</t>
  </si>
  <si>
    <t>Стелаж для підсобних приміщень ДНЗ №26 (10 шт)</t>
  </si>
  <si>
    <t>Водонагрівачі (21 шт.)</t>
  </si>
  <si>
    <t>електролічильники для колегіуму (3 шт)</t>
  </si>
  <si>
    <t>придбання сценичного одягу для творчих колективів</t>
  </si>
  <si>
    <t>установка протипожежних дверей (4 шт.)</t>
  </si>
  <si>
    <t>Придбання комп"ютерної техніки</t>
  </si>
  <si>
    <t>Капітальний ремонт сантехвузлів ДНЗ №26</t>
  </si>
  <si>
    <t>Капітальний ремонт спортивної зали СЗШ №14</t>
  </si>
  <si>
    <t>Капітальний ремонт актової зали СЗШ №5</t>
  </si>
  <si>
    <t>Капітальний ремонт внутріквартальних доріг в кварталі № 51</t>
  </si>
  <si>
    <t>Капітальний ремонт внутріквартальних доріг в 75 мікрорайоні</t>
  </si>
  <si>
    <t>Капітальний ремонт внутріквартальних доріг в кварталі № 23</t>
  </si>
  <si>
    <t>Капітальний ремонт внутріквартальних доріг в кварталі № 49-б</t>
  </si>
  <si>
    <t>Капітальний ремонт внутріквартальних доріг в кварталі № 50</t>
  </si>
  <si>
    <t>Капітальний ремонт внутріквартальних доріг в кварталі № 19</t>
  </si>
  <si>
    <t>Капітальний ремонт внутріквартальних доріг в кварталі № 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</si>
  <si>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</si>
  <si>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</si>
  <si>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 29-б</t>
  </si>
  <si>
    <t>Капітальний ремонт внутріквартальних доріг в кварталі № 32</t>
  </si>
  <si>
    <t>Капітальний ремонт дороги по вул. Гоголя</t>
  </si>
  <si>
    <t>Капітальний ремонт дороги по вул. Об'їзна</t>
  </si>
  <si>
    <t>Капітальний ремонт дороги по вул. Вілєсова</t>
  </si>
  <si>
    <t>Капітальний ремонт дороги м. Сєвєродонецьк-дитячий табір відпочинку "Лісна казка"</t>
  </si>
  <si>
    <t>Капітальний ремонт об'єктів міського благоустрою "Установка технічних засобів регулювання дорожнього руху (дорожні знаки) на території м. Сєвєродонецька</t>
  </si>
  <si>
    <t>Відділ культури</t>
  </si>
  <si>
    <t>Капітальний ремонт мереж зовнішнього освітлення ЦДЮТ</t>
  </si>
  <si>
    <t xml:space="preserve">Палаци і будинки культури, клуби та інші заклади клубного типу </t>
  </si>
  <si>
    <t>Бальні костюми 16 шт х 1640 грн</t>
  </si>
  <si>
    <t>Народні костюми 16 шт х 1640 грн</t>
  </si>
  <si>
    <t>Костюми для хору 15 к-т х 1200 грн</t>
  </si>
  <si>
    <t>КУХОННЕ ОБЛАДНАННЯ ДЛЯ ДНЗ №22, в т.ч.</t>
  </si>
  <si>
    <t>капітальний ремонт приточної вентиляції ДНЗ № 25</t>
  </si>
  <si>
    <t>капітальний ремонт приточної вентиляції ДНЗ № 41</t>
  </si>
  <si>
    <t>капітальний ремонт системи водопостачання, каналізації СЗШ № 18</t>
  </si>
  <si>
    <t xml:space="preserve"> Реконструкція та реставрація інших об"єктів</t>
  </si>
  <si>
    <t>Реконструкція СЗШ № 2 для розміщення дододкових груп ДНЗ № 26</t>
  </si>
  <si>
    <t>МІСЬКА РАДА</t>
  </si>
  <si>
    <t>3132</t>
  </si>
  <si>
    <t>Капітальний ремонт обєктів благоустрою зеленого господарства у скв. Горького</t>
  </si>
  <si>
    <t>Капітальний ремонт обєктів благоустрою зеленого господарства по вул. Горького</t>
  </si>
  <si>
    <t>100102</t>
  </si>
  <si>
    <t>3210</t>
  </si>
  <si>
    <t>Капітальний ремонт покрівлі житлового будинку по вул. Науки, 13</t>
  </si>
  <si>
    <t>Капітальний ремонт покрівлі житлового будинку по вул. Гагаріна, 44</t>
  </si>
  <si>
    <t>Капітальний ремонт покрівлі житлового будинку по пр. Гвардійський, 6Б</t>
  </si>
  <si>
    <t>Капітальний ремонт покрівлі житлового будинку по пр. Гвардійський, 18А</t>
  </si>
  <si>
    <t>Капітальний ремонт покрівлі житлового будинку по пр. Гвардійський, 18Б</t>
  </si>
  <si>
    <t>Капітальний ремонт покрівлі житлового будинку по пр. Радянському, 49</t>
  </si>
  <si>
    <t>Капітальний ремонт покрівлі житлового будинку по пр. Радянському, 54</t>
  </si>
  <si>
    <t>Капітальний ремонт внутрішньобудинкових електричних мереж житлового будинку по пр. Гвардійський, 6б</t>
  </si>
  <si>
    <t>Капітальний ремонт внутрішньобудинкових електричних мереж житлового будинку по пр. Гвардійський, 18</t>
  </si>
  <si>
    <t>Капітальний ремонт внутрішньобудинкових електричних мереж житлового будинку по вул. Маяковського, 21</t>
  </si>
  <si>
    <t>Капітальний ремонт покрівлі житлового будинку по вул. Курчатова, 27</t>
  </si>
  <si>
    <t>Капітальний ремонт покрівлі житлового будинку по вул. Новікова, 21</t>
  </si>
  <si>
    <t>Капітальний ремонт покрівлі житлового будинку по вул. Новікова, 15А</t>
  </si>
  <si>
    <t>Капітальний ремонт покрівлі житлового будинку по вул. Курчатова, 23А</t>
  </si>
  <si>
    <t>Капітальний ремонт покрівлі житлового будинку по вул. Вілєсова, 16</t>
  </si>
  <si>
    <t>Капітальний ремонт покрівлі житлового будинку по вул. Вілєсова, 5</t>
  </si>
  <si>
    <t>Капітальний ремонт покрівлі житлового будинку по вул. Новікова, 23Б</t>
  </si>
  <si>
    <t>Капітальний ремонт покрівлі житлового будинку по вул. Новікова, 11А</t>
  </si>
  <si>
    <t>Капітальний ремонт покрівлі житлового будинку по вул. Менделеева, 46</t>
  </si>
  <si>
    <t xml:space="preserve">Капітальний ремонт коллектора каналізації житлового будинку по вул. Новікова, 15А </t>
  </si>
  <si>
    <t>Капітальний ремонт коллектора каналізації житлового будинку по пр. Космонавтів, 29</t>
  </si>
  <si>
    <t xml:space="preserve">Капітальний ремонт коллектора каналізації житлового будинку по вул. Новікова, 11А </t>
  </si>
  <si>
    <t>Капітальний ремонт коллектора каналізації житлового будинку по вул. Вілєсова, 6Б</t>
  </si>
  <si>
    <t>Капітальний ремонт коллектора каналізації житлового будинку по вул. Вілєсова, 7А</t>
  </si>
  <si>
    <t>Капітальний ремонт коллектору холодного водопостачання житлового будинку по вул. Новікова, 13</t>
  </si>
  <si>
    <t xml:space="preserve">Капітальний ремонт коллектору холодного водопостачання житлового будинку по вул. Новікова, 15А </t>
  </si>
  <si>
    <t>Капітальний ремонт коллектору холодного водопостачання житлового будинку по вул. Вілєсова, 6Б</t>
  </si>
  <si>
    <t>Капітальний ремонт коллектору холодного водопостачання житлового будинку по вул. Вілєсова, 6</t>
  </si>
  <si>
    <t>Капітальний ремонт коллектору холодного водопостачання житлового будинку по вул. Вілєсова, 14</t>
  </si>
  <si>
    <t>Капітальний ремонт коллектору холодного водопостачання житлового будинку по вул. Вілєсова, 7А</t>
  </si>
  <si>
    <t>Капітальний ремонт коллектору холодного водопостачання житлового будинку по пр. Гвардійському, 42А</t>
  </si>
  <si>
    <t>Капітальний ремонт коллектору холодного водопостачання житлового будинку по пр. Космонавтів, 23</t>
  </si>
  <si>
    <t>Капітальний ремонт коллектору холодного водопостачання житлового будинку по пр. Космонавтів, 29</t>
  </si>
  <si>
    <t>Капітальний ремонт коллектору холодного водопостачання житлового будинку по пр. Космонавтів, 31</t>
  </si>
  <si>
    <t xml:space="preserve">Капітальний ремонт коллектору холодного водопостачання житлового будинку по вул. Новікова, 11А </t>
  </si>
  <si>
    <t>Капітальний ремонт внутрішньобудинкових електричних мереж житлового будинку по вул. Федоренко, 49</t>
  </si>
  <si>
    <t>Придбання газового обладнання для заміни в житлових будинках КПЖ "Промінь"</t>
  </si>
  <si>
    <t>Капітальний ремонт коллектора каналізації гуртожитку по вул. Гагаріна, 4А</t>
  </si>
  <si>
    <t>Капітальний ремонт коллектора каналізації житлового будинку по пр. Гвардійському, 59</t>
  </si>
  <si>
    <t>Капітальний ремонт коллектора каналізації житлового будинку по пр. Космонавтів, 17(4 підїзд)</t>
  </si>
  <si>
    <t>Капітальний ремонт внутрішньобудинкових електричних мереж житлового будинку по пр. Космонавтів, 13</t>
  </si>
  <si>
    <t>Капітальний ремонт внутрішньобудинкових електричних мереж житлового будинку по пр. Гвардійському, 59</t>
  </si>
  <si>
    <t>Капітальний ремонт внутрішньобудинкових електричних мереж житлового будинку по пр. Гвардійському, 63</t>
  </si>
  <si>
    <t>Капітальний ремонт внутрішньобудинкових електричних мереж житлового будинку по вул. Гагаріна, 68А</t>
  </si>
  <si>
    <t>Капітальний ремонт покрівлі житлового будинку по вул. Гагаріна, 109</t>
  </si>
  <si>
    <t>Капітальний ремонт покрівлі житлового будинку по ш. Будівельників, 25</t>
  </si>
  <si>
    <t>Капітальний ремонт покрівлі житлового будинку по вул. Курчатова, 5</t>
  </si>
  <si>
    <t>Капітальний ремонт покрівлі житлового будинку по вул. Гагаріна, 80</t>
  </si>
  <si>
    <t>Капітальний ремонт покрівлі житлового будинку по ш. Будівельників, 5А</t>
  </si>
  <si>
    <t>Капітальний ремонт коллектору холодного водопостачання житлового будинку по пр. Космонавтів, 7Б</t>
  </si>
  <si>
    <t>Капітальний ремонт коллектору холодного водопостачання житлового будинку по пр. Космонавтів, 7</t>
  </si>
  <si>
    <t>Капітальний ремонт коллектору холодного водопостачання житлового будинку по вул. Гагаріна, 109А</t>
  </si>
  <si>
    <t>Капітальний ремонт коллектору холодного водопостачання житлового будинку по вул. Гагаріна, 117А</t>
  </si>
  <si>
    <t>Капітальний ремонт коллектору холодного водопостачання житлового будинку по вул. Курчатова, 5</t>
  </si>
  <si>
    <t>Капітальний ремонт коллектора каналізації житлового будинку по пр. Космонавтів, 7Б</t>
  </si>
  <si>
    <t>Капітальний ремонт внутрішньобудинкових електричних мереж з установкою лічильників житлового будинку по вул. Гоголя, 3</t>
  </si>
  <si>
    <t>Капітальний ремонт внутрішньобудинкових електричних мереж з установкою лічильників  житлового будинку по вул. Гагаріна, 72</t>
  </si>
  <si>
    <t>Капітальний ремонт внутрішньобудинкових електричних мереж з установкою лічильників  житлового будинку по вул. Гагаріна, 78а</t>
  </si>
  <si>
    <t>Капітальний ремонт покрівлі житлового будинку по вул. Федоренко, 14</t>
  </si>
  <si>
    <t>Капітальний ремонт покрівлі житлового будинку по вул. Гагаріна, 41А</t>
  </si>
  <si>
    <t>Капітальний ремонт покрівлі житлового будинку по вул. Мендєлєєва, 58</t>
  </si>
  <si>
    <t>Капітальний ремонт покрівлі житлового будинку по вул. Горького, 16Б</t>
  </si>
  <si>
    <t>Капітальний ремонт покрівлі житлового будинку по вул. Гагаріна,58</t>
  </si>
  <si>
    <t>Капітальний ремонт покрівлі житлового будинку по вул. Гагаріна,47</t>
  </si>
  <si>
    <t>Капітальний ремонт покрівлі житлового будинку по вул. Донецька,7</t>
  </si>
  <si>
    <t>Капітальний ремонт покрівлі житлового будинку по вул. Донецька,36</t>
  </si>
  <si>
    <t>Капітальний ремонт коллектора каналізації житлового будинку по вул. Гоголя, 22А</t>
  </si>
  <si>
    <t>Придбання дитячих майданчиків</t>
  </si>
  <si>
    <t xml:space="preserve">Капітальний ремонт контактної мережі </t>
  </si>
  <si>
    <t>Капітальний ремонт покрівлі головного корпусу КП "СТрУ"</t>
  </si>
  <si>
    <t>Капітальний ремонт покрівлі ТП№5  КП "СТрУ"</t>
  </si>
  <si>
    <t>Капітальний ремонт покрівлі адміністративного корпусу КП "СТрУ"</t>
  </si>
  <si>
    <t xml:space="preserve">Капітальний ремонт контактної мережі с заміною опор </t>
  </si>
  <si>
    <t>Придбання газонокосарок (Промінь)</t>
  </si>
  <si>
    <t>УЖКГ міської ради</t>
  </si>
  <si>
    <t>Капітальний ремонт будівлі МКП "Сєвєродонецькі вісті"</t>
  </si>
  <si>
    <t>Виготовлення експертної оцінки земельних ділянок</t>
  </si>
  <si>
    <t>3131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</si>
  <si>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</si>
  <si>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</si>
  <si>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Капітальний ремонт мереж зовнішнього освітлення по пр. Гвардійському (від вул. Курчатова до вул. Вілєсова)</t>
  </si>
  <si>
    <t>Капітальний ремонт мереж зовнішнього освітлення по вул. Вілєсова (від пр. Гвардійського до ш. Будівельників)</t>
  </si>
  <si>
    <t>Капітальний ремонт мереж зовнішнього освітлення по вул. Горького</t>
  </si>
  <si>
    <t>Придбання газового обладнання для заміни в житлових будинках КПЖ "Світанок"</t>
  </si>
  <si>
    <t>Капітальний ремонт аварійних балконів житлових будинків КПЖ "Світанок"</t>
  </si>
  <si>
    <t>Капітальний ремонт оголовків житлових будинків КПЖ "Світанок"</t>
  </si>
  <si>
    <t>Придбання газового обладнання для заміни в житлових будинках КПЖ "Злагода"</t>
  </si>
  <si>
    <t>Капітальний ремонт оголовків житлових будинків КПЖ "Злагода"</t>
  </si>
  <si>
    <t>Капітальний ремонт оголовків житлових будинків КПЖ "Ритм"</t>
  </si>
  <si>
    <t>Реконструкція міського кладовища</t>
  </si>
  <si>
    <t>Придбання машини дорожньої комбінованої</t>
  </si>
  <si>
    <t>Будівництво контейнерних площадок</t>
  </si>
  <si>
    <t>Будівництво дороги до полігону ТПВ</t>
  </si>
  <si>
    <t>Придбання автовишки</t>
  </si>
  <si>
    <t>шафа навісна для хліба ( 2 шт. х 1400 грн.)</t>
  </si>
  <si>
    <t>стіл для мучних робіт (1 шт. )</t>
  </si>
  <si>
    <t>шафа холодильна (1 шт.)</t>
  </si>
  <si>
    <t>підтоварник ( 1 шт.)</t>
  </si>
  <si>
    <t>ваги електроні напільні ( 1 шт. )</t>
  </si>
  <si>
    <t>ваги електроні настільні ( 3 шт. )</t>
  </si>
  <si>
    <t>стіл з мийкою ( 3 шт.)</t>
  </si>
  <si>
    <t>Стелаж кондитерський (1 шт.)</t>
  </si>
  <si>
    <t>скриня для овочів ( 1 шт..)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</si>
  <si>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</si>
  <si>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</si>
  <si>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дороги по ш.Будівельників</t>
  </si>
  <si>
    <t>Капітальний ремонт доріг с.Сиротине</t>
  </si>
  <si>
    <t>Капітальний ремонт доріг смт.Метьолкіне</t>
  </si>
  <si>
    <t>Капітальний ремонт доріг с.Павлоград</t>
  </si>
  <si>
    <t>Капітальний ремонт доріг житлового району Щедрищево м.Сєвєродонецьк</t>
  </si>
  <si>
    <t>Капітальний ремонт доріг с.Синецький</t>
  </si>
  <si>
    <t>Капітальний ремонт покрівлі господарчого блоку комнуального дошкільного навчального закладу (ясла-садок) комбінованого типу №14 "Білочка" Сєвєродонецької міської ради</t>
  </si>
  <si>
    <t>Капітальний ремонт покрівлі адміністративної будівлі ТРК "СТВ"-СКП по вул.Гагаріна, 93</t>
  </si>
  <si>
    <t>Капітальний ремонт покрівель будівлі позаміського дитячого закладу оздоровлення та відпочинку "Альянс" Сєвєродонецького дитячо-юнацького комплексу "Юність"</t>
  </si>
  <si>
    <t>Капітальний ремонт покрівлі житлового будинку по вул.Федоренко, 53</t>
  </si>
  <si>
    <t>Установка протипожежних дверей</t>
  </si>
  <si>
    <t>Водонагрівачі (14 шт.)</t>
  </si>
  <si>
    <t>Стіл пеленальний (10 шт.)</t>
  </si>
  <si>
    <t>Пульсоксиметр "Ютасокси-200" (2 шт.)</t>
  </si>
  <si>
    <t>Опромінювач бактеріцидний ОБП-225М (2 шт.)</t>
  </si>
  <si>
    <t>Опромінювач бактеріцидний ОБН-150М (2 шт.)</t>
  </si>
  <si>
    <t>Капітальний ремонт доріг с.Воєводівка</t>
  </si>
  <si>
    <t>091206</t>
  </si>
  <si>
    <t>130107</t>
  </si>
  <si>
    <t>75</t>
  </si>
  <si>
    <t>10</t>
  </si>
  <si>
    <t>14</t>
  </si>
  <si>
    <t>Землеустрій</t>
  </si>
  <si>
    <t>Капітальне будівництво (придбання) інших об"єктів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</si>
  <si>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</si>
  <si>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</si>
  <si>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Всього бюджет розвитку:</t>
  </si>
  <si>
    <t>Капітальний ремонт об"єктів благоустрою зеленого господарства по пр. Гвардійському</t>
  </si>
  <si>
    <t>Капітальний ремонт мереж зовнішнього освітлення по вул. Маяковського(від вул. Донецька до пр. Радянського)</t>
  </si>
  <si>
    <t>Капітальний ремонт мереж зовнішнього освітлення по вул. Маяковського(від пр. Радянського до вул. Автомобільной)</t>
  </si>
  <si>
    <t>Капітальний ремонт покрівлі середньої школи № 17 І-ІІІ ступенів з поглибленим вивченням іноземних мов міста Сєвєродонецька Луганської обл.</t>
  </si>
  <si>
    <t>2281</t>
  </si>
  <si>
    <t>Дослідження і розробки, окремі заходи розвитку по реалізації державних (регіональних) програм</t>
  </si>
  <si>
    <t>24</t>
  </si>
  <si>
    <t>01</t>
  </si>
  <si>
    <t>20</t>
  </si>
  <si>
    <t>УПРАВЛІННЯ ПРАЦІ ТА СОЦІАЛЬНОГО ЗАХИСТУ НАСЕЛЕННЯ</t>
  </si>
  <si>
    <t>Центри соціальної реабілітації дітей - інвалідів, центри професійної реабілітації інвалідів </t>
  </si>
  <si>
    <t>Утримання та навчально-тренувальна робота дитячо-юнацьких спортивних шкіл </t>
  </si>
  <si>
    <t>11</t>
  </si>
  <si>
    <t>Відділ у справах сім"ї, молоді та спорту Сєвєродонецької міської ради</t>
  </si>
  <si>
    <t>Дошкільні заклади освіти </t>
  </si>
  <si>
    <t>Загальноосвітні школи (в т. ч. школа-дитячий садок, інтернат при школі), спеціалізовані школи, ліцеї, гімназії, колегіуми </t>
  </si>
  <si>
    <t>Позашкільні заклади освіти, заходи із позашкільної роботи з дітьми </t>
  </si>
  <si>
    <t>Інші заходи у сфері електротранспорту </t>
  </si>
  <si>
    <t>Видатки на проведення робіт, пов`язаних із будівництвом, реконструкцією, ремонтом та утриманням автомобільних доріг </t>
  </si>
  <si>
    <t>Житлово-експлуатаційне господарство </t>
  </si>
  <si>
    <t xml:space="preserve">видатків на поточний рік </t>
  </si>
  <si>
    <t>Органи місцевого самоврядування </t>
  </si>
  <si>
    <t>Додаток № 6</t>
  </si>
  <si>
    <t>080101</t>
  </si>
  <si>
    <t>Лікарні</t>
  </si>
  <si>
    <t>250404</t>
  </si>
  <si>
    <t>Інші видатки </t>
  </si>
  <si>
    <t>Перелік об’єктів, видатки на які у 2013  році будуть проводитися за рахунок коштів бюджету розвитку</t>
  </si>
  <si>
    <t>Найменування коду тимчасової класифікації видатків та кредитування місцевих бюджетів</t>
  </si>
  <si>
    <t>до рішення виконкому</t>
  </si>
  <si>
    <t>від  28.12.2012  року №1659</t>
  </si>
  <si>
    <t>Керуючий справами виконкому</t>
  </si>
  <si>
    <t>Л.Ф.Єфименко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</si>
</sst>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1" fontId="7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1" fontId="18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right" vertical="center"/>
    </xf>
    <xf numFmtId="1" fontId="2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" fontId="2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" fontId="17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tabSelected="1" zoomScalePageLayoutView="0" workbookViewId="0" topLeftCell="A257">
      <selection activeCell="E267" sqref="E267"/>
    </sheetView>
  </sheetViews>
  <sheetFormatPr defaultColWidth="9.00390625" defaultRowHeight="12.75"/>
  <cols>
    <col min="1" max="1" width="13.00390625" style="25" customWidth="1"/>
    <col min="2" max="2" width="18.00390625" style="72" customWidth="1"/>
    <col min="3" max="3" width="52.625" style="73" customWidth="1"/>
    <col min="4" max="4" width="16.875" style="74" customWidth="1"/>
    <col min="5" max="5" width="10.375" style="74" customWidth="1"/>
    <col min="6" max="6" width="15.125" style="26" customWidth="1"/>
    <col min="7" max="7" width="15.875" style="26" customWidth="1"/>
    <col min="8" max="16384" width="9.125" style="73" customWidth="1"/>
  </cols>
  <sheetData>
    <row r="1" ht="15">
      <c r="F1" s="75" t="s">
        <v>251</v>
      </c>
    </row>
    <row r="2" ht="15">
      <c r="F2" s="75" t="s">
        <v>258</v>
      </c>
    </row>
    <row r="3" ht="15">
      <c r="F3" s="75" t="s">
        <v>259</v>
      </c>
    </row>
    <row r="4" spans="1:7" ht="24.75" customHeight="1">
      <c r="A4" s="100" t="s">
        <v>256</v>
      </c>
      <c r="B4" s="100"/>
      <c r="C4" s="100"/>
      <c r="D4" s="100"/>
      <c r="E4" s="100"/>
      <c r="F4" s="100"/>
      <c r="G4" s="100"/>
    </row>
    <row r="5" ht="15">
      <c r="G5" s="26" t="s">
        <v>0</v>
      </c>
    </row>
    <row r="6" spans="1:7" ht="76.5" customHeight="1">
      <c r="A6" s="93" t="s">
        <v>1</v>
      </c>
      <c r="B6" s="27" t="s">
        <v>2</v>
      </c>
      <c r="C6" s="101" t="s">
        <v>3</v>
      </c>
      <c r="D6" s="102" t="s">
        <v>4</v>
      </c>
      <c r="E6" s="102" t="s">
        <v>5</v>
      </c>
      <c r="F6" s="102" t="s">
        <v>6</v>
      </c>
      <c r="G6" s="28" t="s">
        <v>7</v>
      </c>
    </row>
    <row r="7" spans="1:7" s="76" customFormat="1" ht="95.25" customHeight="1">
      <c r="A7" s="93" t="s">
        <v>8</v>
      </c>
      <c r="B7" s="27" t="s">
        <v>257</v>
      </c>
      <c r="C7" s="101"/>
      <c r="D7" s="102"/>
      <c r="E7" s="102"/>
      <c r="F7" s="102"/>
      <c r="G7" s="82" t="s">
        <v>249</v>
      </c>
    </row>
    <row r="8" spans="1:7" ht="65.25" customHeight="1">
      <c r="A8" s="35">
        <v>47</v>
      </c>
      <c r="B8" s="19" t="s">
        <v>9</v>
      </c>
      <c r="C8" s="77"/>
      <c r="D8" s="52">
        <f>+D9+D27</f>
        <v>14976783</v>
      </c>
      <c r="E8" s="52">
        <f>+E9+E27</f>
        <v>0</v>
      </c>
      <c r="F8" s="52">
        <f>+F9+F27</f>
        <v>14976783</v>
      </c>
      <c r="G8" s="52">
        <f>+G9+G27</f>
        <v>14976783</v>
      </c>
    </row>
    <row r="9" spans="1:7" ht="28.5">
      <c r="A9" s="35">
        <v>150101</v>
      </c>
      <c r="B9" s="17" t="s">
        <v>10</v>
      </c>
      <c r="C9" s="29"/>
      <c r="D9" s="16">
        <f>+D10+D17+D14</f>
        <v>4690700</v>
      </c>
      <c r="E9" s="16">
        <f>+E10+E17+E14</f>
        <v>0</v>
      </c>
      <c r="F9" s="16">
        <f>+F10+F17+F14</f>
        <v>4690700</v>
      </c>
      <c r="G9" s="16">
        <f>+G10+G17+G14</f>
        <v>4690700</v>
      </c>
    </row>
    <row r="10" spans="1:7" ht="60">
      <c r="A10" s="87">
        <v>3122</v>
      </c>
      <c r="B10" s="24" t="s">
        <v>225</v>
      </c>
      <c r="C10" s="29"/>
      <c r="D10" s="30">
        <f>+D11+D12+D13</f>
        <v>950800</v>
      </c>
      <c r="E10" s="30">
        <f>+E11+E12+E13</f>
        <v>0</v>
      </c>
      <c r="F10" s="30">
        <f>+F11+F12+F13</f>
        <v>950800</v>
      </c>
      <c r="G10" s="30">
        <f>+G11+G12+G13</f>
        <v>950800</v>
      </c>
    </row>
    <row r="11" spans="1:7" ht="38.25" customHeight="1">
      <c r="A11" s="35"/>
      <c r="B11" s="17"/>
      <c r="C11" s="22" t="s">
        <v>18</v>
      </c>
      <c r="D11" s="21">
        <v>358800</v>
      </c>
      <c r="E11" s="23">
        <v>0</v>
      </c>
      <c r="F11" s="21">
        <v>358800</v>
      </c>
      <c r="G11" s="21">
        <v>358800</v>
      </c>
    </row>
    <row r="12" spans="1:7" ht="42" customHeight="1">
      <c r="A12" s="35"/>
      <c r="B12" s="17"/>
      <c r="C12" s="22" t="s">
        <v>20</v>
      </c>
      <c r="D12" s="21">
        <v>297000</v>
      </c>
      <c r="E12" s="23">
        <v>0</v>
      </c>
      <c r="F12" s="21">
        <v>297000</v>
      </c>
      <c r="G12" s="21">
        <v>297000</v>
      </c>
    </row>
    <row r="13" spans="1:7" ht="36" customHeight="1">
      <c r="A13" s="19"/>
      <c r="B13" s="17"/>
      <c r="C13" s="22" t="s">
        <v>19</v>
      </c>
      <c r="D13" s="21">
        <v>295000</v>
      </c>
      <c r="E13" s="23">
        <v>0</v>
      </c>
      <c r="F13" s="21">
        <v>295000</v>
      </c>
      <c r="G13" s="21">
        <v>295000</v>
      </c>
    </row>
    <row r="14" spans="1:7" ht="60.75" customHeight="1">
      <c r="A14" s="19">
        <v>3131</v>
      </c>
      <c r="B14" s="24" t="s">
        <v>26</v>
      </c>
      <c r="C14" s="22"/>
      <c r="D14" s="16">
        <f>+D15+D16</f>
        <v>810000</v>
      </c>
      <c r="E14" s="16">
        <f>+E15+E16</f>
        <v>0</v>
      </c>
      <c r="F14" s="16">
        <f>+F15+F16</f>
        <v>810000</v>
      </c>
      <c r="G14" s="16">
        <f>+G15+G16</f>
        <v>810000</v>
      </c>
    </row>
    <row r="15" spans="1:7" ht="40.5" customHeight="1">
      <c r="A15" s="19"/>
      <c r="B15" s="17"/>
      <c r="C15" s="22" t="s">
        <v>27</v>
      </c>
      <c r="D15" s="21">
        <v>580000</v>
      </c>
      <c r="E15" s="23">
        <v>0</v>
      </c>
      <c r="F15" s="21">
        <v>580000</v>
      </c>
      <c r="G15" s="21">
        <v>580000</v>
      </c>
    </row>
    <row r="16" spans="1:7" ht="40.5" customHeight="1">
      <c r="A16" s="19"/>
      <c r="B16" s="17"/>
      <c r="C16" s="22" t="s">
        <v>28</v>
      </c>
      <c r="D16" s="21">
        <v>230000</v>
      </c>
      <c r="E16" s="23">
        <v>0</v>
      </c>
      <c r="F16" s="21">
        <v>230000</v>
      </c>
      <c r="G16" s="21">
        <v>230000</v>
      </c>
    </row>
    <row r="17" spans="1:7" ht="54" customHeight="1">
      <c r="A17" s="87">
        <v>3132</v>
      </c>
      <c r="B17" s="24" t="s">
        <v>11</v>
      </c>
      <c r="C17" s="29"/>
      <c r="D17" s="16">
        <f>+D18+D19+D20+D21+D22+D23+D24+D25+D26</f>
        <v>2929900</v>
      </c>
      <c r="E17" s="16">
        <f>+E18+E19+E20+E21+E22+E23+E24+E25+E26</f>
        <v>0</v>
      </c>
      <c r="F17" s="16">
        <f>+F18+F19+F20+F21+F22+F23+F24+F25+F26</f>
        <v>2929900</v>
      </c>
      <c r="G17" s="16">
        <f>+G18+G19+G20+G21+G22+G23+G24+G25+G26</f>
        <v>2929900</v>
      </c>
    </row>
    <row r="18" spans="1:7" ht="51.75" customHeight="1">
      <c r="A18" s="37"/>
      <c r="B18" s="31"/>
      <c r="C18" s="22" t="s">
        <v>232</v>
      </c>
      <c r="D18" s="21">
        <v>240000</v>
      </c>
      <c r="E18" s="21">
        <v>0</v>
      </c>
      <c r="F18" s="21">
        <v>240000</v>
      </c>
      <c r="G18" s="21">
        <v>240000</v>
      </c>
    </row>
    <row r="19" spans="1:7" ht="37.5" customHeight="1">
      <c r="A19" s="37"/>
      <c r="B19" s="31"/>
      <c r="C19" s="22" t="s">
        <v>21</v>
      </c>
      <c r="D19" s="21">
        <v>280000</v>
      </c>
      <c r="E19" s="21">
        <v>0</v>
      </c>
      <c r="F19" s="21">
        <v>280000</v>
      </c>
      <c r="G19" s="21">
        <v>280000</v>
      </c>
    </row>
    <row r="20" spans="1:7" ht="53.25" customHeight="1">
      <c r="A20" s="37"/>
      <c r="B20" s="31"/>
      <c r="C20" s="22" t="s">
        <v>25</v>
      </c>
      <c r="D20" s="21">
        <v>1273000</v>
      </c>
      <c r="E20" s="21">
        <v>0</v>
      </c>
      <c r="F20" s="21">
        <v>1273000</v>
      </c>
      <c r="G20" s="21">
        <v>1273000</v>
      </c>
    </row>
    <row r="21" spans="1:7" ht="71.25" customHeight="1">
      <c r="A21" s="37"/>
      <c r="B21" s="31"/>
      <c r="C21" s="22" t="s">
        <v>210</v>
      </c>
      <c r="D21" s="21">
        <v>203200</v>
      </c>
      <c r="E21" s="21">
        <v>0</v>
      </c>
      <c r="F21" s="21">
        <v>203200</v>
      </c>
      <c r="G21" s="21">
        <v>203200</v>
      </c>
    </row>
    <row r="22" spans="1:7" ht="39.75" customHeight="1">
      <c r="A22" s="34"/>
      <c r="B22" s="31"/>
      <c r="C22" s="22" t="s">
        <v>22</v>
      </c>
      <c r="D22" s="21">
        <v>210000</v>
      </c>
      <c r="E22" s="21">
        <v>0</v>
      </c>
      <c r="F22" s="21">
        <v>210000</v>
      </c>
      <c r="G22" s="21">
        <v>210000</v>
      </c>
    </row>
    <row r="23" spans="1:7" ht="52.5" customHeight="1">
      <c r="A23" s="34"/>
      <c r="B23" s="31"/>
      <c r="C23" s="22" t="s">
        <v>23</v>
      </c>
      <c r="D23" s="21">
        <v>166000</v>
      </c>
      <c r="E23" s="21">
        <v>0</v>
      </c>
      <c r="F23" s="21">
        <v>166000</v>
      </c>
      <c r="G23" s="21">
        <v>166000</v>
      </c>
    </row>
    <row r="24" spans="1:7" ht="54.75" customHeight="1">
      <c r="A24" s="34"/>
      <c r="B24" s="31"/>
      <c r="C24" s="22" t="s">
        <v>24</v>
      </c>
      <c r="D24" s="21">
        <v>120000</v>
      </c>
      <c r="E24" s="21">
        <v>0</v>
      </c>
      <c r="F24" s="21">
        <v>120000</v>
      </c>
      <c r="G24" s="21">
        <v>120000</v>
      </c>
    </row>
    <row r="25" spans="1:7" s="79" customFormat="1" ht="69" customHeight="1">
      <c r="A25" s="34"/>
      <c r="B25" s="31"/>
      <c r="C25" s="22" t="s">
        <v>208</v>
      </c>
      <c r="D25" s="21">
        <v>100000</v>
      </c>
      <c r="E25" s="21">
        <v>0</v>
      </c>
      <c r="F25" s="21">
        <v>100000</v>
      </c>
      <c r="G25" s="21">
        <v>100000</v>
      </c>
    </row>
    <row r="26" spans="1:7" s="79" customFormat="1" ht="45" customHeight="1">
      <c r="A26" s="34"/>
      <c r="B26" s="31"/>
      <c r="C26" s="22" t="s">
        <v>209</v>
      </c>
      <c r="D26" s="21">
        <v>337700</v>
      </c>
      <c r="E26" s="21">
        <v>0</v>
      </c>
      <c r="F26" s="21">
        <v>337700</v>
      </c>
      <c r="G26" s="21">
        <v>337700</v>
      </c>
    </row>
    <row r="27" spans="1:7" ht="147" customHeight="1">
      <c r="A27" s="35">
        <v>170703</v>
      </c>
      <c r="B27" s="17" t="s">
        <v>12</v>
      </c>
      <c r="C27" s="29"/>
      <c r="D27" s="16">
        <f>+D28</f>
        <v>10286083</v>
      </c>
      <c r="E27" s="16">
        <f>+E28</f>
        <v>0</v>
      </c>
      <c r="F27" s="16">
        <f>+F28</f>
        <v>10286083</v>
      </c>
      <c r="G27" s="16">
        <f>+G28</f>
        <v>10286083</v>
      </c>
    </row>
    <row r="28" spans="1:8" ht="49.5" customHeight="1">
      <c r="A28" s="87">
        <v>3132</v>
      </c>
      <c r="B28" s="24" t="s">
        <v>11</v>
      </c>
      <c r="C28" s="29"/>
      <c r="D28" s="30">
        <f>+D29+D30+D31+D32+D33+D34+D35+D36+D37+D38+D39+D40+D41+D42+D43+D44+D45+D46+D47+D48+D49+D50+D51+D52+D53</f>
        <v>10286083</v>
      </c>
      <c r="E28" s="30">
        <f>+E29+E30+E31+E32+E33+E34+E35+E36+E37+E38+E39+E40+E41+E42+E43+E44+E45+E46+E47+E48+E49+E50+E51+E52+E53</f>
        <v>0</v>
      </c>
      <c r="F28" s="30">
        <f>+F29+F30+F31+F32+F33+F34+F35+F36+F37+F38+F39+F40+F41+F42+F43+F44+F45+F46+F47+F48+F49+F50+F51+F52+F53</f>
        <v>10286083</v>
      </c>
      <c r="G28" s="30">
        <f>+G29+G30+G31+G32+G33+G34+G35+G36+G37+G38+G39+G40+G41+G42+G43+G44+G45+G46+G47+G48+G49+G50+G51+G52+G53</f>
        <v>10286083</v>
      </c>
      <c r="H28" s="78"/>
    </row>
    <row r="29" spans="1:7" ht="15.75">
      <c r="A29" s="37"/>
      <c r="B29" s="31"/>
      <c r="C29" s="22" t="s">
        <v>74</v>
      </c>
      <c r="D29" s="32">
        <v>400000</v>
      </c>
      <c r="E29" s="21">
        <v>0</v>
      </c>
      <c r="F29" s="32">
        <v>400000</v>
      </c>
      <c r="G29" s="32">
        <v>400000</v>
      </c>
    </row>
    <row r="30" spans="1:7" ht="15.75">
      <c r="A30" s="37"/>
      <c r="B30" s="31"/>
      <c r="C30" s="22" t="s">
        <v>75</v>
      </c>
      <c r="D30" s="32">
        <v>985000</v>
      </c>
      <c r="E30" s="21">
        <v>0</v>
      </c>
      <c r="F30" s="32">
        <v>985000</v>
      </c>
      <c r="G30" s="32">
        <v>985000</v>
      </c>
    </row>
    <row r="31" spans="1:7" ht="15.75">
      <c r="A31" s="37"/>
      <c r="B31" s="31"/>
      <c r="C31" s="22" t="s">
        <v>76</v>
      </c>
      <c r="D31" s="21">
        <v>990000</v>
      </c>
      <c r="E31" s="21">
        <v>0</v>
      </c>
      <c r="F31" s="21">
        <v>990000</v>
      </c>
      <c r="G31" s="21">
        <v>990000</v>
      </c>
    </row>
    <row r="32" spans="1:7" ht="72.75" customHeight="1">
      <c r="A32" s="37"/>
      <c r="B32" s="31"/>
      <c r="C32" s="22" t="s">
        <v>78</v>
      </c>
      <c r="D32" s="21">
        <v>200000</v>
      </c>
      <c r="E32" s="21">
        <v>0</v>
      </c>
      <c r="F32" s="21">
        <v>200000</v>
      </c>
      <c r="G32" s="21">
        <v>200000</v>
      </c>
    </row>
    <row r="33" spans="1:7" ht="15.75">
      <c r="A33" s="37"/>
      <c r="B33" s="31"/>
      <c r="C33" s="22" t="s">
        <v>202</v>
      </c>
      <c r="D33" s="21">
        <v>990000</v>
      </c>
      <c r="E33" s="21">
        <v>0</v>
      </c>
      <c r="F33" s="21">
        <v>990000</v>
      </c>
      <c r="G33" s="21">
        <v>990000</v>
      </c>
    </row>
    <row r="34" spans="1:7" ht="15.75">
      <c r="A34" s="37"/>
      <c r="B34" s="31"/>
      <c r="C34" s="22" t="s">
        <v>218</v>
      </c>
      <c r="D34" s="21">
        <v>50000</v>
      </c>
      <c r="E34" s="21">
        <v>0</v>
      </c>
      <c r="F34" s="21">
        <v>50000</v>
      </c>
      <c r="G34" s="21">
        <v>50000</v>
      </c>
    </row>
    <row r="35" spans="1:7" ht="25.5" customHeight="1">
      <c r="A35" s="37"/>
      <c r="B35" s="31"/>
      <c r="C35" s="22" t="s">
        <v>205</v>
      </c>
      <c r="D35" s="21">
        <v>200000</v>
      </c>
      <c r="E35" s="21">
        <v>0</v>
      </c>
      <c r="F35" s="21">
        <v>200000</v>
      </c>
      <c r="G35" s="21">
        <v>200000</v>
      </c>
    </row>
    <row r="36" spans="1:7" ht="39.75" customHeight="1">
      <c r="A36" s="37"/>
      <c r="B36" s="31"/>
      <c r="C36" s="22" t="s">
        <v>206</v>
      </c>
      <c r="D36" s="21">
        <v>200000</v>
      </c>
      <c r="E36" s="21">
        <v>0</v>
      </c>
      <c r="F36" s="21">
        <v>200000</v>
      </c>
      <c r="G36" s="21">
        <v>200000</v>
      </c>
    </row>
    <row r="37" spans="1:7" ht="21.75" customHeight="1">
      <c r="A37" s="37"/>
      <c r="B37" s="31"/>
      <c r="C37" s="22" t="s">
        <v>207</v>
      </c>
      <c r="D37" s="21">
        <v>200000</v>
      </c>
      <c r="E37" s="21">
        <v>0</v>
      </c>
      <c r="F37" s="21">
        <v>200000</v>
      </c>
      <c r="G37" s="21">
        <v>200000</v>
      </c>
    </row>
    <row r="38" spans="1:7" ht="38.25" customHeight="1">
      <c r="A38" s="34"/>
      <c r="B38" s="31"/>
      <c r="C38" s="22" t="s">
        <v>63</v>
      </c>
      <c r="D38" s="32">
        <v>299000</v>
      </c>
      <c r="E38" s="21">
        <v>0</v>
      </c>
      <c r="F38" s="32">
        <v>299000</v>
      </c>
      <c r="G38" s="32">
        <v>299000</v>
      </c>
    </row>
    <row r="39" spans="1:7" ht="39" customHeight="1">
      <c r="A39" s="34"/>
      <c r="B39" s="31"/>
      <c r="C39" s="22" t="s">
        <v>64</v>
      </c>
      <c r="D39" s="32">
        <v>500000</v>
      </c>
      <c r="E39" s="21">
        <v>0</v>
      </c>
      <c r="F39" s="32">
        <v>500000</v>
      </c>
      <c r="G39" s="32">
        <v>500000</v>
      </c>
    </row>
    <row r="40" spans="1:7" ht="38.25" customHeight="1">
      <c r="A40" s="34"/>
      <c r="B40" s="31"/>
      <c r="C40" s="22" t="s">
        <v>65</v>
      </c>
      <c r="D40" s="32">
        <v>300000</v>
      </c>
      <c r="E40" s="21">
        <v>0</v>
      </c>
      <c r="F40" s="32">
        <v>300000</v>
      </c>
      <c r="G40" s="32">
        <v>300000</v>
      </c>
    </row>
    <row r="41" spans="1:7" ht="37.5" customHeight="1">
      <c r="A41" s="34"/>
      <c r="B41" s="31"/>
      <c r="C41" s="22" t="s">
        <v>66</v>
      </c>
      <c r="D41" s="32">
        <v>300000</v>
      </c>
      <c r="E41" s="21">
        <v>0</v>
      </c>
      <c r="F41" s="32">
        <v>300000</v>
      </c>
      <c r="G41" s="32">
        <v>300000</v>
      </c>
    </row>
    <row r="42" spans="1:7" ht="37.5" customHeight="1">
      <c r="A42" s="34"/>
      <c r="B42" s="31"/>
      <c r="C42" s="22" t="s">
        <v>67</v>
      </c>
      <c r="D42" s="32">
        <v>300000</v>
      </c>
      <c r="E42" s="21">
        <v>0</v>
      </c>
      <c r="F42" s="32">
        <v>300000</v>
      </c>
      <c r="G42" s="32">
        <v>300000</v>
      </c>
    </row>
    <row r="43" spans="1:7" ht="36" customHeight="1">
      <c r="A43" s="34"/>
      <c r="B43" s="31"/>
      <c r="C43" s="22" t="s">
        <v>68</v>
      </c>
      <c r="D43" s="32">
        <v>300000</v>
      </c>
      <c r="E43" s="21">
        <v>0</v>
      </c>
      <c r="F43" s="32">
        <v>300000</v>
      </c>
      <c r="G43" s="32">
        <v>300000</v>
      </c>
    </row>
    <row r="44" spans="1:7" ht="36" customHeight="1">
      <c r="A44" s="34"/>
      <c r="B44" s="31"/>
      <c r="C44" s="22" t="s">
        <v>69</v>
      </c>
      <c r="D44" s="32">
        <v>300000</v>
      </c>
      <c r="E44" s="21">
        <v>0</v>
      </c>
      <c r="F44" s="32">
        <v>300000</v>
      </c>
      <c r="G44" s="32">
        <v>300000</v>
      </c>
    </row>
    <row r="45" spans="1:7" ht="38.25" customHeight="1">
      <c r="A45" s="34"/>
      <c r="B45" s="31"/>
      <c r="C45" s="22" t="s">
        <v>70</v>
      </c>
      <c r="D45" s="32">
        <v>200000</v>
      </c>
      <c r="E45" s="21">
        <v>0</v>
      </c>
      <c r="F45" s="32">
        <v>200000</v>
      </c>
      <c r="G45" s="32">
        <v>200000</v>
      </c>
    </row>
    <row r="46" spans="1:7" ht="38.25" customHeight="1">
      <c r="A46" s="34"/>
      <c r="B46" s="31"/>
      <c r="C46" s="22" t="s">
        <v>71</v>
      </c>
      <c r="D46" s="32">
        <v>100000</v>
      </c>
      <c r="E46" s="21">
        <v>0</v>
      </c>
      <c r="F46" s="32">
        <v>100000</v>
      </c>
      <c r="G46" s="32">
        <v>100000</v>
      </c>
    </row>
    <row r="47" spans="1:7" ht="34.5" customHeight="1">
      <c r="A47" s="34"/>
      <c r="B47" s="31"/>
      <c r="C47" s="22" t="s">
        <v>72</v>
      </c>
      <c r="D47" s="32">
        <v>300000</v>
      </c>
      <c r="E47" s="21">
        <v>0</v>
      </c>
      <c r="F47" s="32">
        <v>300000</v>
      </c>
      <c r="G47" s="32">
        <v>300000</v>
      </c>
    </row>
    <row r="48" spans="1:7" ht="36" customHeight="1">
      <c r="A48" s="34"/>
      <c r="B48" s="31"/>
      <c r="C48" s="22" t="s">
        <v>73</v>
      </c>
      <c r="D48" s="32">
        <v>200000</v>
      </c>
      <c r="E48" s="21">
        <v>0</v>
      </c>
      <c r="F48" s="32">
        <v>200000</v>
      </c>
      <c r="G48" s="32">
        <v>200000</v>
      </c>
    </row>
    <row r="49" spans="1:7" s="79" customFormat="1" ht="31.5">
      <c r="A49" s="34"/>
      <c r="B49" s="31"/>
      <c r="C49" s="22" t="s">
        <v>77</v>
      </c>
      <c r="D49" s="32">
        <f>500000+389797-297714</f>
        <v>592083</v>
      </c>
      <c r="E49" s="21">
        <v>0</v>
      </c>
      <c r="F49" s="32">
        <f>500000+389797-297714</f>
        <v>592083</v>
      </c>
      <c r="G49" s="32">
        <f>500000+389797-297714</f>
        <v>592083</v>
      </c>
    </row>
    <row r="50" spans="1:7" s="79" customFormat="1" ht="31.5">
      <c r="A50" s="34"/>
      <c r="B50" s="31"/>
      <c r="C50" s="22" t="s">
        <v>200</v>
      </c>
      <c r="D50" s="21">
        <v>200000</v>
      </c>
      <c r="E50" s="21">
        <v>0</v>
      </c>
      <c r="F50" s="21">
        <v>200000</v>
      </c>
      <c r="G50" s="21">
        <v>200000</v>
      </c>
    </row>
    <row r="51" spans="1:7" s="79" customFormat="1" ht="31.5">
      <c r="A51" s="34"/>
      <c r="B51" s="31"/>
      <c r="C51" s="22" t="s">
        <v>201</v>
      </c>
      <c r="D51" s="21">
        <v>200000</v>
      </c>
      <c r="E51" s="21">
        <v>0</v>
      </c>
      <c r="F51" s="21">
        <v>200000</v>
      </c>
      <c r="G51" s="21">
        <v>200000</v>
      </c>
    </row>
    <row r="52" spans="1:7" s="79" customFormat="1" ht="27" customHeight="1">
      <c r="A52" s="34"/>
      <c r="B52" s="31"/>
      <c r="C52" s="22" t="s">
        <v>203</v>
      </c>
      <c r="D52" s="21">
        <v>990000</v>
      </c>
      <c r="E52" s="21">
        <v>0</v>
      </c>
      <c r="F52" s="21">
        <v>990000</v>
      </c>
      <c r="G52" s="21">
        <v>990000</v>
      </c>
    </row>
    <row r="53" spans="1:7" s="79" customFormat="1" ht="15.75">
      <c r="A53" s="34"/>
      <c r="B53" s="31"/>
      <c r="C53" s="22" t="s">
        <v>204</v>
      </c>
      <c r="D53" s="21">
        <v>990000</v>
      </c>
      <c r="E53" s="21">
        <v>0</v>
      </c>
      <c r="F53" s="21">
        <v>990000</v>
      </c>
      <c r="G53" s="21">
        <v>990000</v>
      </c>
    </row>
    <row r="54" spans="1:7" s="79" customFormat="1" ht="77.25" customHeight="1">
      <c r="A54" s="19">
        <v>15</v>
      </c>
      <c r="B54" s="17" t="s">
        <v>238</v>
      </c>
      <c r="C54" s="94"/>
      <c r="D54" s="41">
        <f aca="true" t="shared" si="0" ref="D54:G55">+D55</f>
        <v>12362</v>
      </c>
      <c r="E54" s="41">
        <f t="shared" si="0"/>
        <v>0</v>
      </c>
      <c r="F54" s="41">
        <f t="shared" si="0"/>
        <v>12362</v>
      </c>
      <c r="G54" s="41">
        <f t="shared" si="0"/>
        <v>12362</v>
      </c>
    </row>
    <row r="55" spans="1:7" s="79" customFormat="1" ht="119.25" customHeight="1">
      <c r="A55" s="35" t="s">
        <v>219</v>
      </c>
      <c r="B55" s="17" t="s">
        <v>239</v>
      </c>
      <c r="C55" s="36"/>
      <c r="D55" s="16">
        <f t="shared" si="0"/>
        <v>12362</v>
      </c>
      <c r="E55" s="16">
        <f t="shared" si="0"/>
        <v>0</v>
      </c>
      <c r="F55" s="16">
        <f t="shared" si="0"/>
        <v>12362</v>
      </c>
      <c r="G55" s="52">
        <f t="shared" si="0"/>
        <v>12362</v>
      </c>
    </row>
    <row r="56" spans="1:7" s="79" customFormat="1" ht="75">
      <c r="A56" s="35">
        <v>3110</v>
      </c>
      <c r="B56" s="33" t="s">
        <v>14</v>
      </c>
      <c r="C56" s="36"/>
      <c r="D56" s="16">
        <f>+D57+D58</f>
        <v>12362</v>
      </c>
      <c r="E56" s="16">
        <f>+E57+E58</f>
        <v>0</v>
      </c>
      <c r="F56" s="16">
        <f>+F57+F58</f>
        <v>12362</v>
      </c>
      <c r="G56" s="16">
        <f>+G57+G58</f>
        <v>12362</v>
      </c>
    </row>
    <row r="57" spans="1:7" s="79" customFormat="1" ht="36" customHeight="1" hidden="1">
      <c r="A57" s="37"/>
      <c r="B57" s="34"/>
      <c r="C57" s="36" t="s">
        <v>29</v>
      </c>
      <c r="D57" s="21">
        <v>6375</v>
      </c>
      <c r="E57" s="21">
        <v>0</v>
      </c>
      <c r="F57" s="21">
        <v>6375</v>
      </c>
      <c r="G57" s="21">
        <v>6375</v>
      </c>
    </row>
    <row r="58" spans="1:7" s="79" customFormat="1" ht="18" customHeight="1" hidden="1">
      <c r="A58" s="37"/>
      <c r="B58" s="34"/>
      <c r="C58" s="36" t="s">
        <v>30</v>
      </c>
      <c r="D58" s="21">
        <v>5987</v>
      </c>
      <c r="E58" s="21">
        <v>0</v>
      </c>
      <c r="F58" s="21">
        <v>5987</v>
      </c>
      <c r="G58" s="21">
        <v>5987</v>
      </c>
    </row>
    <row r="59" spans="1:7" s="79" customFormat="1" ht="42" customHeight="1">
      <c r="A59" s="35" t="s">
        <v>237</v>
      </c>
      <c r="B59" s="19" t="s">
        <v>16</v>
      </c>
      <c r="C59" s="16">
        <f aca="true" t="shared" si="1" ref="C59:G61">+C60</f>
        <v>0</v>
      </c>
      <c r="D59" s="41">
        <f t="shared" si="1"/>
        <v>3700</v>
      </c>
      <c r="E59" s="41">
        <f t="shared" si="1"/>
        <v>0</v>
      </c>
      <c r="F59" s="41">
        <f t="shared" si="1"/>
        <v>3700</v>
      </c>
      <c r="G59" s="41">
        <f>+G60</f>
        <v>3700</v>
      </c>
    </row>
    <row r="60" spans="1:7" s="76" customFormat="1" ht="58.5" customHeight="1">
      <c r="A60" s="83" t="s">
        <v>13</v>
      </c>
      <c r="B60" s="15" t="s">
        <v>250</v>
      </c>
      <c r="C60" s="84"/>
      <c r="D60" s="13">
        <f t="shared" si="1"/>
        <v>3700</v>
      </c>
      <c r="E60" s="13">
        <f t="shared" si="1"/>
        <v>0</v>
      </c>
      <c r="F60" s="13">
        <f t="shared" si="1"/>
        <v>3700</v>
      </c>
      <c r="G60" s="13">
        <f t="shared" si="1"/>
        <v>3700</v>
      </c>
    </row>
    <row r="61" spans="1:7" s="79" customFormat="1" ht="75">
      <c r="A61" s="35">
        <v>3110</v>
      </c>
      <c r="B61" s="33" t="s">
        <v>14</v>
      </c>
      <c r="C61" s="36"/>
      <c r="D61" s="21">
        <f t="shared" si="1"/>
        <v>3700</v>
      </c>
      <c r="E61" s="21">
        <f t="shared" si="1"/>
        <v>0</v>
      </c>
      <c r="F61" s="21">
        <f t="shared" si="1"/>
        <v>3700</v>
      </c>
      <c r="G61" s="21">
        <f t="shared" si="1"/>
        <v>3700</v>
      </c>
    </row>
    <row r="62" spans="1:7" s="79" customFormat="1" ht="31.5" hidden="1">
      <c r="A62" s="37"/>
      <c r="B62" s="31"/>
      <c r="C62" s="36" t="s">
        <v>29</v>
      </c>
      <c r="D62" s="21">
        <v>3700</v>
      </c>
      <c r="E62" s="21">
        <v>0</v>
      </c>
      <c r="F62" s="21">
        <v>3700</v>
      </c>
      <c r="G62" s="21">
        <v>3700</v>
      </c>
    </row>
    <row r="63" spans="1:7" s="79" customFormat="1" ht="80.25" customHeight="1">
      <c r="A63" s="35" t="s">
        <v>241</v>
      </c>
      <c r="B63" s="19" t="s">
        <v>242</v>
      </c>
      <c r="C63" s="36"/>
      <c r="D63" s="41">
        <f>+D64</f>
        <v>429926</v>
      </c>
      <c r="E63" s="41">
        <f>+E64</f>
        <v>0</v>
      </c>
      <c r="F63" s="41">
        <f>+F64</f>
        <v>429926</v>
      </c>
      <c r="G63" s="41">
        <f>+G64</f>
        <v>429926</v>
      </c>
    </row>
    <row r="64" spans="1:7" ht="105.75" customHeight="1">
      <c r="A64" s="18" t="s">
        <v>220</v>
      </c>
      <c r="B64" s="17" t="s">
        <v>240</v>
      </c>
      <c r="C64" s="8"/>
      <c r="D64" s="2">
        <f>+D65+D70</f>
        <v>429926</v>
      </c>
      <c r="E64" s="2">
        <f>+E65+E70</f>
        <v>0</v>
      </c>
      <c r="F64" s="2">
        <f>+F65+F70</f>
        <v>429926</v>
      </c>
      <c r="G64" s="2">
        <f>+G65+G70</f>
        <v>429926</v>
      </c>
    </row>
    <row r="65" spans="1:7" ht="75">
      <c r="A65" s="35">
        <v>3110</v>
      </c>
      <c r="B65" s="33" t="s">
        <v>14</v>
      </c>
      <c r="C65" s="36"/>
      <c r="D65" s="30">
        <f>+D66+D67+D68+D69</f>
        <v>90631</v>
      </c>
      <c r="E65" s="30">
        <f>+E66+E67+E68+E69</f>
        <v>0</v>
      </c>
      <c r="F65" s="30">
        <f>+F66+F67+F68+F69</f>
        <v>90631</v>
      </c>
      <c r="G65" s="30">
        <f>+G66+G67+G68+G69</f>
        <v>90631</v>
      </c>
    </row>
    <row r="66" spans="1:7" ht="15.75" hidden="1">
      <c r="A66" s="37"/>
      <c r="B66" s="31"/>
      <c r="C66" s="36" t="s">
        <v>31</v>
      </c>
      <c r="D66" s="45">
        <v>35000</v>
      </c>
      <c r="E66" s="45">
        <v>0</v>
      </c>
      <c r="F66" s="45">
        <v>35000</v>
      </c>
      <c r="G66" s="45">
        <v>35000</v>
      </c>
    </row>
    <row r="67" spans="1:7" ht="15.75" hidden="1">
      <c r="A67" s="37"/>
      <c r="B67" s="31"/>
      <c r="C67" s="36" t="s">
        <v>32</v>
      </c>
      <c r="D67" s="45">
        <v>43704</v>
      </c>
      <c r="E67" s="45">
        <v>0</v>
      </c>
      <c r="F67" s="45">
        <v>43704</v>
      </c>
      <c r="G67" s="45">
        <v>43704</v>
      </c>
    </row>
    <row r="68" spans="1:7" ht="15.75" hidden="1">
      <c r="A68" s="37"/>
      <c r="B68" s="31"/>
      <c r="C68" s="36" t="s">
        <v>33</v>
      </c>
      <c r="D68" s="45">
        <v>10727</v>
      </c>
      <c r="E68" s="45">
        <v>0</v>
      </c>
      <c r="F68" s="45">
        <v>10727</v>
      </c>
      <c r="G68" s="45">
        <v>10727</v>
      </c>
    </row>
    <row r="69" spans="1:7" ht="15.75" hidden="1">
      <c r="A69" s="37"/>
      <c r="B69" s="31"/>
      <c r="C69" s="36" t="s">
        <v>34</v>
      </c>
      <c r="D69" s="45">
        <v>1200</v>
      </c>
      <c r="E69" s="45">
        <v>0</v>
      </c>
      <c r="F69" s="45">
        <v>1200</v>
      </c>
      <c r="G69" s="45">
        <v>1200</v>
      </c>
    </row>
    <row r="70" spans="1:7" ht="45">
      <c r="A70" s="35">
        <v>3132</v>
      </c>
      <c r="B70" s="24" t="s">
        <v>11</v>
      </c>
      <c r="C70" s="36"/>
      <c r="D70" s="30">
        <f>+D71+D72+D73</f>
        <v>339295</v>
      </c>
      <c r="E70" s="30">
        <f>+E71+E72+E73</f>
        <v>0</v>
      </c>
      <c r="F70" s="30">
        <f>+F71+F72+F73</f>
        <v>339295</v>
      </c>
      <c r="G70" s="30">
        <f>+G71+G72+G73</f>
        <v>339295</v>
      </c>
    </row>
    <row r="71" spans="1:7" ht="31.5" hidden="1">
      <c r="A71" s="37"/>
      <c r="B71" s="31"/>
      <c r="C71" s="8" t="s">
        <v>35</v>
      </c>
      <c r="D71" s="21">
        <v>169520</v>
      </c>
      <c r="E71" s="21">
        <v>0</v>
      </c>
      <c r="F71" s="21">
        <v>169520</v>
      </c>
      <c r="G71" s="21">
        <v>169520</v>
      </c>
    </row>
    <row r="72" spans="1:7" ht="15.75" hidden="1">
      <c r="A72" s="37"/>
      <c r="B72" s="31"/>
      <c r="C72" s="8" t="s">
        <v>36</v>
      </c>
      <c r="D72" s="21">
        <v>107095</v>
      </c>
      <c r="E72" s="21">
        <v>0</v>
      </c>
      <c r="F72" s="21">
        <v>107095</v>
      </c>
      <c r="G72" s="21">
        <v>107095</v>
      </c>
    </row>
    <row r="73" spans="1:7" ht="15.75" hidden="1">
      <c r="A73" s="37"/>
      <c r="B73" s="31"/>
      <c r="C73" s="8" t="s">
        <v>37</v>
      </c>
      <c r="D73" s="21">
        <v>62680</v>
      </c>
      <c r="E73" s="21">
        <v>0</v>
      </c>
      <c r="F73" s="21">
        <v>62680</v>
      </c>
      <c r="G73" s="21">
        <v>62680</v>
      </c>
    </row>
    <row r="74" spans="1:7" ht="45.75" customHeight="1">
      <c r="A74" s="85" t="s">
        <v>223</v>
      </c>
      <c r="B74" s="20" t="s">
        <v>17</v>
      </c>
      <c r="C74" s="86"/>
      <c r="D74" s="12">
        <f>+D76+D92</f>
        <v>735987</v>
      </c>
      <c r="E74" s="12">
        <f>+E76+E92</f>
        <v>0</v>
      </c>
      <c r="F74" s="12">
        <f>+F76+F92</f>
        <v>735987</v>
      </c>
      <c r="G74" s="12">
        <f>+G76+G92</f>
        <v>735987</v>
      </c>
    </row>
    <row r="75" spans="1:7" ht="45.75" customHeight="1">
      <c r="A75" s="35" t="s">
        <v>252</v>
      </c>
      <c r="B75" s="19" t="s">
        <v>253</v>
      </c>
      <c r="C75" s="8"/>
      <c r="D75" s="2">
        <f>+D76+D92</f>
        <v>735987</v>
      </c>
      <c r="E75" s="2">
        <f>+E76+E92</f>
        <v>0</v>
      </c>
      <c r="F75" s="2">
        <f>+F76+F92</f>
        <v>735987</v>
      </c>
      <c r="G75" s="2">
        <f>+G76+G92</f>
        <v>735987</v>
      </c>
    </row>
    <row r="76" spans="1:7" s="79" customFormat="1" ht="75">
      <c r="A76" s="35">
        <v>3110</v>
      </c>
      <c r="B76" s="33" t="s">
        <v>14</v>
      </c>
      <c r="C76" s="95"/>
      <c r="D76" s="16">
        <f>SUM(D77:D91)</f>
        <v>607404</v>
      </c>
      <c r="E76" s="16">
        <f>SUM(E77:E91)</f>
        <v>0</v>
      </c>
      <c r="F76" s="16">
        <f>SUM(F77:F91)</f>
        <v>607404</v>
      </c>
      <c r="G76" s="16">
        <f>SUM(G77:G91)</f>
        <v>607404</v>
      </c>
    </row>
    <row r="77" spans="1:7" ht="15.75" hidden="1">
      <c r="A77" s="37"/>
      <c r="B77" s="31"/>
      <c r="C77" s="8" t="s">
        <v>47</v>
      </c>
      <c r="D77" s="21">
        <f>12500*3</f>
        <v>37500</v>
      </c>
      <c r="E77" s="21">
        <v>0</v>
      </c>
      <c r="F77" s="21">
        <f>12500*3</f>
        <v>37500</v>
      </c>
      <c r="G77" s="21">
        <f>12500*3</f>
        <v>37500</v>
      </c>
    </row>
    <row r="78" spans="1:7" ht="15.75" hidden="1">
      <c r="A78" s="37"/>
      <c r="B78" s="31"/>
      <c r="C78" s="8" t="s">
        <v>48</v>
      </c>
      <c r="D78" s="16">
        <v>360000</v>
      </c>
      <c r="E78" s="21">
        <v>0</v>
      </c>
      <c r="F78" s="16">
        <v>360000</v>
      </c>
      <c r="G78" s="16">
        <v>360000</v>
      </c>
    </row>
    <row r="79" spans="1:7" ht="15.75" hidden="1">
      <c r="A79" s="37"/>
      <c r="B79" s="31"/>
      <c r="C79" s="8" t="s">
        <v>38</v>
      </c>
      <c r="D79" s="21">
        <v>4770</v>
      </c>
      <c r="E79" s="21">
        <v>0</v>
      </c>
      <c r="F79" s="21">
        <v>4770</v>
      </c>
      <c r="G79" s="21">
        <v>4770</v>
      </c>
    </row>
    <row r="80" spans="1:7" ht="15.75" hidden="1">
      <c r="A80" s="37"/>
      <c r="B80" s="31"/>
      <c r="C80" s="8" t="s">
        <v>39</v>
      </c>
      <c r="D80" s="21">
        <v>27000</v>
      </c>
      <c r="E80" s="21">
        <v>0</v>
      </c>
      <c r="F80" s="21">
        <v>27000</v>
      </c>
      <c r="G80" s="21">
        <v>27000</v>
      </c>
    </row>
    <row r="81" spans="1:7" ht="15.75" hidden="1">
      <c r="A81" s="37"/>
      <c r="B81" s="31"/>
      <c r="C81" s="8" t="s">
        <v>40</v>
      </c>
      <c r="D81" s="21">
        <v>7000</v>
      </c>
      <c r="E81" s="21">
        <v>0</v>
      </c>
      <c r="F81" s="21">
        <v>7000</v>
      </c>
      <c r="G81" s="21">
        <v>7000</v>
      </c>
    </row>
    <row r="82" spans="1:7" ht="15.75" hidden="1">
      <c r="A82" s="37"/>
      <c r="B82" s="31"/>
      <c r="C82" s="8" t="s">
        <v>41</v>
      </c>
      <c r="D82" s="16">
        <v>27000</v>
      </c>
      <c r="E82" s="21">
        <v>0</v>
      </c>
      <c r="F82" s="16">
        <v>27000</v>
      </c>
      <c r="G82" s="16">
        <v>27000</v>
      </c>
    </row>
    <row r="83" spans="1:7" ht="15.75" hidden="1">
      <c r="A83" s="37"/>
      <c r="B83" s="31"/>
      <c r="C83" s="8" t="s">
        <v>42</v>
      </c>
      <c r="D83" s="21">
        <v>29700</v>
      </c>
      <c r="E83" s="21">
        <v>0</v>
      </c>
      <c r="F83" s="21">
        <v>29700</v>
      </c>
      <c r="G83" s="21">
        <v>29700</v>
      </c>
    </row>
    <row r="84" spans="1:7" ht="15.75" hidden="1">
      <c r="A84" s="37"/>
      <c r="B84" s="31"/>
      <c r="C84" s="8" t="s">
        <v>43</v>
      </c>
      <c r="D84" s="16">
        <v>8000</v>
      </c>
      <c r="E84" s="21">
        <v>0</v>
      </c>
      <c r="F84" s="16">
        <v>8000</v>
      </c>
      <c r="G84" s="16">
        <v>8000</v>
      </c>
    </row>
    <row r="85" spans="1:7" ht="15.75" hidden="1">
      <c r="A85" s="37"/>
      <c r="B85" s="31"/>
      <c r="C85" s="8" t="s">
        <v>44</v>
      </c>
      <c r="D85" s="21">
        <v>3450</v>
      </c>
      <c r="E85" s="21">
        <v>0</v>
      </c>
      <c r="F85" s="21">
        <v>3450</v>
      </c>
      <c r="G85" s="21">
        <v>3450</v>
      </c>
    </row>
    <row r="86" spans="1:7" ht="15.75" hidden="1">
      <c r="A86" s="37"/>
      <c r="B86" s="31"/>
      <c r="C86" s="8" t="s">
        <v>45</v>
      </c>
      <c r="D86" s="16">
        <v>26900</v>
      </c>
      <c r="E86" s="21">
        <v>0</v>
      </c>
      <c r="F86" s="16">
        <v>26900</v>
      </c>
      <c r="G86" s="16">
        <v>26900</v>
      </c>
    </row>
    <row r="87" spans="1:7" ht="15.75" hidden="1">
      <c r="A87" s="37"/>
      <c r="B87" s="31"/>
      <c r="C87" s="8" t="s">
        <v>217</v>
      </c>
      <c r="D87" s="16">
        <f>2140*2</f>
        <v>4280</v>
      </c>
      <c r="E87" s="21">
        <v>0</v>
      </c>
      <c r="F87" s="16">
        <f>2140*2</f>
        <v>4280</v>
      </c>
      <c r="G87" s="16">
        <f>2140*2</f>
        <v>4280</v>
      </c>
    </row>
    <row r="88" spans="1:7" ht="15.75" hidden="1">
      <c r="A88" s="37"/>
      <c r="B88" s="31"/>
      <c r="C88" s="8" t="s">
        <v>216</v>
      </c>
      <c r="D88" s="21">
        <f>2427*2</f>
        <v>4854</v>
      </c>
      <c r="E88" s="21">
        <v>0</v>
      </c>
      <c r="F88" s="21">
        <f>2427*2</f>
        <v>4854</v>
      </c>
      <c r="G88" s="21">
        <f>2427*2</f>
        <v>4854</v>
      </c>
    </row>
    <row r="89" spans="1:7" ht="15.75" hidden="1">
      <c r="A89" s="37"/>
      <c r="B89" s="31"/>
      <c r="C89" s="8" t="s">
        <v>215</v>
      </c>
      <c r="D89" s="21">
        <f>9225*2</f>
        <v>18450</v>
      </c>
      <c r="E89" s="21">
        <v>0</v>
      </c>
      <c r="F89" s="21">
        <f>9225*2</f>
        <v>18450</v>
      </c>
      <c r="G89" s="21">
        <f>9225*2</f>
        <v>18450</v>
      </c>
    </row>
    <row r="90" spans="1:7" ht="20.25" customHeight="1" hidden="1">
      <c r="A90" s="37"/>
      <c r="B90" s="31"/>
      <c r="C90" s="8" t="s">
        <v>214</v>
      </c>
      <c r="D90" s="21">
        <v>11900</v>
      </c>
      <c r="E90" s="21">
        <v>0</v>
      </c>
      <c r="F90" s="21">
        <v>11900</v>
      </c>
      <c r="G90" s="21">
        <v>11900</v>
      </c>
    </row>
    <row r="91" spans="1:7" ht="15.75" hidden="1">
      <c r="A91" s="37"/>
      <c r="B91" s="31"/>
      <c r="C91" s="8" t="s">
        <v>46</v>
      </c>
      <c r="D91" s="21">
        <v>36600</v>
      </c>
      <c r="E91" s="21">
        <v>0</v>
      </c>
      <c r="F91" s="21">
        <v>36600</v>
      </c>
      <c r="G91" s="21">
        <v>36600</v>
      </c>
    </row>
    <row r="92" spans="1:7" s="79" customFormat="1" ht="45">
      <c r="A92" s="35">
        <v>3132</v>
      </c>
      <c r="B92" s="24" t="s">
        <v>11</v>
      </c>
      <c r="C92" s="36"/>
      <c r="D92" s="16">
        <f>SUM(D93:D94)</f>
        <v>128583</v>
      </c>
      <c r="E92" s="16">
        <f>SUM(E93:E94)</f>
        <v>0</v>
      </c>
      <c r="F92" s="16">
        <f>SUM(F93:F94)</f>
        <v>128583</v>
      </c>
      <c r="G92" s="16">
        <f>SUM(G93:G94)</f>
        <v>128583</v>
      </c>
    </row>
    <row r="93" spans="1:7" ht="47.25" hidden="1">
      <c r="A93" s="37"/>
      <c r="B93" s="31"/>
      <c r="C93" s="10" t="s">
        <v>49</v>
      </c>
      <c r="D93" s="21">
        <v>86687</v>
      </c>
      <c r="E93" s="21">
        <v>0</v>
      </c>
      <c r="F93" s="21">
        <v>86687</v>
      </c>
      <c r="G93" s="16">
        <v>86687</v>
      </c>
    </row>
    <row r="94" spans="1:7" ht="35.25" customHeight="1" hidden="1">
      <c r="A94" s="37"/>
      <c r="B94" s="31"/>
      <c r="C94" s="10" t="s">
        <v>50</v>
      </c>
      <c r="D94" s="21">
        <v>41896</v>
      </c>
      <c r="E94" s="21">
        <v>0</v>
      </c>
      <c r="F94" s="21">
        <v>41896</v>
      </c>
      <c r="G94" s="16">
        <v>41896</v>
      </c>
    </row>
    <row r="95" spans="1:7" s="38" customFormat="1" ht="42" customHeight="1">
      <c r="A95" s="85" t="s">
        <v>221</v>
      </c>
      <c r="B95" s="20" t="s">
        <v>51</v>
      </c>
      <c r="C95" s="96"/>
      <c r="D95" s="2">
        <f>+D97</f>
        <v>33053</v>
      </c>
      <c r="E95" s="2">
        <f>+E97</f>
        <v>0</v>
      </c>
      <c r="F95" s="2">
        <f>+F97</f>
        <v>33053</v>
      </c>
      <c r="G95" s="12">
        <f>+G97</f>
        <v>33053</v>
      </c>
    </row>
    <row r="96" spans="1:7" s="38" customFormat="1" ht="60.75" customHeight="1">
      <c r="A96" s="83" t="s">
        <v>13</v>
      </c>
      <c r="B96" s="15" t="s">
        <v>250</v>
      </c>
      <c r="C96" s="10"/>
      <c r="D96" s="13">
        <f aca="true" t="shared" si="2" ref="D96:G97">+D97</f>
        <v>33053</v>
      </c>
      <c r="E96" s="13">
        <f t="shared" si="2"/>
        <v>0</v>
      </c>
      <c r="F96" s="13">
        <f t="shared" si="2"/>
        <v>33053</v>
      </c>
      <c r="G96" s="13">
        <f t="shared" si="2"/>
        <v>33053</v>
      </c>
    </row>
    <row r="97" spans="1:7" s="39" customFormat="1" ht="75">
      <c r="A97" s="35">
        <v>3110</v>
      </c>
      <c r="B97" s="33" t="s">
        <v>14</v>
      </c>
      <c r="C97" s="88"/>
      <c r="D97" s="16">
        <f t="shared" si="2"/>
        <v>33053</v>
      </c>
      <c r="E97" s="16">
        <f t="shared" si="2"/>
        <v>0</v>
      </c>
      <c r="F97" s="16">
        <f t="shared" si="2"/>
        <v>33053</v>
      </c>
      <c r="G97" s="16">
        <f t="shared" si="2"/>
        <v>33053</v>
      </c>
    </row>
    <row r="98" spans="1:7" s="39" customFormat="1" ht="15.75" hidden="1">
      <c r="A98" s="37"/>
      <c r="B98" s="34"/>
      <c r="C98" s="10" t="s">
        <v>52</v>
      </c>
      <c r="D98" s="21">
        <v>33053</v>
      </c>
      <c r="E98" s="21">
        <v>0</v>
      </c>
      <c r="F98" s="21">
        <v>33053</v>
      </c>
      <c r="G98" s="21">
        <v>33053</v>
      </c>
    </row>
    <row r="99" spans="1:7" s="76" customFormat="1" ht="54.75" customHeight="1">
      <c r="A99" s="35" t="s">
        <v>222</v>
      </c>
      <c r="B99" s="40" t="s">
        <v>53</v>
      </c>
      <c r="C99" s="8"/>
      <c r="D99" s="12">
        <f>+D100+D121+D133</f>
        <v>993374</v>
      </c>
      <c r="E99" s="12">
        <f>+E100+E121+E133</f>
        <v>0</v>
      </c>
      <c r="F99" s="12">
        <f>+F100+F121+F133</f>
        <v>993374</v>
      </c>
      <c r="G99" s="12">
        <f>+G100+G121+G133</f>
        <v>993374</v>
      </c>
    </row>
    <row r="100" spans="1:7" ht="54.75" customHeight="1">
      <c r="A100" s="35">
        <v>70101</v>
      </c>
      <c r="B100" s="19" t="s">
        <v>243</v>
      </c>
      <c r="C100" s="36"/>
      <c r="D100" s="16">
        <f>+D101+D117</f>
        <v>198013</v>
      </c>
      <c r="E100" s="16">
        <f>+E101+E117</f>
        <v>0</v>
      </c>
      <c r="F100" s="16">
        <f>+F101+F117</f>
        <v>198013</v>
      </c>
      <c r="G100" s="16">
        <f>+G101+G117</f>
        <v>198013</v>
      </c>
    </row>
    <row r="101" spans="1:7" s="76" customFormat="1" ht="84" customHeight="1">
      <c r="A101" s="42">
        <v>3110</v>
      </c>
      <c r="B101" s="43" t="s">
        <v>14</v>
      </c>
      <c r="C101" s="44"/>
      <c r="D101" s="45">
        <v>122089</v>
      </c>
      <c r="E101" s="45">
        <v>0</v>
      </c>
      <c r="F101" s="45">
        <v>122089</v>
      </c>
      <c r="G101" s="45">
        <v>122089</v>
      </c>
    </row>
    <row r="102" spans="1:7" ht="24" customHeight="1" hidden="1">
      <c r="A102" s="42"/>
      <c r="B102" s="43"/>
      <c r="C102" s="44" t="s">
        <v>54</v>
      </c>
      <c r="D102" s="4"/>
      <c r="E102" s="4"/>
      <c r="F102" s="4"/>
      <c r="G102" s="45">
        <v>18000</v>
      </c>
    </row>
    <row r="103" spans="1:7" ht="24" customHeight="1" hidden="1">
      <c r="A103" s="42"/>
      <c r="B103" s="43"/>
      <c r="C103" s="44" t="s">
        <v>212</v>
      </c>
      <c r="D103" s="4"/>
      <c r="E103" s="4"/>
      <c r="F103" s="4"/>
      <c r="G103" s="45">
        <v>50000</v>
      </c>
    </row>
    <row r="104" spans="1:7" ht="24" customHeight="1" hidden="1">
      <c r="A104" s="42"/>
      <c r="B104" s="43"/>
      <c r="C104" s="44" t="s">
        <v>213</v>
      </c>
      <c r="D104" s="4"/>
      <c r="E104" s="4"/>
      <c r="F104" s="4"/>
      <c r="G104" s="45">
        <v>21700</v>
      </c>
    </row>
    <row r="105" spans="1:7" ht="36" customHeight="1" hidden="1">
      <c r="A105" s="42"/>
      <c r="B105" s="43"/>
      <c r="C105" s="44" t="s">
        <v>85</v>
      </c>
      <c r="D105" s="4"/>
      <c r="E105" s="4"/>
      <c r="F105" s="4"/>
      <c r="G105" s="4">
        <f>SUM(G106:G114)</f>
        <v>33089</v>
      </c>
    </row>
    <row r="106" spans="1:7" ht="24" customHeight="1" hidden="1">
      <c r="A106" s="42"/>
      <c r="B106" s="43"/>
      <c r="C106" s="47" t="s">
        <v>191</v>
      </c>
      <c r="D106" s="4"/>
      <c r="E106" s="4"/>
      <c r="F106" s="4"/>
      <c r="G106" s="45">
        <v>2800</v>
      </c>
    </row>
    <row r="107" spans="1:7" ht="24" customHeight="1" hidden="1">
      <c r="A107" s="42"/>
      <c r="B107" s="43"/>
      <c r="C107" s="47" t="s">
        <v>192</v>
      </c>
      <c r="D107" s="4"/>
      <c r="E107" s="4"/>
      <c r="F107" s="4"/>
      <c r="G107" s="45">
        <v>3250</v>
      </c>
    </row>
    <row r="108" spans="1:7" ht="24" customHeight="1" hidden="1">
      <c r="A108" s="42"/>
      <c r="B108" s="43"/>
      <c r="C108" s="47" t="s">
        <v>193</v>
      </c>
      <c r="D108" s="4"/>
      <c r="E108" s="4"/>
      <c r="F108" s="4"/>
      <c r="G108" s="45">
        <v>8275</v>
      </c>
    </row>
    <row r="109" spans="1:7" ht="24" customHeight="1" hidden="1">
      <c r="A109" s="42"/>
      <c r="B109" s="43"/>
      <c r="C109" s="47" t="s">
        <v>194</v>
      </c>
      <c r="D109" s="4"/>
      <c r="E109" s="4"/>
      <c r="F109" s="4"/>
      <c r="G109" s="45">
        <v>1090</v>
      </c>
    </row>
    <row r="110" spans="1:7" ht="24" customHeight="1" hidden="1">
      <c r="A110" s="42"/>
      <c r="B110" s="43"/>
      <c r="C110" s="47" t="s">
        <v>195</v>
      </c>
      <c r="D110" s="4"/>
      <c r="E110" s="4"/>
      <c r="F110" s="4"/>
      <c r="G110" s="45">
        <v>1845</v>
      </c>
    </row>
    <row r="111" spans="1:7" ht="24" customHeight="1" hidden="1">
      <c r="A111" s="42"/>
      <c r="B111" s="43"/>
      <c r="C111" s="47" t="s">
        <v>196</v>
      </c>
      <c r="D111" s="4"/>
      <c r="E111" s="4"/>
      <c r="F111" s="4"/>
      <c r="G111" s="45">
        <v>3042</v>
      </c>
    </row>
    <row r="112" spans="1:7" ht="24" customHeight="1" hidden="1">
      <c r="A112" s="42"/>
      <c r="B112" s="43"/>
      <c r="C112" s="47" t="s">
        <v>197</v>
      </c>
      <c r="D112" s="4"/>
      <c r="E112" s="4"/>
      <c r="F112" s="4"/>
      <c r="G112" s="45">
        <v>7260</v>
      </c>
    </row>
    <row r="113" spans="1:7" ht="24" customHeight="1" hidden="1">
      <c r="A113" s="42"/>
      <c r="B113" s="43"/>
      <c r="C113" s="47" t="s">
        <v>198</v>
      </c>
      <c r="D113" s="4"/>
      <c r="E113" s="4"/>
      <c r="F113" s="4"/>
      <c r="G113" s="45">
        <v>2943</v>
      </c>
    </row>
    <row r="114" spans="1:7" ht="25.5" customHeight="1" hidden="1">
      <c r="A114" s="42"/>
      <c r="B114" s="43"/>
      <c r="C114" s="47" t="s">
        <v>199</v>
      </c>
      <c r="D114" s="4"/>
      <c r="E114" s="4"/>
      <c r="F114" s="4"/>
      <c r="G114" s="45">
        <v>2584</v>
      </c>
    </row>
    <row r="115" spans="1:7" s="76" customFormat="1" ht="36" customHeight="1" hidden="1">
      <c r="A115" s="42"/>
      <c r="B115" s="43"/>
      <c r="C115" s="44"/>
      <c r="D115" s="45"/>
      <c r="E115" s="45"/>
      <c r="F115" s="45"/>
      <c r="G115" s="45"/>
    </row>
    <row r="116" spans="1:7" s="76" customFormat="1" ht="54.75" customHeight="1" hidden="1">
      <c r="A116" s="42"/>
      <c r="B116" s="43"/>
      <c r="C116" s="44"/>
      <c r="D116" s="45"/>
      <c r="E116" s="45"/>
      <c r="F116" s="45"/>
      <c r="G116" s="45"/>
    </row>
    <row r="117" spans="1:7" s="76" customFormat="1" ht="54.75" customHeight="1">
      <c r="A117" s="42">
        <v>3132</v>
      </c>
      <c r="B117" s="48" t="s">
        <v>11</v>
      </c>
      <c r="C117" s="44"/>
      <c r="D117" s="45">
        <f>+D118+D119</f>
        <v>75924</v>
      </c>
      <c r="E117" s="45">
        <f>+E118+E119</f>
        <v>0</v>
      </c>
      <c r="F117" s="45">
        <f>+F118+F119</f>
        <v>75924</v>
      </c>
      <c r="G117" s="45">
        <f>+G118+G119</f>
        <v>75924</v>
      </c>
    </row>
    <row r="118" spans="1:7" s="81" customFormat="1" ht="54.75" customHeight="1" hidden="1">
      <c r="A118" s="37"/>
      <c r="B118" s="48"/>
      <c r="C118" s="10" t="s">
        <v>86</v>
      </c>
      <c r="D118" s="49">
        <v>36470.4</v>
      </c>
      <c r="E118" s="21"/>
      <c r="F118" s="49">
        <v>36470.4</v>
      </c>
      <c r="G118" s="80">
        <v>36470.4</v>
      </c>
    </row>
    <row r="119" spans="1:7" ht="54.75" customHeight="1" hidden="1">
      <c r="A119" s="37"/>
      <c r="B119" s="48"/>
      <c r="C119" s="10" t="s">
        <v>87</v>
      </c>
      <c r="D119" s="49">
        <v>39453.6</v>
      </c>
      <c r="E119" s="21"/>
      <c r="F119" s="49">
        <v>39453.6</v>
      </c>
      <c r="G119" s="50">
        <v>39453.6</v>
      </c>
    </row>
    <row r="120" spans="1:7" s="76" customFormat="1" ht="54.75" customHeight="1" hidden="1">
      <c r="A120" s="37"/>
      <c r="B120" s="48"/>
      <c r="C120" s="36"/>
      <c r="D120" s="21"/>
      <c r="E120" s="21"/>
      <c r="F120" s="21"/>
      <c r="G120" s="46"/>
    </row>
    <row r="121" spans="1:7" s="76" customFormat="1" ht="151.5" customHeight="1">
      <c r="A121" s="35">
        <v>70201</v>
      </c>
      <c r="B121" s="19" t="s">
        <v>244</v>
      </c>
      <c r="C121" s="36"/>
      <c r="D121" s="16">
        <f>+D122+D126+D131</f>
        <v>718530</v>
      </c>
      <c r="E121" s="16">
        <f>+E122+E126+E131</f>
        <v>0</v>
      </c>
      <c r="F121" s="16">
        <f>+F122+F126+F131</f>
        <v>718530</v>
      </c>
      <c r="G121" s="16">
        <f>+G122+G126+G131</f>
        <v>718530</v>
      </c>
    </row>
    <row r="122" spans="1:7" s="76" customFormat="1" ht="85.5" customHeight="1">
      <c r="A122" s="37">
        <v>3110</v>
      </c>
      <c r="B122" s="43" t="s">
        <v>14</v>
      </c>
      <c r="C122" s="36"/>
      <c r="D122" s="45">
        <v>62150</v>
      </c>
      <c r="E122" s="45">
        <v>0</v>
      </c>
      <c r="F122" s="45">
        <v>62150</v>
      </c>
      <c r="G122" s="45">
        <f>+G123+G124+G125</f>
        <v>62150</v>
      </c>
    </row>
    <row r="123" spans="1:7" ht="54.75" customHeight="1" hidden="1">
      <c r="A123" s="37"/>
      <c r="B123" s="43"/>
      <c r="C123" s="8" t="s">
        <v>55</v>
      </c>
      <c r="D123" s="4"/>
      <c r="E123" s="4"/>
      <c r="F123" s="4"/>
      <c r="G123" s="45">
        <v>15500</v>
      </c>
    </row>
    <row r="124" spans="1:7" ht="54.75" customHeight="1" hidden="1">
      <c r="A124" s="37"/>
      <c r="B124" s="43"/>
      <c r="C124" s="8" t="s">
        <v>56</v>
      </c>
      <c r="D124" s="4"/>
      <c r="E124" s="4"/>
      <c r="F124" s="4"/>
      <c r="G124" s="45">
        <v>4650</v>
      </c>
    </row>
    <row r="125" spans="1:7" ht="54.75" customHeight="1" hidden="1">
      <c r="A125" s="37"/>
      <c r="B125" s="43"/>
      <c r="C125" s="8" t="s">
        <v>212</v>
      </c>
      <c r="D125" s="4"/>
      <c r="E125" s="4"/>
      <c r="F125" s="4"/>
      <c r="G125" s="45">
        <v>42000</v>
      </c>
    </row>
    <row r="126" spans="1:7" s="76" customFormat="1" ht="54.75" customHeight="1">
      <c r="A126" s="37">
        <v>3132</v>
      </c>
      <c r="B126" s="48" t="s">
        <v>11</v>
      </c>
      <c r="C126" s="36"/>
      <c r="D126" s="45">
        <f>+D127+D128+D129+D130</f>
        <v>467855</v>
      </c>
      <c r="E126" s="45">
        <f>+E127+E128+E129+E130</f>
        <v>0</v>
      </c>
      <c r="F126" s="45">
        <f>+F127+F128+F129+F130</f>
        <v>467855</v>
      </c>
      <c r="G126" s="45">
        <f>+G127+G128+G129+G130</f>
        <v>467855</v>
      </c>
    </row>
    <row r="127" spans="1:7" ht="54.75" customHeight="1" hidden="1">
      <c r="A127" s="37"/>
      <c r="B127" s="48"/>
      <c r="C127" s="8" t="s">
        <v>60</v>
      </c>
      <c r="D127" s="4">
        <v>51746</v>
      </c>
      <c r="E127" s="4">
        <v>0</v>
      </c>
      <c r="F127" s="4">
        <v>51746</v>
      </c>
      <c r="G127" s="45">
        <v>51746</v>
      </c>
    </row>
    <row r="128" spans="1:7" ht="54.75" customHeight="1" hidden="1">
      <c r="A128" s="37"/>
      <c r="B128" s="48"/>
      <c r="C128" s="8" t="s">
        <v>61</v>
      </c>
      <c r="D128" s="4">
        <v>164676</v>
      </c>
      <c r="E128" s="4">
        <v>0</v>
      </c>
      <c r="F128" s="4">
        <v>164676</v>
      </c>
      <c r="G128" s="45">
        <v>164676</v>
      </c>
    </row>
    <row r="129" spans="1:7" ht="54.75" customHeight="1" hidden="1">
      <c r="A129" s="37"/>
      <c r="B129" s="48"/>
      <c r="C129" s="8" t="s">
        <v>62</v>
      </c>
      <c r="D129" s="4">
        <v>159433</v>
      </c>
      <c r="E129" s="4">
        <v>0</v>
      </c>
      <c r="F129" s="4">
        <v>159433</v>
      </c>
      <c r="G129" s="45">
        <v>159433</v>
      </c>
    </row>
    <row r="130" spans="1:7" ht="54.75" customHeight="1" hidden="1">
      <c r="A130" s="37"/>
      <c r="B130" s="48"/>
      <c r="C130" s="10" t="s">
        <v>88</v>
      </c>
      <c r="D130" s="4">
        <v>92000</v>
      </c>
      <c r="E130" s="4">
        <v>0</v>
      </c>
      <c r="F130" s="4">
        <v>92000</v>
      </c>
      <c r="G130" s="45">
        <v>92000</v>
      </c>
    </row>
    <row r="131" spans="1:7" ht="54.75" customHeight="1">
      <c r="A131" s="37">
        <v>3142</v>
      </c>
      <c r="B131" s="51" t="s">
        <v>89</v>
      </c>
      <c r="C131" s="36"/>
      <c r="D131" s="45">
        <f>+D132</f>
        <v>188525</v>
      </c>
      <c r="E131" s="45">
        <f>+E132</f>
        <v>0</v>
      </c>
      <c r="F131" s="45">
        <f>+F132</f>
        <v>188525</v>
      </c>
      <c r="G131" s="45">
        <f>+G132</f>
        <v>188525</v>
      </c>
    </row>
    <row r="132" spans="1:7" ht="54.75" customHeight="1" hidden="1">
      <c r="A132" s="37"/>
      <c r="B132" s="51"/>
      <c r="C132" s="10" t="s">
        <v>90</v>
      </c>
      <c r="D132" s="21">
        <v>188525</v>
      </c>
      <c r="E132" s="21">
        <v>0</v>
      </c>
      <c r="F132" s="21">
        <v>188525</v>
      </c>
      <c r="G132" s="21">
        <v>188525</v>
      </c>
    </row>
    <row r="133" spans="1:7" ht="87.75" customHeight="1">
      <c r="A133" s="35">
        <v>70401</v>
      </c>
      <c r="B133" s="19" t="s">
        <v>245</v>
      </c>
      <c r="C133" s="36"/>
      <c r="D133" s="16">
        <f>+D134+D138</f>
        <v>76831</v>
      </c>
      <c r="E133" s="16">
        <f>+E134+E138</f>
        <v>0</v>
      </c>
      <c r="F133" s="16">
        <f>+F134+F138</f>
        <v>76831</v>
      </c>
      <c r="G133" s="16">
        <f>+G134+G138</f>
        <v>76831</v>
      </c>
    </row>
    <row r="134" spans="1:7" s="53" customFormat="1" ht="90" customHeight="1">
      <c r="A134" s="42">
        <v>3110</v>
      </c>
      <c r="B134" s="43" t="s">
        <v>14</v>
      </c>
      <c r="C134" s="44"/>
      <c r="D134" s="45">
        <v>61535</v>
      </c>
      <c r="E134" s="45">
        <v>0</v>
      </c>
      <c r="F134" s="45">
        <v>61535</v>
      </c>
      <c r="G134" s="45">
        <f>+G135+G136+G137</f>
        <v>61535</v>
      </c>
    </row>
    <row r="135" spans="1:7" s="53" customFormat="1" ht="34.5" customHeight="1" hidden="1">
      <c r="A135" s="42"/>
      <c r="B135" s="43"/>
      <c r="C135" s="8" t="s">
        <v>57</v>
      </c>
      <c r="D135" s="45"/>
      <c r="E135" s="45"/>
      <c r="F135" s="45"/>
      <c r="G135" s="21">
        <v>39235</v>
      </c>
    </row>
    <row r="136" spans="1:7" s="53" customFormat="1" ht="31.5" customHeight="1" hidden="1">
      <c r="A136" s="42"/>
      <c r="B136" s="43"/>
      <c r="C136" s="8" t="s">
        <v>58</v>
      </c>
      <c r="D136" s="45"/>
      <c r="E136" s="45"/>
      <c r="F136" s="45"/>
      <c r="G136" s="21">
        <v>16800</v>
      </c>
    </row>
    <row r="137" spans="1:7" s="53" customFormat="1" ht="26.25" customHeight="1" hidden="1">
      <c r="A137" s="42"/>
      <c r="B137" s="43"/>
      <c r="C137" s="8" t="s">
        <v>59</v>
      </c>
      <c r="D137" s="45"/>
      <c r="E137" s="45"/>
      <c r="F137" s="45"/>
      <c r="G137" s="21">
        <v>5500</v>
      </c>
    </row>
    <row r="138" spans="1:7" s="53" customFormat="1" ht="54.75" customHeight="1">
      <c r="A138" s="42">
        <v>3132</v>
      </c>
      <c r="B138" s="48" t="s">
        <v>11</v>
      </c>
      <c r="C138" s="44"/>
      <c r="D138" s="45">
        <f>+D139</f>
        <v>15296</v>
      </c>
      <c r="E138" s="45">
        <f>+E139</f>
        <v>0</v>
      </c>
      <c r="F138" s="45">
        <f>+F139</f>
        <v>15296</v>
      </c>
      <c r="G138" s="45">
        <f>+G139</f>
        <v>15296</v>
      </c>
    </row>
    <row r="139" spans="1:7" s="53" customFormat="1" ht="54.75" customHeight="1" hidden="1">
      <c r="A139" s="42"/>
      <c r="B139" s="48"/>
      <c r="C139" s="8" t="s">
        <v>80</v>
      </c>
      <c r="D139" s="21">
        <v>15296</v>
      </c>
      <c r="E139" s="21"/>
      <c r="F139" s="21">
        <v>15296</v>
      </c>
      <c r="G139" s="21">
        <v>15296</v>
      </c>
    </row>
    <row r="140" spans="1:7" s="76" customFormat="1" ht="40.5">
      <c r="A140" s="35" t="s">
        <v>235</v>
      </c>
      <c r="B140" s="40" t="s">
        <v>79</v>
      </c>
      <c r="C140" s="10"/>
      <c r="D140" s="12">
        <f aca="true" t="shared" si="3" ref="D140:F141">+D141</f>
        <v>0</v>
      </c>
      <c r="E140" s="12">
        <f t="shared" si="3"/>
        <v>0</v>
      </c>
      <c r="F140" s="12">
        <f t="shared" si="3"/>
        <v>0</v>
      </c>
      <c r="G140" s="12">
        <f>+G141</f>
        <v>70480</v>
      </c>
    </row>
    <row r="141" spans="1:7" s="79" customFormat="1" ht="94.5">
      <c r="A141" s="87">
        <v>110204</v>
      </c>
      <c r="B141" s="56" t="s">
        <v>81</v>
      </c>
      <c r="C141" s="88"/>
      <c r="D141" s="16">
        <f t="shared" si="3"/>
        <v>0</v>
      </c>
      <c r="E141" s="16">
        <f t="shared" si="3"/>
        <v>0</v>
      </c>
      <c r="F141" s="16">
        <f t="shared" si="3"/>
        <v>0</v>
      </c>
      <c r="G141" s="16">
        <f>+G142</f>
        <v>70480</v>
      </c>
    </row>
    <row r="142" spans="1:7" s="79" customFormat="1" ht="78.75">
      <c r="A142" s="42">
        <v>3110</v>
      </c>
      <c r="B142" s="43" t="s">
        <v>14</v>
      </c>
      <c r="C142" s="89"/>
      <c r="D142" s="45">
        <f>+D143+D144+D145</f>
        <v>0</v>
      </c>
      <c r="E142" s="45">
        <f>+E143+E144+E145</f>
        <v>0</v>
      </c>
      <c r="F142" s="45">
        <f>+F143+F144+F145</f>
        <v>0</v>
      </c>
      <c r="G142" s="45">
        <f>+G143+G144+G145</f>
        <v>70480</v>
      </c>
    </row>
    <row r="143" spans="1:7" ht="15.75" hidden="1">
      <c r="A143" s="83"/>
      <c r="B143" s="15"/>
      <c r="C143" s="10" t="s">
        <v>82</v>
      </c>
      <c r="D143" s="4"/>
      <c r="E143" s="4"/>
      <c r="F143" s="4"/>
      <c r="G143" s="45">
        <v>26240</v>
      </c>
    </row>
    <row r="144" spans="1:7" ht="15.75" hidden="1">
      <c r="A144" s="83"/>
      <c r="B144" s="15"/>
      <c r="C144" s="10" t="s">
        <v>83</v>
      </c>
      <c r="D144" s="4"/>
      <c r="E144" s="4"/>
      <c r="F144" s="4"/>
      <c r="G144" s="45">
        <v>26240</v>
      </c>
    </row>
    <row r="145" spans="1:7" ht="28.5" customHeight="1" hidden="1">
      <c r="A145" s="83"/>
      <c r="B145" s="15"/>
      <c r="C145" s="10" t="s">
        <v>84</v>
      </c>
      <c r="D145" s="4"/>
      <c r="E145" s="4"/>
      <c r="F145" s="4"/>
      <c r="G145" s="45">
        <v>18000</v>
      </c>
    </row>
    <row r="146" spans="1:7" s="54" customFormat="1" ht="44.25" customHeight="1">
      <c r="A146" s="35" t="s">
        <v>236</v>
      </c>
      <c r="B146" s="15" t="s">
        <v>91</v>
      </c>
      <c r="C146" s="10"/>
      <c r="D146" s="14">
        <f>+D147+D150</f>
        <v>381714</v>
      </c>
      <c r="E146" s="14">
        <f>+E147+E150</f>
        <v>0</v>
      </c>
      <c r="F146" s="14">
        <f>+F147+F150</f>
        <v>381714</v>
      </c>
      <c r="G146" s="14">
        <f>+G147+G150</f>
        <v>381714</v>
      </c>
    </row>
    <row r="147" spans="1:7" s="54" customFormat="1" ht="18" customHeight="1">
      <c r="A147" s="18">
        <v>160101</v>
      </c>
      <c r="B147" s="15" t="s">
        <v>224</v>
      </c>
      <c r="C147" s="8"/>
      <c r="D147" s="2">
        <f aca="true" t="shared" si="4" ref="D147:G148">+D148</f>
        <v>84000</v>
      </c>
      <c r="E147" s="2">
        <f t="shared" si="4"/>
        <v>0</v>
      </c>
      <c r="F147" s="2">
        <f t="shared" si="4"/>
        <v>84000</v>
      </c>
      <c r="G147" s="2">
        <f t="shared" si="4"/>
        <v>84000</v>
      </c>
    </row>
    <row r="148" spans="1:7" s="54" customFormat="1" ht="105">
      <c r="A148" s="42" t="s">
        <v>233</v>
      </c>
      <c r="B148" s="48" t="s">
        <v>234</v>
      </c>
      <c r="C148" s="44"/>
      <c r="D148" s="45">
        <f t="shared" si="4"/>
        <v>84000</v>
      </c>
      <c r="E148" s="45">
        <f t="shared" si="4"/>
        <v>0</v>
      </c>
      <c r="F148" s="45">
        <f t="shared" si="4"/>
        <v>84000</v>
      </c>
      <c r="G148" s="45">
        <f t="shared" si="4"/>
        <v>84000</v>
      </c>
    </row>
    <row r="149" spans="1:7" s="54" customFormat="1" ht="15.75">
      <c r="A149" s="37"/>
      <c r="B149" s="34"/>
      <c r="C149" s="8" t="s">
        <v>173</v>
      </c>
      <c r="D149" s="21">
        <v>84000</v>
      </c>
      <c r="E149" s="21">
        <v>0</v>
      </c>
      <c r="F149" s="21">
        <v>84000</v>
      </c>
      <c r="G149" s="21">
        <v>84000</v>
      </c>
    </row>
    <row r="150" spans="1:7" s="54" customFormat="1" ht="15.75">
      <c r="A150" s="18" t="s">
        <v>254</v>
      </c>
      <c r="B150" s="19" t="s">
        <v>255</v>
      </c>
      <c r="C150" s="90"/>
      <c r="D150" s="2">
        <f aca="true" t="shared" si="5" ref="D150:F151">+D151</f>
        <v>297714</v>
      </c>
      <c r="E150" s="2">
        <f t="shared" si="5"/>
        <v>0</v>
      </c>
      <c r="F150" s="2">
        <f t="shared" si="5"/>
        <v>297714</v>
      </c>
      <c r="G150" s="2">
        <f>+G151</f>
        <v>297714</v>
      </c>
    </row>
    <row r="151" spans="1:7" s="54" customFormat="1" ht="78.75">
      <c r="A151" s="91" t="s">
        <v>96</v>
      </c>
      <c r="B151" s="51" t="s">
        <v>226</v>
      </c>
      <c r="C151" s="8"/>
      <c r="D151" s="4">
        <f t="shared" si="5"/>
        <v>297714</v>
      </c>
      <c r="E151" s="4">
        <f t="shared" si="5"/>
        <v>0</v>
      </c>
      <c r="F151" s="4">
        <f t="shared" si="5"/>
        <v>297714</v>
      </c>
      <c r="G151" s="4">
        <f>+G152</f>
        <v>297714</v>
      </c>
    </row>
    <row r="152" spans="1:7" s="54" customFormat="1" ht="31.5">
      <c r="A152" s="55"/>
      <c r="B152" s="56"/>
      <c r="C152" s="8" t="s">
        <v>172</v>
      </c>
      <c r="D152" s="21">
        <v>297714</v>
      </c>
      <c r="E152" s="21">
        <v>0</v>
      </c>
      <c r="F152" s="21">
        <v>297714</v>
      </c>
      <c r="G152" s="21">
        <v>297714</v>
      </c>
    </row>
    <row r="153" spans="1:7" s="54" customFormat="1" ht="74.25" customHeight="1">
      <c r="A153" s="18">
        <v>40</v>
      </c>
      <c r="B153" s="20" t="s">
        <v>171</v>
      </c>
      <c r="C153" s="1"/>
      <c r="D153" s="14">
        <f>+D154+D169+D248+D255+D258</f>
        <v>15238692.6</v>
      </c>
      <c r="E153" s="14">
        <f>+E154+E169+E248+E255+E258</f>
        <v>0</v>
      </c>
      <c r="F153" s="14">
        <f>+F154+F169+F248+F255+F258</f>
        <v>15238692.6</v>
      </c>
      <c r="G153" s="14">
        <f>+G154+G169+G248+G255+G258</f>
        <v>15238692.6</v>
      </c>
    </row>
    <row r="154" spans="1:7" s="54" customFormat="1" ht="31.5">
      <c r="A154" s="57">
        <v>100203</v>
      </c>
      <c r="B154" s="19" t="s">
        <v>15</v>
      </c>
      <c r="C154" s="58"/>
      <c r="D154" s="12">
        <f>+D155+D164</f>
        <v>2263375</v>
      </c>
      <c r="E154" s="12">
        <f>+E155+E164</f>
        <v>0</v>
      </c>
      <c r="F154" s="12">
        <f>+F155+F164</f>
        <v>2263375</v>
      </c>
      <c r="G154" s="12">
        <f>+G155+G164</f>
        <v>2263375</v>
      </c>
    </row>
    <row r="155" spans="1:7" s="60" customFormat="1" ht="45">
      <c r="A155" s="91" t="s">
        <v>92</v>
      </c>
      <c r="B155" s="48" t="s">
        <v>11</v>
      </c>
      <c r="C155" s="59"/>
      <c r="D155" s="13">
        <f>+D156+D157+D158+D159+D160+D161+D162+D163</f>
        <v>733375</v>
      </c>
      <c r="E155" s="13">
        <f>+E156+E157+E158+E159+E160+E161+E162+E163</f>
        <v>0</v>
      </c>
      <c r="F155" s="13">
        <f>+F156+F157+F158+F159+F160+F161+F162+F163</f>
        <v>733375</v>
      </c>
      <c r="G155" s="13">
        <f>+G156+G157+G158+G159+G160+G161+G162+G163</f>
        <v>733375</v>
      </c>
    </row>
    <row r="156" spans="1:7" s="54" customFormat="1" ht="31.5">
      <c r="A156" s="55"/>
      <c r="B156" s="3"/>
      <c r="C156" s="36" t="s">
        <v>93</v>
      </c>
      <c r="D156" s="61">
        <v>52360</v>
      </c>
      <c r="E156" s="45">
        <v>0</v>
      </c>
      <c r="F156" s="61">
        <v>52360</v>
      </c>
      <c r="G156" s="61">
        <v>52360</v>
      </c>
    </row>
    <row r="157" spans="1:7" s="54" customFormat="1" ht="31.5">
      <c r="A157" s="55"/>
      <c r="B157" s="3"/>
      <c r="C157" s="36" t="s">
        <v>94</v>
      </c>
      <c r="D157" s="61">
        <v>26476</v>
      </c>
      <c r="E157" s="45">
        <v>0</v>
      </c>
      <c r="F157" s="61">
        <v>26476</v>
      </c>
      <c r="G157" s="61">
        <v>26476</v>
      </c>
    </row>
    <row r="158" spans="1:7" s="54" customFormat="1" ht="31.5">
      <c r="A158" s="55"/>
      <c r="B158" s="3"/>
      <c r="C158" s="8" t="s">
        <v>229</v>
      </c>
      <c r="D158" s="61">
        <v>179539</v>
      </c>
      <c r="E158" s="45">
        <v>0</v>
      </c>
      <c r="F158" s="61">
        <v>179539</v>
      </c>
      <c r="G158" s="61">
        <v>179539</v>
      </c>
    </row>
    <row r="159" spans="1:7" s="54" customFormat="1" ht="47.25">
      <c r="A159" s="55"/>
      <c r="B159" s="3"/>
      <c r="C159" s="8" t="s">
        <v>177</v>
      </c>
      <c r="D159" s="61">
        <v>125000</v>
      </c>
      <c r="E159" s="45">
        <v>0</v>
      </c>
      <c r="F159" s="61">
        <v>125000</v>
      </c>
      <c r="G159" s="61">
        <v>125000</v>
      </c>
    </row>
    <row r="160" spans="1:7" s="54" customFormat="1" ht="47.25">
      <c r="A160" s="55"/>
      <c r="B160" s="3"/>
      <c r="C160" s="8" t="s">
        <v>178</v>
      </c>
      <c r="D160" s="61">
        <v>80000</v>
      </c>
      <c r="E160" s="45">
        <v>0</v>
      </c>
      <c r="F160" s="61">
        <v>80000</v>
      </c>
      <c r="G160" s="61">
        <v>80000</v>
      </c>
    </row>
    <row r="161" spans="1:7" s="54" customFormat="1" ht="31.5">
      <c r="A161" s="55"/>
      <c r="B161" s="3"/>
      <c r="C161" s="8" t="s">
        <v>179</v>
      </c>
      <c r="D161" s="61">
        <v>90000</v>
      </c>
      <c r="E161" s="45">
        <v>0</v>
      </c>
      <c r="F161" s="61">
        <v>90000</v>
      </c>
      <c r="G161" s="61">
        <v>90000</v>
      </c>
    </row>
    <row r="162" spans="1:7" s="54" customFormat="1" ht="47.25">
      <c r="A162" s="55"/>
      <c r="B162" s="3"/>
      <c r="C162" s="8" t="s">
        <v>230</v>
      </c>
      <c r="D162" s="61">
        <v>130000</v>
      </c>
      <c r="E162" s="45">
        <v>0</v>
      </c>
      <c r="F162" s="61">
        <v>130000</v>
      </c>
      <c r="G162" s="61">
        <v>130000</v>
      </c>
    </row>
    <row r="163" spans="1:7" s="54" customFormat="1" ht="47.25">
      <c r="A163" s="55"/>
      <c r="B163" s="3"/>
      <c r="C163" s="8" t="s">
        <v>231</v>
      </c>
      <c r="D163" s="61">
        <v>50000</v>
      </c>
      <c r="E163" s="45">
        <v>0</v>
      </c>
      <c r="F163" s="61">
        <v>50000</v>
      </c>
      <c r="G163" s="61">
        <v>50000</v>
      </c>
    </row>
    <row r="164" spans="1:7" s="60" customFormat="1" ht="78.75">
      <c r="A164" s="91" t="s">
        <v>96</v>
      </c>
      <c r="B164" s="51" t="s">
        <v>226</v>
      </c>
      <c r="C164" s="62"/>
      <c r="D164" s="63">
        <f>+D165+D166+D167+D168</f>
        <v>1530000</v>
      </c>
      <c r="E164" s="63">
        <f>+E165+E166+E167+E168</f>
        <v>0</v>
      </c>
      <c r="F164" s="63">
        <f>+F165+F166+F167+F168</f>
        <v>1530000</v>
      </c>
      <c r="G164" s="63">
        <f>+G165+G166+G167+G168</f>
        <v>1530000</v>
      </c>
    </row>
    <row r="165" spans="1:7" s="54" customFormat="1" ht="15.75">
      <c r="A165" s="57"/>
      <c r="B165" s="64"/>
      <c r="C165" s="8" t="s">
        <v>164</v>
      </c>
      <c r="D165" s="32">
        <v>300000</v>
      </c>
      <c r="E165" s="32">
        <v>0</v>
      </c>
      <c r="F165" s="32">
        <v>300000</v>
      </c>
      <c r="G165" s="32">
        <v>300000</v>
      </c>
    </row>
    <row r="166" spans="1:7" s="54" customFormat="1" ht="15.75">
      <c r="A166" s="57"/>
      <c r="B166" s="64"/>
      <c r="C166" s="8" t="s">
        <v>186</v>
      </c>
      <c r="D166" s="61">
        <v>300000</v>
      </c>
      <c r="E166" s="32">
        <v>0</v>
      </c>
      <c r="F166" s="61">
        <v>300000</v>
      </c>
      <c r="G166" s="61">
        <v>300000</v>
      </c>
    </row>
    <row r="167" spans="1:7" s="54" customFormat="1" ht="15.75">
      <c r="A167" s="57"/>
      <c r="B167" s="64"/>
      <c r="C167" s="8" t="s">
        <v>187</v>
      </c>
      <c r="D167" s="61">
        <v>780000</v>
      </c>
      <c r="E167" s="32">
        <v>0</v>
      </c>
      <c r="F167" s="61">
        <v>780000</v>
      </c>
      <c r="G167" s="61">
        <v>780000</v>
      </c>
    </row>
    <row r="168" spans="1:7" s="54" customFormat="1" ht="15.75">
      <c r="A168" s="57"/>
      <c r="B168" s="64"/>
      <c r="C168" s="8" t="s">
        <v>188</v>
      </c>
      <c r="D168" s="61">
        <v>150000</v>
      </c>
      <c r="E168" s="32">
        <v>0</v>
      </c>
      <c r="F168" s="61">
        <v>150000</v>
      </c>
      <c r="G168" s="61">
        <v>150000</v>
      </c>
    </row>
    <row r="169" spans="1:7" s="54" customFormat="1" ht="48.75" customHeight="1">
      <c r="A169" s="55" t="s">
        <v>95</v>
      </c>
      <c r="B169" s="11" t="s">
        <v>26</v>
      </c>
      <c r="C169" s="58"/>
      <c r="D169" s="2">
        <f>+D173+D170</f>
        <v>11089651.6</v>
      </c>
      <c r="E169" s="2">
        <f>+E173+E170</f>
        <v>0</v>
      </c>
      <c r="F169" s="2">
        <f>+F173+F170</f>
        <v>11089651.6</v>
      </c>
      <c r="G169" s="2">
        <f>+G173+G170</f>
        <v>11089651.6</v>
      </c>
    </row>
    <row r="170" spans="1:7" s="60" customFormat="1" ht="75">
      <c r="A170" s="91" t="s">
        <v>174</v>
      </c>
      <c r="B170" s="99" t="s">
        <v>227</v>
      </c>
      <c r="C170" s="59"/>
      <c r="D170" s="4">
        <f>+D171+D172</f>
        <v>274782</v>
      </c>
      <c r="E170" s="4">
        <f>+E171+E172</f>
        <v>0</v>
      </c>
      <c r="F170" s="4">
        <f>+F171+F172</f>
        <v>274782</v>
      </c>
      <c r="G170" s="4">
        <f>+G171+G172</f>
        <v>274782</v>
      </c>
    </row>
    <row r="171" spans="1:7" s="54" customFormat="1" ht="31.5">
      <c r="A171" s="55"/>
      <c r="B171" s="3"/>
      <c r="C171" s="10" t="s">
        <v>175</v>
      </c>
      <c r="D171" s="65">
        <v>175000</v>
      </c>
      <c r="E171" s="45">
        <v>0</v>
      </c>
      <c r="F171" s="65">
        <v>175000</v>
      </c>
      <c r="G171" s="65">
        <v>175000</v>
      </c>
    </row>
    <row r="172" spans="1:7" s="54" customFormat="1" ht="31.5">
      <c r="A172" s="55"/>
      <c r="B172" s="3"/>
      <c r="C172" s="10" t="s">
        <v>176</v>
      </c>
      <c r="D172" s="65">
        <v>99782</v>
      </c>
      <c r="E172" s="45">
        <v>0</v>
      </c>
      <c r="F172" s="65">
        <v>99782</v>
      </c>
      <c r="G172" s="65">
        <v>99782</v>
      </c>
    </row>
    <row r="173" spans="1:7" s="60" customFormat="1" ht="78.75">
      <c r="A173" s="91" t="s">
        <v>96</v>
      </c>
      <c r="B173" s="51" t="s">
        <v>226</v>
      </c>
      <c r="C173" s="59"/>
      <c r="D173" s="4">
        <f>SUM(D174:D247)</f>
        <v>10814869.6</v>
      </c>
      <c r="E173" s="4">
        <f>SUM(E174:E247)</f>
        <v>0</v>
      </c>
      <c r="F173" s="4">
        <f>SUM(F174:F247)</f>
        <v>10814869.6</v>
      </c>
      <c r="G173" s="4">
        <f>SUM(G174:G247)</f>
        <v>10814869.6</v>
      </c>
    </row>
    <row r="174" spans="1:7" s="54" customFormat="1" ht="31.5">
      <c r="A174" s="55"/>
      <c r="B174" s="3"/>
      <c r="C174" s="8" t="s">
        <v>97</v>
      </c>
      <c r="D174" s="61">
        <v>412600</v>
      </c>
      <c r="E174" s="45">
        <v>0</v>
      </c>
      <c r="F174" s="61">
        <v>412600</v>
      </c>
      <c r="G174" s="61">
        <v>412600</v>
      </c>
    </row>
    <row r="175" spans="1:7" s="54" customFormat="1" ht="31.5">
      <c r="A175" s="55"/>
      <c r="B175" s="3"/>
      <c r="C175" s="8" t="s">
        <v>98</v>
      </c>
      <c r="D175" s="61">
        <v>233400</v>
      </c>
      <c r="E175" s="45">
        <v>0</v>
      </c>
      <c r="F175" s="61">
        <v>233400</v>
      </c>
      <c r="G175" s="61">
        <v>233400</v>
      </c>
    </row>
    <row r="176" spans="1:7" s="54" customFormat="1" ht="31.5">
      <c r="A176" s="55"/>
      <c r="B176" s="3"/>
      <c r="C176" s="8" t="s">
        <v>99</v>
      </c>
      <c r="D176" s="61">
        <v>293100</v>
      </c>
      <c r="E176" s="45">
        <v>0</v>
      </c>
      <c r="F176" s="61">
        <v>293100</v>
      </c>
      <c r="G176" s="61">
        <v>293100</v>
      </c>
    </row>
    <row r="177" spans="1:7" s="54" customFormat="1" ht="31.5">
      <c r="A177" s="55"/>
      <c r="B177" s="3"/>
      <c r="C177" s="8" t="s">
        <v>100</v>
      </c>
      <c r="D177" s="61">
        <v>202600</v>
      </c>
      <c r="E177" s="45">
        <v>0</v>
      </c>
      <c r="F177" s="61">
        <v>202600</v>
      </c>
      <c r="G177" s="61">
        <v>202600</v>
      </c>
    </row>
    <row r="178" spans="1:7" s="54" customFormat="1" ht="31.5">
      <c r="A178" s="55"/>
      <c r="B178" s="3"/>
      <c r="C178" s="8" t="s">
        <v>101</v>
      </c>
      <c r="D178" s="61">
        <v>202000</v>
      </c>
      <c r="E178" s="45">
        <v>0</v>
      </c>
      <c r="F178" s="61">
        <v>202000</v>
      </c>
      <c r="G178" s="61">
        <v>202000</v>
      </c>
    </row>
    <row r="179" spans="1:7" s="54" customFormat="1" ht="31.5">
      <c r="A179" s="55"/>
      <c r="B179" s="3"/>
      <c r="C179" s="8" t="s">
        <v>102</v>
      </c>
      <c r="D179" s="61">
        <v>197700</v>
      </c>
      <c r="E179" s="45">
        <v>0</v>
      </c>
      <c r="F179" s="61">
        <v>197700</v>
      </c>
      <c r="G179" s="61">
        <v>197700</v>
      </c>
    </row>
    <row r="180" spans="1:7" s="54" customFormat="1" ht="31.5">
      <c r="A180" s="55"/>
      <c r="B180" s="3"/>
      <c r="C180" s="8" t="s">
        <v>103</v>
      </c>
      <c r="D180" s="61">
        <v>209200</v>
      </c>
      <c r="E180" s="45">
        <v>0</v>
      </c>
      <c r="F180" s="61">
        <v>209200</v>
      </c>
      <c r="G180" s="61">
        <v>209200</v>
      </c>
    </row>
    <row r="181" spans="1:7" s="54" customFormat="1" ht="47.25">
      <c r="A181" s="55"/>
      <c r="B181" s="3"/>
      <c r="C181" s="8" t="s">
        <v>104</v>
      </c>
      <c r="D181" s="61">
        <v>63600</v>
      </c>
      <c r="E181" s="45">
        <v>0</v>
      </c>
      <c r="F181" s="61">
        <v>63600</v>
      </c>
      <c r="G181" s="61">
        <v>63600</v>
      </c>
    </row>
    <row r="182" spans="1:7" s="54" customFormat="1" ht="47.25">
      <c r="A182" s="55"/>
      <c r="B182" s="3"/>
      <c r="C182" s="8" t="s">
        <v>105</v>
      </c>
      <c r="D182" s="61">
        <v>63420</v>
      </c>
      <c r="E182" s="45">
        <v>0</v>
      </c>
      <c r="F182" s="61">
        <v>63420</v>
      </c>
      <c r="G182" s="61">
        <v>63420</v>
      </c>
    </row>
    <row r="183" spans="1:7" s="54" customFormat="1" ht="47.25">
      <c r="A183" s="55"/>
      <c r="B183" s="3"/>
      <c r="C183" s="8" t="s">
        <v>106</v>
      </c>
      <c r="D183" s="61">
        <v>63420</v>
      </c>
      <c r="E183" s="45">
        <v>0</v>
      </c>
      <c r="F183" s="61">
        <v>63420</v>
      </c>
      <c r="G183" s="61">
        <v>63420</v>
      </c>
    </row>
    <row r="184" spans="1:7" s="54" customFormat="1" ht="31.5">
      <c r="A184" s="55"/>
      <c r="B184" s="3"/>
      <c r="C184" s="8" t="s">
        <v>107</v>
      </c>
      <c r="D184" s="61">
        <v>212161</v>
      </c>
      <c r="E184" s="45">
        <v>0</v>
      </c>
      <c r="F184" s="61">
        <v>212161</v>
      </c>
      <c r="G184" s="61">
        <v>212161</v>
      </c>
    </row>
    <row r="185" spans="1:7" s="54" customFormat="1" ht="31.5">
      <c r="A185" s="55"/>
      <c r="B185" s="3"/>
      <c r="C185" s="8" t="s">
        <v>108</v>
      </c>
      <c r="D185" s="61">
        <v>288526</v>
      </c>
      <c r="E185" s="45">
        <v>0</v>
      </c>
      <c r="F185" s="61">
        <v>288526</v>
      </c>
      <c r="G185" s="61">
        <v>288526</v>
      </c>
    </row>
    <row r="186" spans="1:7" s="54" customFormat="1" ht="31.5">
      <c r="A186" s="55"/>
      <c r="B186" s="3"/>
      <c r="C186" s="8" t="s">
        <v>109</v>
      </c>
      <c r="D186" s="61">
        <v>521975</v>
      </c>
      <c r="E186" s="45">
        <v>0</v>
      </c>
      <c r="F186" s="61">
        <v>521975</v>
      </c>
      <c r="G186" s="61">
        <v>521975</v>
      </c>
    </row>
    <row r="187" spans="1:7" s="54" customFormat="1" ht="31.5">
      <c r="A187" s="55"/>
      <c r="B187" s="3"/>
      <c r="C187" s="8" t="s">
        <v>110</v>
      </c>
      <c r="D187" s="61">
        <v>385775</v>
      </c>
      <c r="E187" s="45">
        <v>0</v>
      </c>
      <c r="F187" s="61">
        <v>385775</v>
      </c>
      <c r="G187" s="61">
        <v>385775</v>
      </c>
    </row>
    <row r="188" spans="1:7" s="54" customFormat="1" ht="31.5">
      <c r="A188" s="55"/>
      <c r="B188" s="3"/>
      <c r="C188" s="8" t="s">
        <v>111</v>
      </c>
      <c r="D188" s="61">
        <v>358778</v>
      </c>
      <c r="E188" s="45">
        <v>0</v>
      </c>
      <c r="F188" s="61">
        <v>358778</v>
      </c>
      <c r="G188" s="61">
        <v>358778</v>
      </c>
    </row>
    <row r="189" spans="1:7" s="54" customFormat="1" ht="31.5">
      <c r="A189" s="55"/>
      <c r="B189" s="3"/>
      <c r="C189" s="8" t="s">
        <v>112</v>
      </c>
      <c r="D189" s="61">
        <v>207129</v>
      </c>
      <c r="E189" s="45">
        <v>0</v>
      </c>
      <c r="F189" s="61">
        <v>207129</v>
      </c>
      <c r="G189" s="61">
        <v>207129</v>
      </c>
    </row>
    <row r="190" spans="1:7" s="54" customFormat="1" ht="31.5">
      <c r="A190" s="55"/>
      <c r="B190" s="3"/>
      <c r="C190" s="8" t="s">
        <v>113</v>
      </c>
      <c r="D190" s="61">
        <v>586934</v>
      </c>
      <c r="E190" s="45">
        <v>0</v>
      </c>
      <c r="F190" s="61">
        <v>586934</v>
      </c>
      <c r="G190" s="61">
        <v>586934</v>
      </c>
    </row>
    <row r="191" spans="1:7" s="54" customFormat="1" ht="31.5">
      <c r="A191" s="55"/>
      <c r="B191" s="3"/>
      <c r="C191" s="8" t="s">
        <v>114</v>
      </c>
      <c r="D191" s="61">
        <v>444486</v>
      </c>
      <c r="E191" s="45">
        <v>0</v>
      </c>
      <c r="F191" s="61">
        <v>444486</v>
      </c>
      <c r="G191" s="61">
        <v>444486</v>
      </c>
    </row>
    <row r="192" spans="1:7" s="54" customFormat="1" ht="31.5">
      <c r="A192" s="55"/>
      <c r="B192" s="3"/>
      <c r="C192" s="8" t="s">
        <v>115</v>
      </c>
      <c r="D192" s="61">
        <v>189300</v>
      </c>
      <c r="E192" s="45">
        <v>0</v>
      </c>
      <c r="F192" s="61">
        <v>189300</v>
      </c>
      <c r="G192" s="61">
        <v>189300</v>
      </c>
    </row>
    <row r="193" spans="1:7" s="54" customFormat="1" ht="31.5">
      <c r="A193" s="55"/>
      <c r="B193" s="3"/>
      <c r="C193" s="8" t="s">
        <v>116</v>
      </c>
      <c r="D193" s="61">
        <v>52154</v>
      </c>
      <c r="E193" s="45">
        <v>0</v>
      </c>
      <c r="F193" s="61">
        <v>52154</v>
      </c>
      <c r="G193" s="61">
        <v>52154</v>
      </c>
    </row>
    <row r="194" spans="1:7" s="54" customFormat="1" ht="31.5">
      <c r="A194" s="55"/>
      <c r="B194" s="3"/>
      <c r="C194" s="8" t="s">
        <v>117</v>
      </c>
      <c r="D194" s="61">
        <v>49748</v>
      </c>
      <c r="E194" s="45">
        <v>0</v>
      </c>
      <c r="F194" s="61">
        <v>49748</v>
      </c>
      <c r="G194" s="61">
        <v>49748</v>
      </c>
    </row>
    <row r="195" spans="1:7" s="54" customFormat="1" ht="31.5">
      <c r="A195" s="55"/>
      <c r="B195" s="3"/>
      <c r="C195" s="8" t="s">
        <v>118</v>
      </c>
      <c r="D195" s="61">
        <v>50008</v>
      </c>
      <c r="E195" s="45">
        <v>0</v>
      </c>
      <c r="F195" s="61">
        <v>50008</v>
      </c>
      <c r="G195" s="61">
        <v>50008</v>
      </c>
    </row>
    <row r="196" spans="1:7" s="54" customFormat="1" ht="31.5">
      <c r="A196" s="55"/>
      <c r="B196" s="3"/>
      <c r="C196" s="8" t="s">
        <v>119</v>
      </c>
      <c r="D196" s="61">
        <v>7739</v>
      </c>
      <c r="E196" s="45">
        <v>0</v>
      </c>
      <c r="F196" s="61">
        <v>7739</v>
      </c>
      <c r="G196" s="61">
        <v>7739</v>
      </c>
    </row>
    <row r="197" spans="1:7" s="54" customFormat="1" ht="31.5">
      <c r="A197" s="55"/>
      <c r="B197" s="3"/>
      <c r="C197" s="8" t="s">
        <v>120</v>
      </c>
      <c r="D197" s="61">
        <v>23579</v>
      </c>
      <c r="E197" s="45">
        <v>0</v>
      </c>
      <c r="F197" s="61">
        <v>23579</v>
      </c>
      <c r="G197" s="61">
        <v>23579</v>
      </c>
    </row>
    <row r="198" spans="1:7" s="54" customFormat="1" ht="47.25">
      <c r="A198" s="55"/>
      <c r="B198" s="3"/>
      <c r="C198" s="8" t="s">
        <v>121</v>
      </c>
      <c r="D198" s="61">
        <v>91752</v>
      </c>
      <c r="E198" s="45">
        <v>0</v>
      </c>
      <c r="F198" s="61">
        <v>91752</v>
      </c>
      <c r="G198" s="61">
        <v>91752</v>
      </c>
    </row>
    <row r="199" spans="1:7" s="54" customFormat="1" ht="47.25">
      <c r="A199" s="55"/>
      <c r="B199" s="3"/>
      <c r="C199" s="8" t="s">
        <v>122</v>
      </c>
      <c r="D199" s="61">
        <v>79366</v>
      </c>
      <c r="E199" s="45">
        <v>0</v>
      </c>
      <c r="F199" s="61">
        <v>79366</v>
      </c>
      <c r="G199" s="61">
        <v>79366</v>
      </c>
    </row>
    <row r="200" spans="1:7" s="54" customFormat="1" ht="47.25">
      <c r="A200" s="55"/>
      <c r="B200" s="3"/>
      <c r="C200" s="8" t="s">
        <v>123</v>
      </c>
      <c r="D200" s="61">
        <v>19991</v>
      </c>
      <c r="E200" s="45">
        <v>0</v>
      </c>
      <c r="F200" s="61">
        <v>19991</v>
      </c>
      <c r="G200" s="61">
        <v>19991</v>
      </c>
    </row>
    <row r="201" spans="1:7" s="54" customFormat="1" ht="47.25">
      <c r="A201" s="55"/>
      <c r="B201" s="3"/>
      <c r="C201" s="8" t="s">
        <v>124</v>
      </c>
      <c r="D201" s="61">
        <v>51192</v>
      </c>
      <c r="E201" s="45">
        <v>0</v>
      </c>
      <c r="F201" s="61">
        <v>51192</v>
      </c>
      <c r="G201" s="61">
        <v>51192</v>
      </c>
    </row>
    <row r="202" spans="1:7" s="54" customFormat="1" ht="47.25">
      <c r="A202" s="55"/>
      <c r="B202" s="3"/>
      <c r="C202" s="8" t="s">
        <v>125</v>
      </c>
      <c r="D202" s="61">
        <v>32956</v>
      </c>
      <c r="E202" s="45">
        <v>0</v>
      </c>
      <c r="F202" s="61">
        <v>32956</v>
      </c>
      <c r="G202" s="61">
        <v>32956</v>
      </c>
    </row>
    <row r="203" spans="1:7" s="54" customFormat="1" ht="47.25">
      <c r="A203" s="55"/>
      <c r="B203" s="3"/>
      <c r="C203" s="8" t="s">
        <v>126</v>
      </c>
      <c r="D203" s="61">
        <v>60522</v>
      </c>
      <c r="E203" s="45">
        <v>0</v>
      </c>
      <c r="F203" s="61">
        <v>60522</v>
      </c>
      <c r="G203" s="61">
        <v>60522</v>
      </c>
    </row>
    <row r="204" spans="1:7" s="54" customFormat="1" ht="47.25">
      <c r="A204" s="55"/>
      <c r="B204" s="3"/>
      <c r="C204" s="8" t="s">
        <v>127</v>
      </c>
      <c r="D204" s="61">
        <v>75444</v>
      </c>
      <c r="E204" s="45">
        <v>0</v>
      </c>
      <c r="F204" s="61">
        <v>75444</v>
      </c>
      <c r="G204" s="61">
        <v>75444</v>
      </c>
    </row>
    <row r="205" spans="1:7" s="54" customFormat="1" ht="47.25">
      <c r="A205" s="55"/>
      <c r="B205" s="3"/>
      <c r="C205" s="8" t="s">
        <v>128</v>
      </c>
      <c r="D205" s="61">
        <v>34494</v>
      </c>
      <c r="E205" s="45">
        <v>0</v>
      </c>
      <c r="F205" s="61">
        <v>34494</v>
      </c>
      <c r="G205" s="61">
        <v>34494</v>
      </c>
    </row>
    <row r="206" spans="1:7" s="54" customFormat="1" ht="47.25">
      <c r="A206" s="55"/>
      <c r="B206" s="3"/>
      <c r="C206" s="8" t="s">
        <v>129</v>
      </c>
      <c r="D206" s="61">
        <v>121066</v>
      </c>
      <c r="E206" s="45">
        <v>0</v>
      </c>
      <c r="F206" s="61">
        <v>121066</v>
      </c>
      <c r="G206" s="61">
        <v>121066</v>
      </c>
    </row>
    <row r="207" spans="1:7" s="54" customFormat="1" ht="47.25">
      <c r="A207" s="55"/>
      <c r="B207" s="3"/>
      <c r="C207" s="8" t="s">
        <v>130</v>
      </c>
      <c r="D207" s="61">
        <v>34698</v>
      </c>
      <c r="E207" s="45">
        <v>0</v>
      </c>
      <c r="F207" s="61">
        <v>34698</v>
      </c>
      <c r="G207" s="61">
        <v>34698</v>
      </c>
    </row>
    <row r="208" spans="1:7" s="54" customFormat="1" ht="47.25">
      <c r="A208" s="55"/>
      <c r="B208" s="3"/>
      <c r="C208" s="8" t="s">
        <v>131</v>
      </c>
      <c r="D208" s="61">
        <v>66793</v>
      </c>
      <c r="E208" s="45">
        <v>0</v>
      </c>
      <c r="F208" s="61">
        <v>66793</v>
      </c>
      <c r="G208" s="61">
        <v>66793</v>
      </c>
    </row>
    <row r="209" spans="1:7" s="54" customFormat="1" ht="47.25">
      <c r="A209" s="55"/>
      <c r="B209" s="3"/>
      <c r="C209" s="8" t="s">
        <v>132</v>
      </c>
      <c r="D209" s="61">
        <v>22589</v>
      </c>
      <c r="E209" s="45">
        <v>0</v>
      </c>
      <c r="F209" s="61">
        <v>22589</v>
      </c>
      <c r="G209" s="61">
        <v>22589</v>
      </c>
    </row>
    <row r="210" spans="1:7" s="54" customFormat="1" ht="31.5">
      <c r="A210" s="55"/>
      <c r="B210" s="3"/>
      <c r="C210" s="8" t="s">
        <v>133</v>
      </c>
      <c r="D210" s="61">
        <v>30780</v>
      </c>
      <c r="E210" s="45">
        <v>0</v>
      </c>
      <c r="F210" s="61">
        <v>30780</v>
      </c>
      <c r="G210" s="61">
        <v>30780</v>
      </c>
    </row>
    <row r="211" spans="1:7" s="54" customFormat="1" ht="31.5">
      <c r="A211" s="55"/>
      <c r="B211" s="3"/>
      <c r="C211" s="8" t="s">
        <v>134</v>
      </c>
      <c r="D211" s="61">
        <v>38498</v>
      </c>
      <c r="E211" s="45">
        <v>0</v>
      </c>
      <c r="F211" s="61">
        <v>38498</v>
      </c>
      <c r="G211" s="61">
        <v>38498</v>
      </c>
    </row>
    <row r="212" spans="1:7" s="54" customFormat="1" ht="31.5">
      <c r="A212" s="55"/>
      <c r="B212" s="3"/>
      <c r="C212" s="8" t="s">
        <v>135</v>
      </c>
      <c r="D212" s="61">
        <v>18251</v>
      </c>
      <c r="E212" s="45">
        <v>0</v>
      </c>
      <c r="F212" s="61">
        <v>18251</v>
      </c>
      <c r="G212" s="61">
        <v>18251</v>
      </c>
    </row>
    <row r="213" spans="1:7" s="54" customFormat="1" ht="31.5">
      <c r="A213" s="55"/>
      <c r="B213" s="3"/>
      <c r="C213" s="8" t="s">
        <v>136</v>
      </c>
      <c r="D213" s="61">
        <v>1543</v>
      </c>
      <c r="E213" s="45">
        <v>0</v>
      </c>
      <c r="F213" s="61">
        <v>1543</v>
      </c>
      <c r="G213" s="61">
        <v>1543</v>
      </c>
    </row>
    <row r="214" spans="1:7" s="54" customFormat="1" ht="47.25">
      <c r="A214" s="55"/>
      <c r="B214" s="3"/>
      <c r="C214" s="8" t="s">
        <v>137</v>
      </c>
      <c r="D214" s="61">
        <v>113644</v>
      </c>
      <c r="E214" s="45">
        <v>0</v>
      </c>
      <c r="F214" s="61">
        <v>113644</v>
      </c>
      <c r="G214" s="61">
        <v>113644</v>
      </c>
    </row>
    <row r="215" spans="1:7" s="54" customFormat="1" ht="47.25">
      <c r="A215" s="55"/>
      <c r="B215" s="3"/>
      <c r="C215" s="8" t="s">
        <v>138</v>
      </c>
      <c r="D215" s="61">
        <v>158804</v>
      </c>
      <c r="E215" s="45">
        <v>0</v>
      </c>
      <c r="F215" s="61">
        <v>158804</v>
      </c>
      <c r="G215" s="61">
        <v>158804</v>
      </c>
    </row>
    <row r="216" spans="1:7" s="54" customFormat="1" ht="47.25">
      <c r="A216" s="55"/>
      <c r="B216" s="3"/>
      <c r="C216" s="8" t="s">
        <v>139</v>
      </c>
      <c r="D216" s="61">
        <v>173338</v>
      </c>
      <c r="E216" s="45">
        <v>0</v>
      </c>
      <c r="F216" s="61">
        <v>173338</v>
      </c>
      <c r="G216" s="61">
        <v>173338</v>
      </c>
    </row>
    <row r="217" spans="1:7" s="54" customFormat="1" ht="47.25">
      <c r="A217" s="55"/>
      <c r="B217" s="3"/>
      <c r="C217" s="8" t="s">
        <v>140</v>
      </c>
      <c r="D217" s="61">
        <v>103882</v>
      </c>
      <c r="E217" s="45">
        <v>0</v>
      </c>
      <c r="F217" s="61">
        <v>103882</v>
      </c>
      <c r="G217" s="61">
        <v>103882</v>
      </c>
    </row>
    <row r="218" spans="1:7" s="54" customFormat="1" ht="31.5">
      <c r="A218" s="55"/>
      <c r="B218" s="3"/>
      <c r="C218" s="8" t="s">
        <v>141</v>
      </c>
      <c r="D218" s="61">
        <v>379008</v>
      </c>
      <c r="E218" s="45">
        <v>0</v>
      </c>
      <c r="F218" s="61">
        <v>379008</v>
      </c>
      <c r="G218" s="61">
        <v>379008</v>
      </c>
    </row>
    <row r="219" spans="1:7" s="54" customFormat="1" ht="31.5">
      <c r="A219" s="55"/>
      <c r="B219" s="3"/>
      <c r="C219" s="8" t="s">
        <v>142</v>
      </c>
      <c r="D219" s="61">
        <v>438788</v>
      </c>
      <c r="E219" s="45">
        <v>0</v>
      </c>
      <c r="F219" s="61">
        <v>438788</v>
      </c>
      <c r="G219" s="61">
        <v>438788</v>
      </c>
    </row>
    <row r="220" spans="1:7" s="54" customFormat="1" ht="31.5">
      <c r="A220" s="55"/>
      <c r="B220" s="3"/>
      <c r="C220" s="8" t="s">
        <v>143</v>
      </c>
      <c r="D220" s="61">
        <v>392175.6</v>
      </c>
      <c r="E220" s="45">
        <v>0</v>
      </c>
      <c r="F220" s="61">
        <v>392175.6</v>
      </c>
      <c r="G220" s="61">
        <v>392175.6</v>
      </c>
    </row>
    <row r="221" spans="1:7" s="54" customFormat="1" ht="31.5">
      <c r="A221" s="55"/>
      <c r="B221" s="3"/>
      <c r="C221" s="8" t="s">
        <v>144</v>
      </c>
      <c r="D221" s="61">
        <v>148506</v>
      </c>
      <c r="E221" s="45">
        <v>0</v>
      </c>
      <c r="F221" s="61">
        <v>148506</v>
      </c>
      <c r="G221" s="61">
        <v>148506</v>
      </c>
    </row>
    <row r="222" spans="1:7" s="54" customFormat="1" ht="31.5">
      <c r="A222" s="55"/>
      <c r="B222" s="3"/>
      <c r="C222" s="8" t="s">
        <v>145</v>
      </c>
      <c r="D222" s="61">
        <v>159159</v>
      </c>
      <c r="E222" s="45">
        <v>0</v>
      </c>
      <c r="F222" s="61">
        <v>159159</v>
      </c>
      <c r="G222" s="61">
        <v>159159</v>
      </c>
    </row>
    <row r="223" spans="1:7" s="54" customFormat="1" ht="47.25">
      <c r="A223" s="55"/>
      <c r="B223" s="3"/>
      <c r="C223" s="8" t="s">
        <v>146</v>
      </c>
      <c r="D223" s="61">
        <v>45585</v>
      </c>
      <c r="E223" s="45">
        <v>0</v>
      </c>
      <c r="F223" s="61">
        <v>45585</v>
      </c>
      <c r="G223" s="61">
        <v>45585</v>
      </c>
    </row>
    <row r="224" spans="1:7" s="54" customFormat="1" ht="47.25">
      <c r="A224" s="55"/>
      <c r="B224" s="3"/>
      <c r="C224" s="8" t="s">
        <v>147</v>
      </c>
      <c r="D224" s="61">
        <v>77124</v>
      </c>
      <c r="E224" s="45">
        <v>0</v>
      </c>
      <c r="F224" s="61">
        <v>77124</v>
      </c>
      <c r="G224" s="61">
        <v>77124</v>
      </c>
    </row>
    <row r="225" spans="1:7" s="54" customFormat="1" ht="47.25">
      <c r="A225" s="55"/>
      <c r="B225" s="3"/>
      <c r="C225" s="8" t="s">
        <v>148</v>
      </c>
      <c r="D225" s="61">
        <v>88569</v>
      </c>
      <c r="E225" s="45">
        <v>0</v>
      </c>
      <c r="F225" s="61">
        <v>88569</v>
      </c>
      <c r="G225" s="61">
        <v>88569</v>
      </c>
    </row>
    <row r="226" spans="1:7" s="54" customFormat="1" ht="47.25">
      <c r="A226" s="55"/>
      <c r="B226" s="3"/>
      <c r="C226" s="8" t="s">
        <v>149</v>
      </c>
      <c r="D226" s="61">
        <v>109196</v>
      </c>
      <c r="E226" s="45">
        <v>0</v>
      </c>
      <c r="F226" s="61">
        <v>109196</v>
      </c>
      <c r="G226" s="61">
        <v>109196</v>
      </c>
    </row>
    <row r="227" spans="1:7" s="54" customFormat="1" ht="47.25">
      <c r="A227" s="55"/>
      <c r="B227" s="3"/>
      <c r="C227" s="8" t="s">
        <v>150</v>
      </c>
      <c r="D227" s="61">
        <v>97523</v>
      </c>
      <c r="E227" s="45">
        <v>0</v>
      </c>
      <c r="F227" s="61">
        <v>97523</v>
      </c>
      <c r="G227" s="61">
        <v>97523</v>
      </c>
    </row>
    <row r="228" spans="1:7" s="54" customFormat="1" ht="31.5">
      <c r="A228" s="55"/>
      <c r="B228" s="3"/>
      <c r="C228" s="8" t="s">
        <v>151</v>
      </c>
      <c r="D228" s="61">
        <v>16671</v>
      </c>
      <c r="E228" s="45">
        <v>0</v>
      </c>
      <c r="F228" s="61">
        <v>16671</v>
      </c>
      <c r="G228" s="61">
        <v>16671</v>
      </c>
    </row>
    <row r="229" spans="1:7" s="54" customFormat="1" ht="47.25">
      <c r="A229" s="55"/>
      <c r="B229" s="3"/>
      <c r="C229" s="8" t="s">
        <v>152</v>
      </c>
      <c r="D229" s="61">
        <v>172818</v>
      </c>
      <c r="E229" s="45">
        <v>0</v>
      </c>
      <c r="F229" s="61">
        <v>172818</v>
      </c>
      <c r="G229" s="61">
        <v>172818</v>
      </c>
    </row>
    <row r="230" spans="1:7" s="54" customFormat="1" ht="47.25">
      <c r="A230" s="55"/>
      <c r="B230" s="3"/>
      <c r="C230" s="8" t="s">
        <v>153</v>
      </c>
      <c r="D230" s="61">
        <v>245517</v>
      </c>
      <c r="E230" s="45">
        <v>0</v>
      </c>
      <c r="F230" s="61">
        <v>245517</v>
      </c>
      <c r="G230" s="61">
        <v>245517</v>
      </c>
    </row>
    <row r="231" spans="1:7" s="54" customFormat="1" ht="47.25">
      <c r="A231" s="55"/>
      <c r="B231" s="3"/>
      <c r="C231" s="8" t="s">
        <v>154</v>
      </c>
      <c r="D231" s="61">
        <v>10695</v>
      </c>
      <c r="E231" s="45">
        <v>0</v>
      </c>
      <c r="F231" s="61">
        <v>10695</v>
      </c>
      <c r="G231" s="61">
        <v>10695</v>
      </c>
    </row>
    <row r="232" spans="1:7" s="54" customFormat="1" ht="31.5">
      <c r="A232" s="55"/>
      <c r="B232" s="3"/>
      <c r="C232" s="8" t="s">
        <v>155</v>
      </c>
      <c r="D232" s="61">
        <v>161800</v>
      </c>
      <c r="E232" s="45">
        <v>0</v>
      </c>
      <c r="F232" s="61">
        <v>161800</v>
      </c>
      <c r="G232" s="61">
        <v>161800</v>
      </c>
    </row>
    <row r="233" spans="1:7" s="54" customFormat="1" ht="31.5">
      <c r="A233" s="55"/>
      <c r="B233" s="3"/>
      <c r="C233" s="8" t="s">
        <v>156</v>
      </c>
      <c r="D233" s="61">
        <v>250300</v>
      </c>
      <c r="E233" s="45">
        <v>0</v>
      </c>
      <c r="F233" s="61">
        <v>250300</v>
      </c>
      <c r="G233" s="61">
        <v>250300</v>
      </c>
    </row>
    <row r="234" spans="1:7" s="54" customFormat="1" ht="31.5">
      <c r="A234" s="55"/>
      <c r="B234" s="3"/>
      <c r="C234" s="8" t="s">
        <v>157</v>
      </c>
      <c r="D234" s="61">
        <v>252300</v>
      </c>
      <c r="E234" s="45">
        <v>0</v>
      </c>
      <c r="F234" s="61">
        <v>252300</v>
      </c>
      <c r="G234" s="61">
        <v>252300</v>
      </c>
    </row>
    <row r="235" spans="1:7" s="54" customFormat="1" ht="31.5">
      <c r="A235" s="66"/>
      <c r="B235" s="67"/>
      <c r="C235" s="8" t="s">
        <v>159</v>
      </c>
      <c r="D235" s="61">
        <v>181800</v>
      </c>
      <c r="E235" s="32">
        <v>0</v>
      </c>
      <c r="F235" s="61">
        <v>181800</v>
      </c>
      <c r="G235" s="61">
        <v>181800</v>
      </c>
    </row>
    <row r="236" spans="1:7" s="54" customFormat="1" ht="31.5">
      <c r="A236" s="66"/>
      <c r="B236" s="67"/>
      <c r="C236" s="8" t="s">
        <v>160</v>
      </c>
      <c r="D236" s="61">
        <v>163600</v>
      </c>
      <c r="E236" s="32">
        <v>0</v>
      </c>
      <c r="F236" s="61">
        <v>163600</v>
      </c>
      <c r="G236" s="61">
        <v>163600</v>
      </c>
    </row>
    <row r="237" spans="1:7" s="54" customFormat="1" ht="31.5">
      <c r="A237" s="66"/>
      <c r="B237" s="67"/>
      <c r="C237" s="8" t="s">
        <v>161</v>
      </c>
      <c r="D237" s="61">
        <v>185000</v>
      </c>
      <c r="E237" s="32">
        <v>0</v>
      </c>
      <c r="F237" s="61">
        <v>185000</v>
      </c>
      <c r="G237" s="61">
        <v>185000</v>
      </c>
    </row>
    <row r="238" spans="1:7" s="54" customFormat="1" ht="31.5">
      <c r="A238" s="66"/>
      <c r="B238" s="67"/>
      <c r="C238" s="8" t="s">
        <v>162</v>
      </c>
      <c r="D238" s="61">
        <v>124500</v>
      </c>
      <c r="E238" s="32">
        <v>0</v>
      </c>
      <c r="F238" s="61">
        <v>124500</v>
      </c>
      <c r="G238" s="61">
        <v>124500</v>
      </c>
    </row>
    <row r="239" spans="1:7" s="54" customFormat="1" ht="31.5">
      <c r="A239" s="66"/>
      <c r="B239" s="67"/>
      <c r="C239" s="8" t="s">
        <v>163</v>
      </c>
      <c r="D239" s="61">
        <v>47000</v>
      </c>
      <c r="E239" s="32">
        <v>0</v>
      </c>
      <c r="F239" s="61">
        <v>47000</v>
      </c>
      <c r="G239" s="61">
        <v>47000</v>
      </c>
    </row>
    <row r="240" spans="1:7" s="54" customFormat="1" ht="31.5">
      <c r="A240" s="66"/>
      <c r="B240" s="67"/>
      <c r="C240" s="8" t="s">
        <v>180</v>
      </c>
      <c r="D240" s="61">
        <v>20000</v>
      </c>
      <c r="E240" s="32">
        <v>0</v>
      </c>
      <c r="F240" s="61">
        <v>20000</v>
      </c>
      <c r="G240" s="61">
        <v>20000</v>
      </c>
    </row>
    <row r="241" spans="1:7" s="54" customFormat="1" ht="38.25" customHeight="1">
      <c r="A241" s="66"/>
      <c r="B241" s="67"/>
      <c r="C241" s="8" t="s">
        <v>181</v>
      </c>
      <c r="D241" s="61">
        <v>65000</v>
      </c>
      <c r="E241" s="32">
        <v>0</v>
      </c>
      <c r="F241" s="61">
        <v>65000</v>
      </c>
      <c r="G241" s="61">
        <v>65000</v>
      </c>
    </row>
    <row r="242" spans="1:7" s="54" customFormat="1" ht="43.5" customHeight="1">
      <c r="A242" s="66"/>
      <c r="B242" s="67"/>
      <c r="C242" s="8" t="s">
        <v>182</v>
      </c>
      <c r="D242" s="61">
        <v>18500</v>
      </c>
      <c r="E242" s="32">
        <v>0</v>
      </c>
      <c r="F242" s="61">
        <v>18500</v>
      </c>
      <c r="G242" s="61">
        <v>18500</v>
      </c>
    </row>
    <row r="243" spans="1:7" s="54" customFormat="1" ht="50.25" customHeight="1">
      <c r="A243" s="66"/>
      <c r="B243" s="67"/>
      <c r="C243" s="8" t="s">
        <v>183</v>
      </c>
      <c r="D243" s="61">
        <v>37500</v>
      </c>
      <c r="E243" s="32">
        <v>0</v>
      </c>
      <c r="F243" s="61">
        <v>37500</v>
      </c>
      <c r="G243" s="61">
        <v>37500</v>
      </c>
    </row>
    <row r="244" spans="1:7" s="54" customFormat="1" ht="43.5" customHeight="1">
      <c r="A244" s="66"/>
      <c r="B244" s="67"/>
      <c r="C244" s="8" t="s">
        <v>184</v>
      </c>
      <c r="D244" s="61">
        <v>9708</v>
      </c>
      <c r="E244" s="32">
        <v>0</v>
      </c>
      <c r="F244" s="61">
        <v>9708</v>
      </c>
      <c r="G244" s="61">
        <v>9708</v>
      </c>
    </row>
    <row r="245" spans="1:7" s="54" customFormat="1" ht="43.5" customHeight="1">
      <c r="A245" s="66"/>
      <c r="B245" s="67"/>
      <c r="C245" s="8" t="s">
        <v>158</v>
      </c>
      <c r="D245" s="61">
        <v>117642</v>
      </c>
      <c r="E245" s="32">
        <v>0</v>
      </c>
      <c r="F245" s="61">
        <v>117642</v>
      </c>
      <c r="G245" s="61">
        <v>117642</v>
      </c>
    </row>
    <row r="246" spans="1:7" s="54" customFormat="1" ht="43.5" customHeight="1">
      <c r="A246" s="66"/>
      <c r="B246" s="67"/>
      <c r="C246" s="8" t="s">
        <v>185</v>
      </c>
      <c r="D246" s="61">
        <v>30000</v>
      </c>
      <c r="E246" s="32">
        <v>0</v>
      </c>
      <c r="F246" s="61">
        <v>30000</v>
      </c>
      <c r="G246" s="61">
        <v>30000</v>
      </c>
    </row>
    <row r="247" spans="1:7" s="54" customFormat="1" ht="43.5" customHeight="1">
      <c r="A247" s="66"/>
      <c r="B247" s="67"/>
      <c r="C247" s="8" t="s">
        <v>211</v>
      </c>
      <c r="D247" s="61">
        <v>119950</v>
      </c>
      <c r="E247" s="32">
        <v>0</v>
      </c>
      <c r="F247" s="61">
        <v>119950</v>
      </c>
      <c r="G247" s="61">
        <v>119950</v>
      </c>
    </row>
    <row r="248" spans="1:7" s="54" customFormat="1" ht="63">
      <c r="A248" s="57">
        <v>170603</v>
      </c>
      <c r="B248" s="19" t="s">
        <v>246</v>
      </c>
      <c r="C248" s="68"/>
      <c r="D248" s="92">
        <f>+D249</f>
        <v>1146000</v>
      </c>
      <c r="E248" s="92">
        <f>+E249</f>
        <v>0</v>
      </c>
      <c r="F248" s="92">
        <f>+F249</f>
        <v>1146000</v>
      </c>
      <c r="G248" s="92">
        <f>+G249</f>
        <v>1146000</v>
      </c>
    </row>
    <row r="249" spans="1:7" s="60" customFormat="1" ht="78.75">
      <c r="A249" s="91" t="s">
        <v>96</v>
      </c>
      <c r="B249" s="51" t="s">
        <v>226</v>
      </c>
      <c r="C249" s="62"/>
      <c r="D249" s="63">
        <f>+D250+D251+D252+D253+D254</f>
        <v>1146000</v>
      </c>
      <c r="E249" s="63">
        <f>+E250+E251+E252+E253+E254</f>
        <v>0</v>
      </c>
      <c r="F249" s="63">
        <f>+F250+F251+F252+F253+F254</f>
        <v>1146000</v>
      </c>
      <c r="G249" s="63">
        <f>+G250+G251+G252+G253+G254</f>
        <v>1146000</v>
      </c>
    </row>
    <row r="250" spans="1:7" s="54" customFormat="1" ht="15.75">
      <c r="A250" s="57"/>
      <c r="B250" s="64"/>
      <c r="C250" s="8" t="s">
        <v>165</v>
      </c>
      <c r="D250" s="65">
        <v>500000</v>
      </c>
      <c r="E250" s="32">
        <v>0</v>
      </c>
      <c r="F250" s="65">
        <v>500000</v>
      </c>
      <c r="G250" s="65">
        <v>500000</v>
      </c>
    </row>
    <row r="251" spans="1:7" s="54" customFormat="1" ht="31.5">
      <c r="A251" s="57"/>
      <c r="B251" s="64"/>
      <c r="C251" s="8" t="s">
        <v>166</v>
      </c>
      <c r="D251" s="65">
        <v>100000</v>
      </c>
      <c r="E251" s="32">
        <v>0</v>
      </c>
      <c r="F251" s="65">
        <v>100000</v>
      </c>
      <c r="G251" s="65">
        <v>100000</v>
      </c>
    </row>
    <row r="252" spans="1:7" s="54" customFormat="1" ht="15.75">
      <c r="A252" s="57"/>
      <c r="B252" s="64"/>
      <c r="C252" s="8" t="s">
        <v>167</v>
      </c>
      <c r="D252" s="65">
        <v>63000</v>
      </c>
      <c r="E252" s="32">
        <v>0</v>
      </c>
      <c r="F252" s="65">
        <v>63000</v>
      </c>
      <c r="G252" s="65">
        <v>63000</v>
      </c>
    </row>
    <row r="253" spans="1:7" s="54" customFormat="1" ht="31.5">
      <c r="A253" s="57"/>
      <c r="B253" s="64"/>
      <c r="C253" s="8" t="s">
        <v>168</v>
      </c>
      <c r="D253" s="65">
        <v>385000</v>
      </c>
      <c r="E253" s="32">
        <v>0</v>
      </c>
      <c r="F253" s="65">
        <v>385000</v>
      </c>
      <c r="G253" s="65">
        <v>385000</v>
      </c>
    </row>
    <row r="254" spans="1:7" s="54" customFormat="1" ht="31.5">
      <c r="A254" s="57"/>
      <c r="B254" s="64"/>
      <c r="C254" s="8" t="s">
        <v>169</v>
      </c>
      <c r="D254" s="65">
        <v>98000</v>
      </c>
      <c r="E254" s="32">
        <v>0</v>
      </c>
      <c r="F254" s="65">
        <v>98000</v>
      </c>
      <c r="G254" s="65">
        <v>98000</v>
      </c>
    </row>
    <row r="255" spans="1:7" s="54" customFormat="1" ht="157.5">
      <c r="A255" s="57">
        <v>170703</v>
      </c>
      <c r="B255" s="19" t="s">
        <v>247</v>
      </c>
      <c r="C255" s="68"/>
      <c r="D255" s="92">
        <f aca="true" t="shared" si="6" ref="D255:F256">+D256</f>
        <v>223387</v>
      </c>
      <c r="E255" s="92">
        <f t="shared" si="6"/>
        <v>0</v>
      </c>
      <c r="F255" s="92">
        <f t="shared" si="6"/>
        <v>223387</v>
      </c>
      <c r="G255" s="92">
        <f>+G256</f>
        <v>223387</v>
      </c>
    </row>
    <row r="256" spans="1:7" s="60" customFormat="1" ht="78.75">
      <c r="A256" s="91" t="s">
        <v>96</v>
      </c>
      <c r="B256" s="51" t="s">
        <v>226</v>
      </c>
      <c r="C256" s="62"/>
      <c r="D256" s="63">
        <f t="shared" si="6"/>
        <v>223387</v>
      </c>
      <c r="E256" s="63">
        <f t="shared" si="6"/>
        <v>0</v>
      </c>
      <c r="F256" s="63">
        <f t="shared" si="6"/>
        <v>223387</v>
      </c>
      <c r="G256" s="63">
        <f>+G257</f>
        <v>223387</v>
      </c>
    </row>
    <row r="257" spans="1:7" s="54" customFormat="1" ht="15.75">
      <c r="A257" s="57"/>
      <c r="B257" s="64"/>
      <c r="C257" s="8" t="s">
        <v>189</v>
      </c>
      <c r="D257" s="65">
        <v>223387</v>
      </c>
      <c r="E257" s="32">
        <v>0</v>
      </c>
      <c r="F257" s="65">
        <v>223387</v>
      </c>
      <c r="G257" s="65">
        <v>223387</v>
      </c>
    </row>
    <row r="258" spans="1:7" s="54" customFormat="1" ht="47.25">
      <c r="A258" s="57">
        <v>100101</v>
      </c>
      <c r="B258" s="19" t="s">
        <v>248</v>
      </c>
      <c r="C258" s="68"/>
      <c r="D258" s="92">
        <f>+D259</f>
        <v>516279</v>
      </c>
      <c r="E258" s="92">
        <f>+E259</f>
        <v>0</v>
      </c>
      <c r="F258" s="92">
        <f>+F259</f>
        <v>516279</v>
      </c>
      <c r="G258" s="92">
        <f>+G259</f>
        <v>516279</v>
      </c>
    </row>
    <row r="259" spans="1:7" s="60" customFormat="1" ht="78.75">
      <c r="A259" s="91" t="s">
        <v>96</v>
      </c>
      <c r="B259" s="51" t="s">
        <v>226</v>
      </c>
      <c r="C259" s="62"/>
      <c r="D259" s="63">
        <f>+D260+D261</f>
        <v>516279</v>
      </c>
      <c r="E259" s="63">
        <f>+E260+E261</f>
        <v>0</v>
      </c>
      <c r="F259" s="63">
        <f>+F260+F261</f>
        <v>516279</v>
      </c>
      <c r="G259" s="63">
        <f>+G260+G261</f>
        <v>516279</v>
      </c>
    </row>
    <row r="260" spans="1:7" s="54" customFormat="1" ht="15.75">
      <c r="A260" s="66"/>
      <c r="B260" s="67"/>
      <c r="C260" s="8" t="s">
        <v>170</v>
      </c>
      <c r="D260" s="32">
        <v>3998</v>
      </c>
      <c r="E260" s="32">
        <v>0</v>
      </c>
      <c r="F260" s="32">
        <v>3998</v>
      </c>
      <c r="G260" s="32">
        <v>3998</v>
      </c>
    </row>
    <row r="261" spans="1:7" s="54" customFormat="1" ht="15.75">
      <c r="A261" s="66"/>
      <c r="B261" s="67"/>
      <c r="C261" s="8" t="s">
        <v>190</v>
      </c>
      <c r="D261" s="61">
        <v>512281</v>
      </c>
      <c r="E261" s="32">
        <v>0</v>
      </c>
      <c r="F261" s="61">
        <v>512281</v>
      </c>
      <c r="G261" s="61">
        <v>512281</v>
      </c>
    </row>
    <row r="262" spans="1:7" s="54" customFormat="1" ht="22.5">
      <c r="A262" s="66"/>
      <c r="B262" s="67"/>
      <c r="C262" s="97" t="s">
        <v>228</v>
      </c>
      <c r="D262" s="9"/>
      <c r="E262" s="9"/>
      <c r="F262" s="9"/>
      <c r="G262" s="98">
        <f>+G153+G146+G140+G99+G95+G74+G64+G55+G60+G8</f>
        <v>32876071.6</v>
      </c>
    </row>
    <row r="263" spans="1:7" s="54" customFormat="1" ht="15.75">
      <c r="A263" s="69"/>
      <c r="B263" s="70"/>
      <c r="D263" s="71"/>
      <c r="E263" s="71"/>
      <c r="F263" s="71"/>
      <c r="G263" s="71"/>
    </row>
    <row r="264" spans="1:7" s="54" customFormat="1" ht="15.75">
      <c r="A264" s="69"/>
      <c r="B264" s="70"/>
      <c r="D264" s="71"/>
      <c r="E264" s="71"/>
      <c r="F264" s="71"/>
      <c r="G264" s="71"/>
    </row>
    <row r="265" spans="1:7" s="54" customFormat="1" ht="15.75">
      <c r="A265" s="69"/>
      <c r="B265" s="70"/>
      <c r="D265" s="71"/>
      <c r="E265" s="71"/>
      <c r="F265" s="71"/>
      <c r="G265" s="71"/>
    </row>
    <row r="266" spans="1:7" s="5" customFormat="1" ht="34.5" customHeight="1">
      <c r="A266" s="6"/>
      <c r="B266" s="6"/>
      <c r="C266" s="5" t="s">
        <v>260</v>
      </c>
      <c r="D266" s="7"/>
      <c r="E266" s="7" t="s">
        <v>261</v>
      </c>
      <c r="F266" s="7"/>
      <c r="G266" s="7"/>
    </row>
    <row r="267" spans="1:7" s="54" customFormat="1" ht="15.75">
      <c r="A267" s="69"/>
      <c r="B267" s="70"/>
      <c r="D267" s="71"/>
      <c r="E267" s="71"/>
      <c r="F267" s="71"/>
      <c r="G267" s="71"/>
    </row>
    <row r="268" spans="1:7" s="54" customFormat="1" ht="15.75">
      <c r="A268" s="69"/>
      <c r="B268" s="70"/>
      <c r="D268" s="71"/>
      <c r="E268" s="71"/>
      <c r="F268" s="71"/>
      <c r="G268" s="71"/>
    </row>
    <row r="269" spans="1:7" s="54" customFormat="1" ht="15.75">
      <c r="A269" s="69"/>
      <c r="B269" s="70"/>
      <c r="D269" s="71"/>
      <c r="E269" s="71"/>
      <c r="F269" s="71"/>
      <c r="G269" s="71"/>
    </row>
    <row r="270" spans="1:7" s="54" customFormat="1" ht="15.75">
      <c r="A270" s="69"/>
      <c r="B270" s="70"/>
      <c r="D270" s="71"/>
      <c r="E270" s="71"/>
      <c r="F270" s="71"/>
      <c r="G270" s="71"/>
    </row>
    <row r="271" spans="1:7" s="54" customFormat="1" ht="15.75">
      <c r="A271" s="69"/>
      <c r="B271" s="70"/>
      <c r="D271" s="71"/>
      <c r="E271" s="71"/>
      <c r="F271" s="71"/>
      <c r="G271" s="71"/>
    </row>
    <row r="272" spans="1:7" s="54" customFormat="1" ht="15.75">
      <c r="A272" s="69"/>
      <c r="B272" s="70"/>
      <c r="D272" s="71"/>
      <c r="E272" s="71"/>
      <c r="F272" s="71"/>
      <c r="G272" s="71"/>
    </row>
    <row r="273" spans="1:7" s="54" customFormat="1" ht="15.75">
      <c r="A273" s="69"/>
      <c r="B273" s="70"/>
      <c r="D273" s="71"/>
      <c r="E273" s="71"/>
      <c r="F273" s="71"/>
      <c r="G273" s="71"/>
    </row>
    <row r="274" spans="1:7" s="54" customFormat="1" ht="15.75">
      <c r="A274" s="69"/>
      <c r="B274" s="70"/>
      <c r="D274" s="71"/>
      <c r="E274" s="71"/>
      <c r="F274" s="71"/>
      <c r="G274" s="71"/>
    </row>
    <row r="275" spans="1:7" s="54" customFormat="1" ht="15.75">
      <c r="A275" s="69"/>
      <c r="B275" s="70"/>
      <c r="D275" s="71"/>
      <c r="E275" s="71"/>
      <c r="F275" s="71"/>
      <c r="G275" s="71"/>
    </row>
    <row r="276" spans="1:7" s="54" customFormat="1" ht="15.75">
      <c r="A276" s="69"/>
      <c r="B276" s="70"/>
      <c r="D276" s="71"/>
      <c r="E276" s="71"/>
      <c r="F276" s="71"/>
      <c r="G276" s="71"/>
    </row>
    <row r="277" spans="1:7" s="54" customFormat="1" ht="15.75">
      <c r="A277" s="69"/>
      <c r="B277" s="70"/>
      <c r="D277" s="71"/>
      <c r="E277" s="71"/>
      <c r="F277" s="71"/>
      <c r="G277" s="71"/>
    </row>
    <row r="278" spans="1:7" s="54" customFormat="1" ht="15.75">
      <c r="A278" s="69"/>
      <c r="B278" s="70"/>
      <c r="D278" s="71"/>
      <c r="E278" s="71"/>
      <c r="F278" s="71"/>
      <c r="G278" s="71"/>
    </row>
    <row r="279" spans="1:7" s="54" customFormat="1" ht="15.75">
      <c r="A279" s="69"/>
      <c r="B279" s="70"/>
      <c r="D279" s="71"/>
      <c r="E279" s="71"/>
      <c r="F279" s="71"/>
      <c r="G279" s="71"/>
    </row>
    <row r="280" spans="1:7" s="54" customFormat="1" ht="15.75">
      <c r="A280" s="69"/>
      <c r="B280" s="70"/>
      <c r="D280" s="71"/>
      <c r="E280" s="71"/>
      <c r="F280" s="71"/>
      <c r="G280" s="71"/>
    </row>
    <row r="281" spans="1:7" s="54" customFormat="1" ht="15.75">
      <c r="A281" s="69"/>
      <c r="B281" s="70"/>
      <c r="D281" s="71"/>
      <c r="E281" s="71"/>
      <c r="F281" s="71"/>
      <c r="G281" s="71"/>
    </row>
    <row r="282" spans="1:7" s="54" customFormat="1" ht="15.75">
      <c r="A282" s="69"/>
      <c r="B282" s="70"/>
      <c r="D282" s="71"/>
      <c r="E282" s="71"/>
      <c r="F282" s="71"/>
      <c r="G282" s="71"/>
    </row>
    <row r="283" spans="1:7" s="54" customFormat="1" ht="15.75">
      <c r="A283" s="69"/>
      <c r="B283" s="70"/>
      <c r="D283" s="71"/>
      <c r="E283" s="71"/>
      <c r="F283" s="71"/>
      <c r="G283" s="71"/>
    </row>
    <row r="284" spans="1:7" s="54" customFormat="1" ht="15.75">
      <c r="A284" s="69"/>
      <c r="B284" s="70"/>
      <c r="D284" s="71"/>
      <c r="E284" s="71"/>
      <c r="F284" s="71"/>
      <c r="G284" s="71"/>
    </row>
    <row r="285" spans="1:7" s="54" customFormat="1" ht="15.75">
      <c r="A285" s="69"/>
      <c r="B285" s="70"/>
      <c r="D285" s="71"/>
      <c r="E285" s="71"/>
      <c r="F285" s="71"/>
      <c r="G285" s="71"/>
    </row>
    <row r="286" spans="1:7" s="54" customFormat="1" ht="15.75">
      <c r="A286" s="69"/>
      <c r="B286" s="70"/>
      <c r="D286" s="71"/>
      <c r="E286" s="71"/>
      <c r="F286" s="71"/>
      <c r="G286" s="71"/>
    </row>
    <row r="287" spans="1:7" s="54" customFormat="1" ht="15.75">
      <c r="A287" s="69"/>
      <c r="B287" s="70"/>
      <c r="D287" s="71"/>
      <c r="E287" s="71"/>
      <c r="F287" s="71"/>
      <c r="G287" s="71"/>
    </row>
    <row r="288" spans="1:7" s="54" customFormat="1" ht="15.75">
      <c r="A288" s="69"/>
      <c r="B288" s="70"/>
      <c r="D288" s="71"/>
      <c r="E288" s="71"/>
      <c r="F288" s="71"/>
      <c r="G288" s="71"/>
    </row>
    <row r="289" spans="1:7" s="54" customFormat="1" ht="15.75">
      <c r="A289" s="69"/>
      <c r="B289" s="70"/>
      <c r="D289" s="71"/>
      <c r="E289" s="71"/>
      <c r="F289" s="71"/>
      <c r="G289" s="71"/>
    </row>
    <row r="290" spans="1:7" ht="15.75">
      <c r="A290" s="69"/>
      <c r="B290" s="70"/>
      <c r="C290" s="54"/>
      <c r="D290" s="71"/>
      <c r="E290" s="71"/>
      <c r="F290" s="71"/>
      <c r="G290" s="71"/>
    </row>
    <row r="291" spans="1:7" ht="15.75">
      <c r="A291" s="69"/>
      <c r="B291" s="70"/>
      <c r="C291" s="54"/>
      <c r="D291" s="71"/>
      <c r="E291" s="71"/>
      <c r="F291" s="71"/>
      <c r="G291" s="71"/>
    </row>
    <row r="292" spans="1:7" ht="15.75">
      <c r="A292" s="69"/>
      <c r="B292" s="70"/>
      <c r="C292" s="54"/>
      <c r="D292" s="71"/>
      <c r="E292" s="71"/>
      <c r="F292" s="71"/>
      <c r="G292" s="71"/>
    </row>
    <row r="293" spans="1:7" ht="15.75">
      <c r="A293" s="69"/>
      <c r="B293" s="70"/>
      <c r="C293" s="54"/>
      <c r="D293" s="71"/>
      <c r="E293" s="71"/>
      <c r="F293" s="71"/>
      <c r="G293" s="71"/>
    </row>
    <row r="294" spans="1:7" ht="15.75">
      <c r="A294" s="69"/>
      <c r="B294" s="70"/>
      <c r="C294" s="54"/>
      <c r="D294" s="71"/>
      <c r="E294" s="71"/>
      <c r="F294" s="71"/>
      <c r="G294" s="71"/>
    </row>
    <row r="295" spans="1:7" ht="15.75">
      <c r="A295" s="69"/>
      <c r="B295" s="70"/>
      <c r="C295" s="54"/>
      <c r="D295" s="71"/>
      <c r="E295" s="71"/>
      <c r="F295" s="71"/>
      <c r="G295" s="71"/>
    </row>
    <row r="296" spans="1:7" ht="15.75">
      <c r="A296" s="69"/>
      <c r="B296" s="70"/>
      <c r="C296" s="54"/>
      <c r="D296" s="71"/>
      <c r="E296" s="71"/>
      <c r="F296" s="71"/>
      <c r="G296" s="71"/>
    </row>
    <row r="297" spans="1:7" ht="15.75">
      <c r="A297" s="69"/>
      <c r="B297" s="70"/>
      <c r="C297" s="54"/>
      <c r="D297" s="71"/>
      <c r="E297" s="71"/>
      <c r="F297" s="71"/>
      <c r="G297" s="71"/>
    </row>
    <row r="298" spans="1:7" ht="15.75">
      <c r="A298" s="69"/>
      <c r="B298" s="70"/>
      <c r="C298" s="54"/>
      <c r="D298" s="71"/>
      <c r="E298" s="71"/>
      <c r="F298" s="71"/>
      <c r="G298" s="71"/>
    </row>
    <row r="299" spans="1:7" ht="15.75">
      <c r="A299" s="69"/>
      <c r="B299" s="70"/>
      <c r="C299" s="54"/>
      <c r="D299" s="71"/>
      <c r="E299" s="71"/>
      <c r="F299" s="71"/>
      <c r="G299" s="71"/>
    </row>
    <row r="300" spans="1:7" ht="15.75">
      <c r="A300" s="69"/>
      <c r="B300" s="70"/>
      <c r="C300" s="54"/>
      <c r="D300" s="71"/>
      <c r="E300" s="71"/>
      <c r="F300" s="71"/>
      <c r="G300" s="71"/>
    </row>
    <row r="301" spans="1:7" ht="15.75">
      <c r="A301" s="69"/>
      <c r="B301" s="70"/>
      <c r="C301" s="54"/>
      <c r="D301" s="71"/>
      <c r="E301" s="71"/>
      <c r="F301" s="71"/>
      <c r="G301" s="71"/>
    </row>
    <row r="302" spans="1:7" ht="15.75">
      <c r="A302" s="69"/>
      <c r="B302" s="70"/>
      <c r="C302" s="54"/>
      <c r="D302" s="71"/>
      <c r="E302" s="71"/>
      <c r="F302" s="71"/>
      <c r="G302" s="71"/>
    </row>
    <row r="303" spans="1:7" ht="15.75">
      <c r="A303" s="69"/>
      <c r="B303" s="70"/>
      <c r="C303" s="54"/>
      <c r="D303" s="71"/>
      <c r="E303" s="71"/>
      <c r="F303" s="71"/>
      <c r="G303" s="71"/>
    </row>
    <row r="304" spans="1:7" ht="15.75">
      <c r="A304" s="69"/>
      <c r="B304" s="70"/>
      <c r="C304" s="54"/>
      <c r="D304" s="71"/>
      <c r="E304" s="71"/>
      <c r="F304" s="71"/>
      <c r="G304" s="71"/>
    </row>
    <row r="305" spans="1:7" ht="15.75">
      <c r="A305" s="69"/>
      <c r="B305" s="70"/>
      <c r="C305" s="54"/>
      <c r="D305" s="71"/>
      <c r="E305" s="71"/>
      <c r="F305" s="71"/>
      <c r="G305" s="71"/>
    </row>
    <row r="306" spans="1:7" ht="15.75">
      <c r="A306" s="69"/>
      <c r="B306" s="70"/>
      <c r="C306" s="54"/>
      <c r="D306" s="71"/>
      <c r="E306" s="71"/>
      <c r="F306" s="71"/>
      <c r="G306" s="71"/>
    </row>
    <row r="307" spans="1:7" ht="15.75">
      <c r="A307" s="69"/>
      <c r="B307" s="70"/>
      <c r="C307" s="54"/>
      <c r="D307" s="71"/>
      <c r="E307" s="71"/>
      <c r="F307" s="71"/>
      <c r="G307" s="71"/>
    </row>
    <row r="308" spans="1:7" ht="15.75">
      <c r="A308" s="69"/>
      <c r="B308" s="70"/>
      <c r="C308" s="54"/>
      <c r="D308" s="71"/>
      <c r="E308" s="71"/>
      <c r="F308" s="71"/>
      <c r="G308" s="71"/>
    </row>
    <row r="309" spans="1:7" ht="15.75">
      <c r="A309" s="69"/>
      <c r="B309" s="70"/>
      <c r="C309" s="54"/>
      <c r="D309" s="71"/>
      <c r="E309" s="71"/>
      <c r="F309" s="71"/>
      <c r="G309" s="71"/>
    </row>
    <row r="310" spans="1:7" ht="15.75">
      <c r="A310" s="69"/>
      <c r="B310" s="70"/>
      <c r="C310" s="54"/>
      <c r="D310" s="71"/>
      <c r="E310" s="71"/>
      <c r="F310" s="71"/>
      <c r="G310" s="71"/>
    </row>
    <row r="311" spans="1:7" ht="15.75">
      <c r="A311" s="69"/>
      <c r="B311" s="70"/>
      <c r="C311" s="54"/>
      <c r="D311" s="71"/>
      <c r="E311" s="71"/>
      <c r="F311" s="71"/>
      <c r="G311" s="71"/>
    </row>
    <row r="312" spans="1:7" ht="15.75">
      <c r="A312" s="69"/>
      <c r="B312" s="70"/>
      <c r="C312" s="54"/>
      <c r="D312" s="71"/>
      <c r="E312" s="71"/>
      <c r="F312" s="71"/>
      <c r="G312" s="71"/>
    </row>
    <row r="313" spans="1:7" ht="15.75">
      <c r="A313" s="69"/>
      <c r="B313" s="70"/>
      <c r="C313" s="54"/>
      <c r="D313" s="71"/>
      <c r="E313" s="71"/>
      <c r="F313" s="71"/>
      <c r="G313" s="71"/>
    </row>
    <row r="314" spans="1:7" ht="15.75">
      <c r="A314" s="69"/>
      <c r="B314" s="70"/>
      <c r="C314" s="54"/>
      <c r="D314" s="71"/>
      <c r="E314" s="71"/>
      <c r="F314" s="71"/>
      <c r="G314" s="71"/>
    </row>
    <row r="315" spans="1:7" ht="15.75">
      <c r="A315" s="69"/>
      <c r="B315" s="70"/>
      <c r="C315" s="54"/>
      <c r="D315" s="71"/>
      <c r="E315" s="71"/>
      <c r="F315" s="71"/>
      <c r="G315" s="71"/>
    </row>
    <row r="316" spans="1:7" ht="15.75">
      <c r="A316" s="69"/>
      <c r="B316" s="70"/>
      <c r="C316" s="54"/>
      <c r="D316" s="71"/>
      <c r="E316" s="71"/>
      <c r="F316" s="71"/>
      <c r="G316" s="71"/>
    </row>
    <row r="317" spans="1:7" ht="15.75">
      <c r="A317" s="69"/>
      <c r="B317" s="70"/>
      <c r="C317" s="54"/>
      <c r="D317" s="71"/>
      <c r="E317" s="71"/>
      <c r="F317" s="71"/>
      <c r="G317" s="71"/>
    </row>
    <row r="318" spans="1:7" ht="15.75">
      <c r="A318" s="69"/>
      <c r="B318" s="70"/>
      <c r="C318" s="54"/>
      <c r="D318" s="71"/>
      <c r="E318" s="71"/>
      <c r="F318" s="71"/>
      <c r="G318" s="71"/>
    </row>
    <row r="319" spans="1:7" ht="15.75">
      <c r="A319" s="69"/>
      <c r="B319" s="70"/>
      <c r="C319" s="54"/>
      <c r="D319" s="71"/>
      <c r="E319" s="71"/>
      <c r="F319" s="71"/>
      <c r="G319" s="71"/>
    </row>
    <row r="320" spans="1:7" ht="15.75">
      <c r="A320" s="69"/>
      <c r="B320" s="70"/>
      <c r="C320" s="54"/>
      <c r="D320" s="71"/>
      <c r="E320" s="71"/>
      <c r="F320" s="71"/>
      <c r="G320" s="71"/>
    </row>
    <row r="321" spans="1:7" ht="15.75">
      <c r="A321" s="69"/>
      <c r="B321" s="70"/>
      <c r="C321" s="54"/>
      <c r="D321" s="71"/>
      <c r="E321" s="71"/>
      <c r="F321" s="71"/>
      <c r="G321" s="71"/>
    </row>
    <row r="322" spans="1:7" ht="15.75">
      <c r="A322" s="69"/>
      <c r="B322" s="70"/>
      <c r="C322" s="54"/>
      <c r="D322" s="71"/>
      <c r="E322" s="71"/>
      <c r="F322" s="71"/>
      <c r="G322" s="71"/>
    </row>
    <row r="323" spans="1:7" ht="15.75">
      <c r="A323" s="69"/>
      <c r="B323" s="70"/>
      <c r="C323" s="54"/>
      <c r="D323" s="71"/>
      <c r="E323" s="71"/>
      <c r="F323" s="71"/>
      <c r="G323" s="71"/>
    </row>
    <row r="324" spans="1:7" ht="15.75">
      <c r="A324" s="69"/>
      <c r="B324" s="70"/>
      <c r="C324" s="54"/>
      <c r="D324" s="71"/>
      <c r="E324" s="71"/>
      <c r="F324" s="71"/>
      <c r="G324" s="71"/>
    </row>
    <row r="325" spans="1:7" ht="15.75">
      <c r="A325" s="69"/>
      <c r="B325" s="70"/>
      <c r="C325" s="54"/>
      <c r="D325" s="71"/>
      <c r="E325" s="71"/>
      <c r="F325" s="71"/>
      <c r="G325" s="71"/>
    </row>
    <row r="326" spans="1:7" ht="15.75">
      <c r="A326" s="69"/>
      <c r="B326" s="70"/>
      <c r="C326" s="54"/>
      <c r="D326" s="71"/>
      <c r="E326" s="71"/>
      <c r="F326" s="71"/>
      <c r="G326" s="71"/>
    </row>
    <row r="327" spans="1:7" ht="15.75">
      <c r="A327" s="69"/>
      <c r="B327" s="70"/>
      <c r="C327" s="54"/>
      <c r="D327" s="71"/>
      <c r="E327" s="71"/>
      <c r="F327" s="71"/>
      <c r="G327" s="71"/>
    </row>
    <row r="328" spans="1:7" ht="15.75">
      <c r="A328" s="69"/>
      <c r="B328" s="70"/>
      <c r="C328" s="54"/>
      <c r="D328" s="71"/>
      <c r="E328" s="71"/>
      <c r="F328" s="71"/>
      <c r="G328" s="71"/>
    </row>
    <row r="329" spans="1:7" ht="15.75">
      <c r="A329" s="69"/>
      <c r="B329" s="70"/>
      <c r="C329" s="54"/>
      <c r="D329" s="71"/>
      <c r="E329" s="71"/>
      <c r="F329" s="71"/>
      <c r="G329" s="71"/>
    </row>
    <row r="330" spans="1:7" ht="15.75">
      <c r="A330" s="69"/>
      <c r="B330" s="70"/>
      <c r="C330" s="54"/>
      <c r="D330" s="71"/>
      <c r="E330" s="71"/>
      <c r="F330" s="71"/>
      <c r="G330" s="71"/>
    </row>
    <row r="331" spans="1:7" ht="15.75">
      <c r="A331" s="69"/>
      <c r="B331" s="70"/>
      <c r="C331" s="54"/>
      <c r="D331" s="71"/>
      <c r="E331" s="71"/>
      <c r="F331" s="71"/>
      <c r="G331" s="71"/>
    </row>
    <row r="332" spans="1:7" ht="15.75">
      <c r="A332" s="69"/>
      <c r="B332" s="70"/>
      <c r="C332" s="54"/>
      <c r="D332" s="71"/>
      <c r="E332" s="71"/>
      <c r="F332" s="71"/>
      <c r="G332" s="71"/>
    </row>
    <row r="333" spans="1:7" ht="15.75">
      <c r="A333" s="69"/>
      <c r="B333" s="70"/>
      <c r="C333" s="54"/>
      <c r="D333" s="71"/>
      <c r="E333" s="71"/>
      <c r="F333" s="71"/>
      <c r="G333" s="71"/>
    </row>
    <row r="334" spans="1:7" ht="15.75">
      <c r="A334" s="69"/>
      <c r="B334" s="70"/>
      <c r="C334" s="54"/>
      <c r="D334" s="71"/>
      <c r="E334" s="71"/>
      <c r="F334" s="71"/>
      <c r="G334" s="71"/>
    </row>
    <row r="335" spans="1:7" ht="15.75">
      <c r="A335" s="69"/>
      <c r="B335" s="70"/>
      <c r="C335" s="54"/>
      <c r="D335" s="71"/>
      <c r="E335" s="71"/>
      <c r="F335" s="71"/>
      <c r="G335" s="71"/>
    </row>
    <row r="336" spans="1:7" ht="15.75">
      <c r="A336" s="69"/>
      <c r="B336" s="70"/>
      <c r="C336" s="54"/>
      <c r="D336" s="71"/>
      <c r="E336" s="71"/>
      <c r="F336" s="71"/>
      <c r="G336" s="71"/>
    </row>
    <row r="337" spans="1:7" ht="15.75">
      <c r="A337" s="69"/>
      <c r="B337" s="70"/>
      <c r="C337" s="54"/>
      <c r="D337" s="71"/>
      <c r="E337" s="71"/>
      <c r="F337" s="71"/>
      <c r="G337" s="71"/>
    </row>
    <row r="338" spans="1:7" ht="15.75">
      <c r="A338" s="69"/>
      <c r="B338" s="70"/>
      <c r="C338" s="54"/>
      <c r="D338" s="71"/>
      <c r="E338" s="71"/>
      <c r="F338" s="71"/>
      <c r="G338" s="71"/>
    </row>
    <row r="339" spans="1:7" ht="15.75">
      <c r="A339" s="69"/>
      <c r="B339" s="70"/>
      <c r="C339" s="54"/>
      <c r="D339" s="71"/>
      <c r="E339" s="71"/>
      <c r="F339" s="71"/>
      <c r="G339" s="71"/>
    </row>
    <row r="340" spans="1:7" ht="15.75">
      <c r="A340" s="69"/>
      <c r="B340" s="70"/>
      <c r="C340" s="54"/>
      <c r="D340" s="71"/>
      <c r="E340" s="71"/>
      <c r="F340" s="71"/>
      <c r="G340" s="71"/>
    </row>
    <row r="341" spans="1:7" ht="15.75">
      <c r="A341" s="69"/>
      <c r="B341" s="70"/>
      <c r="C341" s="54"/>
      <c r="D341" s="71"/>
      <c r="E341" s="71"/>
      <c r="F341" s="71"/>
      <c r="G341" s="71"/>
    </row>
    <row r="342" spans="1:7" ht="15.75">
      <c r="A342" s="69"/>
      <c r="B342" s="70"/>
      <c r="C342" s="54"/>
      <c r="D342" s="71"/>
      <c r="E342" s="71"/>
      <c r="F342" s="71"/>
      <c r="G342" s="71"/>
    </row>
    <row r="343" spans="1:7" ht="15.75">
      <c r="A343" s="69"/>
      <c r="B343" s="70"/>
      <c r="C343" s="54"/>
      <c r="D343" s="71"/>
      <c r="E343" s="71"/>
      <c r="F343" s="71"/>
      <c r="G343" s="71"/>
    </row>
    <row r="344" spans="1:7" ht="15.75">
      <c r="A344" s="69"/>
      <c r="B344" s="70"/>
      <c r="C344" s="54"/>
      <c r="D344" s="71"/>
      <c r="E344" s="71"/>
      <c r="F344" s="71"/>
      <c r="G344" s="71"/>
    </row>
    <row r="345" spans="1:7" ht="15.75">
      <c r="A345" s="69"/>
      <c r="B345" s="70"/>
      <c r="C345" s="54"/>
      <c r="D345" s="71"/>
      <c r="E345" s="71"/>
      <c r="F345" s="71"/>
      <c r="G345" s="71"/>
    </row>
    <row r="346" spans="1:7" ht="15.75">
      <c r="A346" s="69"/>
      <c r="B346" s="70"/>
      <c r="C346" s="54"/>
      <c r="D346" s="71"/>
      <c r="E346" s="71"/>
      <c r="F346" s="71"/>
      <c r="G346" s="71"/>
    </row>
  </sheetData>
  <sheetProtection/>
  <mergeCells count="5">
    <mergeCell ref="A4:G4"/>
    <mergeCell ref="C6:C7"/>
    <mergeCell ref="D6:D7"/>
    <mergeCell ref="E6:E7"/>
    <mergeCell ref="F6:F7"/>
  </mergeCells>
  <printOptions/>
  <pageMargins left="0.24" right="0.16" top="1" bottom="0.2" header="0.5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Polina</dc:creator>
  <cp:keywords/>
  <dc:description/>
  <cp:lastModifiedBy>User</cp:lastModifiedBy>
  <cp:lastPrinted>2012-12-26T08:34:52Z</cp:lastPrinted>
  <dcterms:created xsi:type="dcterms:W3CDTF">2012-12-12T07:45:38Z</dcterms:created>
  <dcterms:modified xsi:type="dcterms:W3CDTF">2012-12-28T11:58:07Z</dcterms:modified>
  <cp:category/>
  <cp:version/>
  <cp:contentType/>
  <cp:contentStatus/>
</cp:coreProperties>
</file>