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<sst xmlns="http://schemas.openxmlformats.org/spreadsheetml/2006/main" count="128" uniqueCount="122">
  <si>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</si>
  <si>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</si>
  <si>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</si>
  <si>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</si>
  <si>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</si>
  <si>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</si>
  <si>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</si>
  <si>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</si>
  <si>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</si>
  <si>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</si>
  <si>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</si>
  <si>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</si>
  <si>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</si>
  <si>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</si>
  <si>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</si>
  <si>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</si>
  <si>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</si>
  <si>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</si>
  <si>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</si>
  <si>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</si>
  <si>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</si>
  <si>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</si>
  <si>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</si>
  <si>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</si>
  <si>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</si>
  <si>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</si>
  <si>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</si>
  <si>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</si>
  <si>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</si>
  <si>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</si>
  <si>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</si>
  <si>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</si>
  <si>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</si>
  <si>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</si>
  <si>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</si>
  <si>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</si>
  <si>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</si>
  <si>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</si>
  <si>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</si>
  <si>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</si>
  <si>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</t>
  </si>
  <si>
    <t>Всього без урахування трансфертів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</si>
  <si>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</si>
  <si>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</si>
  <si>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</si>
  <si>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</si>
  <si>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</si>
  <si>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</si>
  <si>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</si>
  <si>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</si>
  <si>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</si>
  <si>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</si>
  <si>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</si>
  <si>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</si>
  <si>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</si>
  <si>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</si>
  <si>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</si>
  <si>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</si>
  <si>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</si>
  <si>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</si>
  <si>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</si>
  <si>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</si>
  <si>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</si>
  <si>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</si>
  <si>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</si>
  <si>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</si>
  <si>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</si>
  <si>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Частина чистого прибутку (доходу) комунальних унітарних підприємств та їх об`єднань, що вилучається до бюджету 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</si>
  <si>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</si>
  <si>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</si>
  <si>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Податок на доходи фізичних осіб на дивіденди та роялті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</si>
  <si>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</si>
  <si>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</si>
  <si>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</si>
  <si>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Субвенція на проведення видатків місцевих бюджетів, що враховуються при визначенні обсягу міжбюджетних трансфертів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</si>
  <si>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</si>
  <si>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</si>
  <si>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</si>
  <si>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Реєстраційний збір за проведення державної реєстрації юр.осіб та фіз.осіб.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</si>
  <si>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</si>
  <si>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</si>
  <si>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Додаткова дотація з Д/б місцевим бюджетам на покращення надання соціальних послуг найуразливішим верствам населення</t>
  </si>
  <si>
    <t>Додаткова дотація з Д/б місцевим бюджетам на оплату праці працівників бюджетних установ</t>
  </si>
  <si>
    <t>Додаткова дотація з Д/б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</si>
  <si>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Кошти від відчуження майна, що  перебуває в комунальній власності</t>
  </si>
  <si>
    <t>Надходження від орендної плати майна, що перебуває в комунальній власності</t>
  </si>
  <si>
    <t xml:space="preserve">Грошові стягнення за шкоду, заподіяну порушенням законодавства про охорону навк. природ.середовища 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</si>
  <si>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</si>
  <si>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Освітня субвенція з державного бюджету</t>
  </si>
  <si>
    <t>Медична субвенція з державного бюджету</t>
  </si>
  <si>
    <t>Інші збори за забруднення навколишнього природного середовища  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</si>
  <si>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</si>
  <si>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</si>
  <si>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</si>
  <si>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</si>
  <si>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</si>
  <si>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</si>
  <si>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</si>
  <si>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</si>
  <si>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</si>
  <si>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</si>
  <si>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</si>
  <si>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Рентна плата за використання природних ресурсів</t>
  </si>
  <si>
    <t>тис.грн.</t>
  </si>
  <si>
    <t>Факт виконання за І квартал 2016 року</t>
  </si>
  <si>
    <t>Інші додаткові дотації</t>
  </si>
  <si>
    <t>Надходження коштів пайової участі у розвитку інфраструктури населеного пункту</t>
  </si>
  <si>
    <t xml:space="preserve">Доходи від операцій з капіталом </t>
  </si>
  <si>
    <t xml:space="preserve">Секретар ради </t>
  </si>
  <si>
    <t>% виконання до 2016 року</t>
  </si>
  <si>
    <t>І.М.Бутков</t>
  </si>
  <si>
    <t>Кошти від продажу землі  </t>
  </si>
  <si>
    <r>
      <t xml:space="preserve">Додаток  до рішення міської ради від </t>
    </r>
    <r>
      <rPr>
        <u val="single"/>
        <sz val="12"/>
        <rFont val="Times New Roman"/>
        <family val="1"/>
      </rPr>
      <t xml:space="preserve">" __" </t>
    </r>
    <r>
      <rPr>
        <sz val="12"/>
        <rFont val="Times New Roman"/>
        <family val="1"/>
      </rPr>
      <t>травня 2017 р. №____</t>
    </r>
  </si>
  <si>
    <t>План на І квартал 2017 року з урахуванням внесених змін</t>
  </si>
  <si>
    <t>Факт виконання за І квартал 2017 року</t>
  </si>
  <si>
    <t xml:space="preserve"> 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</si>
  <si>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</si>
  <si>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</si>
  <si>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</si>
  <si>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адміністративних послуг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</si>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</sst>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172" fontId="8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172" fontId="12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2" fontId="11" fillId="0" borderId="15" xfId="0" applyNumberFormat="1" applyFont="1" applyFill="1" applyBorder="1" applyAlignment="1">
      <alignment horizontal="center" vertical="center" wrapText="1"/>
    </xf>
    <xf numFmtId="172" fontId="11" fillId="0" borderId="16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68">
      <selection activeCell="F85" sqref="F85"/>
    </sheetView>
  </sheetViews>
  <sheetFormatPr defaultColWidth="9.140625" defaultRowHeight="15"/>
  <cols>
    <col min="1" max="1" width="11.28125" style="1" customWidth="1"/>
    <col min="2" max="2" width="40.421875" style="4" customWidth="1"/>
    <col min="3" max="3" width="11.8515625" style="2" customWidth="1"/>
    <col min="4" max="4" width="10.421875" style="2" customWidth="1"/>
    <col min="5" max="5" width="8.7109375" style="2" customWidth="1"/>
    <col min="6" max="6" width="9.7109375" style="2" customWidth="1"/>
    <col min="7" max="7" width="10.421875" style="10" customWidth="1"/>
    <col min="8" max="8" width="9.421875" style="10" customWidth="1"/>
    <col min="9" max="16384" width="9.140625" style="1" customWidth="1"/>
  </cols>
  <sheetData>
    <row r="1" spans="1:6" ht="50.25" customHeight="1">
      <c r="A1" s="17"/>
      <c r="B1" s="18"/>
      <c r="C1" s="10"/>
      <c r="D1" s="42" t="s">
        <v>112</v>
      </c>
      <c r="E1" s="42"/>
      <c r="F1" s="42"/>
    </row>
    <row r="2" spans="1:9" ht="15" customHeight="1" hidden="1">
      <c r="A2" s="19"/>
      <c r="B2" s="20"/>
      <c r="C2" s="11"/>
      <c r="D2" s="11"/>
      <c r="E2" s="11"/>
      <c r="F2" s="11"/>
      <c r="G2" s="11"/>
      <c r="H2" s="11"/>
      <c r="I2" s="3"/>
    </row>
    <row r="3" spans="1:9" ht="15" customHeight="1" hidden="1">
      <c r="A3" s="21"/>
      <c r="B3" s="21"/>
      <c r="C3" s="19"/>
      <c r="D3" s="11"/>
      <c r="E3" s="11"/>
      <c r="F3" s="11"/>
      <c r="G3" s="11"/>
      <c r="H3" s="11"/>
      <c r="I3" s="5"/>
    </row>
    <row r="4" spans="1:8" ht="15.75">
      <c r="A4" s="17"/>
      <c r="B4" s="18"/>
      <c r="C4" s="10"/>
      <c r="D4" s="10"/>
      <c r="E4" s="10"/>
      <c r="F4" s="10"/>
      <c r="H4" s="35" t="s">
        <v>103</v>
      </c>
    </row>
    <row r="5" spans="1:8" ht="15" customHeight="1">
      <c r="A5" s="50" t="s">
        <v>0</v>
      </c>
      <c r="B5" s="52" t="s">
        <v>1</v>
      </c>
      <c r="C5" s="45" t="s">
        <v>113</v>
      </c>
      <c r="D5" s="47" t="s">
        <v>114</v>
      </c>
      <c r="E5" s="44" t="s">
        <v>3</v>
      </c>
      <c r="F5" s="44" t="s">
        <v>2</v>
      </c>
      <c r="G5" s="47" t="s">
        <v>104</v>
      </c>
      <c r="H5" s="49" t="s">
        <v>109</v>
      </c>
    </row>
    <row r="6" spans="1:8" ht="93" customHeight="1">
      <c r="A6" s="51"/>
      <c r="B6" s="53"/>
      <c r="C6" s="46"/>
      <c r="D6" s="48"/>
      <c r="E6" s="44"/>
      <c r="F6" s="44"/>
      <c r="G6" s="48"/>
      <c r="H6" s="49"/>
    </row>
    <row r="7" spans="1:8" ht="21" customHeight="1">
      <c r="A7" s="43" t="s">
        <v>115</v>
      </c>
      <c r="B7" s="43"/>
      <c r="C7" s="43"/>
      <c r="D7" s="43"/>
      <c r="E7" s="43"/>
      <c r="F7" s="43"/>
      <c r="G7" s="12"/>
      <c r="H7" s="8"/>
    </row>
    <row r="8" spans="1:8" ht="15.75">
      <c r="A8" s="22">
        <v>10000000</v>
      </c>
      <c r="B8" s="23" t="s">
        <v>4</v>
      </c>
      <c r="C8" s="12">
        <f>SUM(C10:C50)</f>
        <v>100725.3</v>
      </c>
      <c r="D8" s="12">
        <f>SUM(D10:D50)</f>
        <v>121433.81500000002</v>
      </c>
      <c r="E8" s="12">
        <f>D8/C8*100</f>
        <v>120.55939768856486</v>
      </c>
      <c r="F8" s="12">
        <f>D8-C8</f>
        <v>20708.515000000014</v>
      </c>
      <c r="G8" s="12">
        <f>SUM(G10:G50)</f>
        <v>93711.59999999999</v>
      </c>
      <c r="H8" s="12">
        <f>D8/G8*100</f>
        <v>129.58247965033146</v>
      </c>
    </row>
    <row r="9" spans="1:8" ht="46.5" customHeight="1" hidden="1">
      <c r="A9" s="6">
        <v>11000000</v>
      </c>
      <c r="B9" s="7" t="s">
        <v>5</v>
      </c>
      <c r="C9" s="8"/>
      <c r="D9" s="8"/>
      <c r="E9" s="8" t="e">
        <f aca="true" t="shared" si="0" ref="E9:E88">D9/C9*100</f>
        <v>#DIV/0!</v>
      </c>
      <c r="F9" s="8">
        <f aca="true" t="shared" si="1" ref="F9:F92">D9-C9</f>
        <v>0</v>
      </c>
      <c r="G9" s="8">
        <v>135331.6</v>
      </c>
      <c r="H9" s="8">
        <f aca="true" t="shared" si="2" ref="H9:H81">D9/G9*100</f>
        <v>0</v>
      </c>
    </row>
    <row r="10" spans="1:8" ht="15.75">
      <c r="A10" s="6">
        <v>11010000</v>
      </c>
      <c r="B10" s="7" t="s">
        <v>6</v>
      </c>
      <c r="C10" s="8">
        <v>69308.6</v>
      </c>
      <c r="D10" s="8">
        <v>85605.4</v>
      </c>
      <c r="E10" s="8">
        <f t="shared" si="0"/>
        <v>123.51338794897025</v>
      </c>
      <c r="F10" s="8">
        <f t="shared" si="1"/>
        <v>16296.799999999988</v>
      </c>
      <c r="G10" s="8">
        <v>62675.3</v>
      </c>
      <c r="H10" s="8">
        <f t="shared" si="2"/>
        <v>136.58554486376607</v>
      </c>
    </row>
    <row r="11" spans="1:8" ht="30.75" customHeight="1" hidden="1">
      <c r="A11" s="6">
        <v>11010100</v>
      </c>
      <c r="B11" s="7" t="s">
        <v>7</v>
      </c>
      <c r="C11" s="8"/>
      <c r="D11" s="8"/>
      <c r="E11" s="8" t="e">
        <f t="shared" si="0"/>
        <v>#DIV/0!</v>
      </c>
      <c r="F11" s="8">
        <f t="shared" si="1"/>
        <v>0</v>
      </c>
      <c r="G11" s="8"/>
      <c r="H11" s="8" t="e">
        <f t="shared" si="2"/>
        <v>#DIV/0!</v>
      </c>
    </row>
    <row r="12" spans="1:8" ht="46.5" customHeight="1" hidden="1">
      <c r="A12" s="6">
        <v>11010200</v>
      </c>
      <c r="B12" s="7" t="s">
        <v>8</v>
      </c>
      <c r="C12" s="8"/>
      <c r="D12" s="8"/>
      <c r="E12" s="8" t="e">
        <f t="shared" si="0"/>
        <v>#DIV/0!</v>
      </c>
      <c r="F12" s="8">
        <f t="shared" si="1"/>
        <v>0</v>
      </c>
      <c r="G12" s="8"/>
      <c r="H12" s="8" t="e">
        <f t="shared" si="2"/>
        <v>#DIV/0!</v>
      </c>
    </row>
    <row r="13" spans="1:8" ht="15" customHeight="1" hidden="1">
      <c r="A13" s="24">
        <v>11010300</v>
      </c>
      <c r="B13" s="24" t="s">
        <v>70</v>
      </c>
      <c r="C13" s="8"/>
      <c r="D13" s="8"/>
      <c r="E13" s="8"/>
      <c r="F13" s="8"/>
      <c r="G13" s="8"/>
      <c r="H13" s="8" t="e">
        <f t="shared" si="2"/>
        <v>#DIV/0!</v>
      </c>
    </row>
    <row r="14" spans="1:8" ht="62.25" customHeight="1" hidden="1">
      <c r="A14" s="6">
        <v>11010400</v>
      </c>
      <c r="B14" s="7" t="s">
        <v>9</v>
      </c>
      <c r="C14" s="8"/>
      <c r="D14" s="8"/>
      <c r="E14" s="8" t="e">
        <f t="shared" si="0"/>
        <v>#DIV/0!</v>
      </c>
      <c r="F14" s="8">
        <f t="shared" si="1"/>
        <v>0</v>
      </c>
      <c r="G14" s="8"/>
      <c r="H14" s="8" t="e">
        <f t="shared" si="2"/>
        <v>#DIV/0!</v>
      </c>
    </row>
    <row r="15" spans="1:8" ht="46.5" customHeight="1" hidden="1">
      <c r="A15" s="6">
        <v>11010500</v>
      </c>
      <c r="B15" s="7" t="s">
        <v>62</v>
      </c>
      <c r="C15" s="8"/>
      <c r="D15" s="8"/>
      <c r="E15" s="8" t="e">
        <f t="shared" si="0"/>
        <v>#DIV/0!</v>
      </c>
      <c r="F15" s="8">
        <f t="shared" si="1"/>
        <v>0</v>
      </c>
      <c r="G15" s="8"/>
      <c r="H15" s="8" t="e">
        <f t="shared" si="2"/>
        <v>#DIV/0!</v>
      </c>
    </row>
    <row r="16" spans="1:8" ht="62.25" customHeight="1" hidden="1">
      <c r="A16" s="6">
        <v>11010600</v>
      </c>
      <c r="B16" s="7" t="s">
        <v>63</v>
      </c>
      <c r="C16" s="8"/>
      <c r="D16" s="8"/>
      <c r="E16" s="8"/>
      <c r="F16" s="8">
        <f t="shared" si="1"/>
        <v>0</v>
      </c>
      <c r="G16" s="8"/>
      <c r="H16" s="8" t="e">
        <f t="shared" si="2"/>
        <v>#DIV/0!</v>
      </c>
    </row>
    <row r="17" spans="1:8" ht="47.25">
      <c r="A17" s="6">
        <v>11020200</v>
      </c>
      <c r="B17" s="7" t="s">
        <v>10</v>
      </c>
      <c r="C17" s="8">
        <v>378</v>
      </c>
      <c r="D17" s="8">
        <v>955.7</v>
      </c>
      <c r="E17" s="8">
        <f t="shared" si="0"/>
        <v>252.83068783068785</v>
      </c>
      <c r="F17" s="8">
        <f t="shared" si="1"/>
        <v>577.7</v>
      </c>
      <c r="G17" s="8">
        <v>428</v>
      </c>
      <c r="H17" s="8">
        <f t="shared" si="2"/>
        <v>223.29439252336448</v>
      </c>
    </row>
    <row r="18" spans="1:8" ht="15.75" hidden="1">
      <c r="A18" s="6"/>
      <c r="B18" s="7"/>
      <c r="C18" s="8"/>
      <c r="D18" s="8"/>
      <c r="E18" s="8" t="e">
        <f t="shared" si="0"/>
        <v>#DIV/0!</v>
      </c>
      <c r="F18" s="8">
        <f t="shared" si="1"/>
        <v>0</v>
      </c>
      <c r="G18" s="8"/>
      <c r="H18" s="8"/>
    </row>
    <row r="19" spans="1:8" ht="28.5" customHeight="1">
      <c r="A19" s="6">
        <v>13000000</v>
      </c>
      <c r="B19" s="7" t="s">
        <v>102</v>
      </c>
      <c r="C19" s="13">
        <v>0</v>
      </c>
      <c r="D19" s="41">
        <v>0.015</v>
      </c>
      <c r="E19" s="8" t="e">
        <f t="shared" si="0"/>
        <v>#DIV/0!</v>
      </c>
      <c r="F19" s="8">
        <f t="shared" si="1"/>
        <v>0.015</v>
      </c>
      <c r="G19" s="8">
        <v>0.1</v>
      </c>
      <c r="H19" s="8">
        <v>0</v>
      </c>
    </row>
    <row r="20" spans="1:8" ht="35.25" customHeight="1">
      <c r="A20" s="6">
        <v>14020000</v>
      </c>
      <c r="B20" s="7" t="s">
        <v>116</v>
      </c>
      <c r="C20" s="13">
        <v>0</v>
      </c>
      <c r="D20" s="41">
        <v>735.2</v>
      </c>
      <c r="E20" s="8" t="e">
        <f t="shared" si="0"/>
        <v>#DIV/0!</v>
      </c>
      <c r="F20" s="8">
        <f t="shared" si="1"/>
        <v>735.2</v>
      </c>
      <c r="G20" s="8">
        <v>0</v>
      </c>
      <c r="H20" s="8">
        <v>0</v>
      </c>
    </row>
    <row r="21" spans="1:8" ht="45.75" customHeight="1">
      <c r="A21" s="6">
        <v>14030000</v>
      </c>
      <c r="B21" s="7" t="s">
        <v>117</v>
      </c>
      <c r="C21" s="13">
        <v>0</v>
      </c>
      <c r="D21" s="8">
        <v>2518.6</v>
      </c>
      <c r="E21" s="8" t="e">
        <f t="shared" si="0"/>
        <v>#DIV/0!</v>
      </c>
      <c r="F21" s="8">
        <f t="shared" si="1"/>
        <v>2518.6</v>
      </c>
      <c r="G21" s="8">
        <v>0</v>
      </c>
      <c r="H21" s="8">
        <v>0</v>
      </c>
    </row>
    <row r="22" spans="1:8" ht="44.25" customHeight="1">
      <c r="A22" s="6">
        <v>14040000</v>
      </c>
      <c r="B22" s="26" t="s">
        <v>91</v>
      </c>
      <c r="C22" s="8">
        <v>10719.5</v>
      </c>
      <c r="D22" s="8">
        <v>8087</v>
      </c>
      <c r="E22" s="8">
        <f>D22/C22*100</f>
        <v>75.44195158356266</v>
      </c>
      <c r="F22" s="8">
        <f>D22-C22</f>
        <v>-2632.5</v>
      </c>
      <c r="G22" s="8">
        <v>9520.5</v>
      </c>
      <c r="H22" s="8">
        <f t="shared" si="2"/>
        <v>84.94301769865028</v>
      </c>
    </row>
    <row r="23" spans="1:8" ht="60" customHeight="1">
      <c r="A23" s="6">
        <v>18010100</v>
      </c>
      <c r="B23" s="26" t="s">
        <v>92</v>
      </c>
      <c r="C23" s="8">
        <v>121.6</v>
      </c>
      <c r="D23" s="8">
        <v>113.2</v>
      </c>
      <c r="E23" s="8">
        <f t="shared" si="0"/>
        <v>93.0921052631579</v>
      </c>
      <c r="F23" s="8">
        <f t="shared" si="1"/>
        <v>-8.399999999999991</v>
      </c>
      <c r="G23" s="8">
        <v>89.3</v>
      </c>
      <c r="H23" s="8">
        <f t="shared" si="2"/>
        <v>126.76371780515119</v>
      </c>
    </row>
    <row r="24" spans="1:8" ht="60" customHeight="1">
      <c r="A24" s="6">
        <v>18010200</v>
      </c>
      <c r="B24" s="26" t="s">
        <v>93</v>
      </c>
      <c r="C24" s="8">
        <v>0</v>
      </c>
      <c r="D24" s="8">
        <v>9.3</v>
      </c>
      <c r="E24" s="8">
        <v>0</v>
      </c>
      <c r="F24" s="8">
        <f t="shared" si="1"/>
        <v>9.3</v>
      </c>
      <c r="G24" s="8">
        <v>0.8</v>
      </c>
      <c r="H24" s="8">
        <f t="shared" si="2"/>
        <v>1162.5</v>
      </c>
    </row>
    <row r="25" spans="1:8" ht="58.5" customHeight="1">
      <c r="A25" s="6">
        <v>18010300</v>
      </c>
      <c r="B25" s="25" t="s">
        <v>94</v>
      </c>
      <c r="C25" s="8">
        <v>0</v>
      </c>
      <c r="D25" s="8">
        <v>76.6</v>
      </c>
      <c r="E25" s="8">
        <v>0</v>
      </c>
      <c r="F25" s="8">
        <f>D25-C25</f>
        <v>76.6</v>
      </c>
      <c r="G25" s="8">
        <v>-0.8</v>
      </c>
      <c r="H25" s="8">
        <f t="shared" si="2"/>
        <v>-9574.999999999998</v>
      </c>
    </row>
    <row r="26" spans="1:9" ht="57.75" customHeight="1">
      <c r="A26" s="6">
        <v>18010400</v>
      </c>
      <c r="B26" s="25" t="s">
        <v>95</v>
      </c>
      <c r="C26" s="8">
        <v>1239.7</v>
      </c>
      <c r="D26" s="8">
        <v>1737.8</v>
      </c>
      <c r="E26" s="8">
        <f t="shared" si="0"/>
        <v>140.17907558280228</v>
      </c>
      <c r="F26" s="8">
        <f>D26-C26</f>
        <v>498.0999999999999</v>
      </c>
      <c r="G26" s="8">
        <v>1069.7</v>
      </c>
      <c r="H26" s="8">
        <f t="shared" si="2"/>
        <v>162.45676357857343</v>
      </c>
      <c r="I26" s="9"/>
    </row>
    <row r="27" spans="1:8" ht="15" customHeight="1">
      <c r="A27" s="6">
        <v>18010500</v>
      </c>
      <c r="B27" s="27" t="s">
        <v>96</v>
      </c>
      <c r="C27" s="8">
        <v>4364.4</v>
      </c>
      <c r="D27" s="8">
        <v>4480.4</v>
      </c>
      <c r="E27" s="8">
        <f t="shared" si="0"/>
        <v>102.65786820639721</v>
      </c>
      <c r="F27" s="8">
        <f t="shared" si="1"/>
        <v>116</v>
      </c>
      <c r="G27" s="8">
        <v>5039.3</v>
      </c>
      <c r="H27" s="8">
        <f t="shared" si="2"/>
        <v>88.90917389319945</v>
      </c>
    </row>
    <row r="28" spans="1:8" ht="15" customHeight="1">
      <c r="A28" s="6">
        <v>18010600</v>
      </c>
      <c r="B28" s="27" t="s">
        <v>97</v>
      </c>
      <c r="C28" s="8">
        <v>4552.3</v>
      </c>
      <c r="D28" s="8">
        <v>4657.6</v>
      </c>
      <c r="E28" s="8">
        <f t="shared" si="0"/>
        <v>102.31311644663137</v>
      </c>
      <c r="F28" s="8">
        <f t="shared" si="1"/>
        <v>105.30000000000018</v>
      </c>
      <c r="G28" s="8">
        <v>6135.9</v>
      </c>
      <c r="H28" s="8">
        <f t="shared" si="2"/>
        <v>75.90736485275184</v>
      </c>
    </row>
    <row r="29" spans="1:8" ht="15" customHeight="1">
      <c r="A29" s="6">
        <v>18010700</v>
      </c>
      <c r="B29" s="7" t="s">
        <v>98</v>
      </c>
      <c r="C29" s="8">
        <v>139.9</v>
      </c>
      <c r="D29" s="8">
        <v>163.3</v>
      </c>
      <c r="E29" s="8">
        <f t="shared" si="0"/>
        <v>116.72623302358829</v>
      </c>
      <c r="F29" s="8">
        <f t="shared" si="1"/>
        <v>23.400000000000006</v>
      </c>
      <c r="G29" s="8">
        <v>125.3</v>
      </c>
      <c r="H29" s="8">
        <f t="shared" si="2"/>
        <v>130.3272146847566</v>
      </c>
    </row>
    <row r="30" spans="1:8" ht="15" customHeight="1">
      <c r="A30" s="6">
        <v>18010900</v>
      </c>
      <c r="B30" s="7" t="s">
        <v>99</v>
      </c>
      <c r="C30" s="8">
        <v>1314</v>
      </c>
      <c r="D30" s="8">
        <v>1193.7</v>
      </c>
      <c r="E30" s="8">
        <f t="shared" si="0"/>
        <v>90.84474885844749</v>
      </c>
      <c r="F30" s="8">
        <f t="shared" si="1"/>
        <v>-120.29999999999995</v>
      </c>
      <c r="G30" s="8">
        <v>1188.8</v>
      </c>
      <c r="H30" s="8">
        <f t="shared" si="2"/>
        <v>100.41218034993271</v>
      </c>
    </row>
    <row r="31" spans="1:8" ht="15" customHeight="1" hidden="1">
      <c r="A31" s="6">
        <v>18011000</v>
      </c>
      <c r="B31" s="7" t="s">
        <v>100</v>
      </c>
      <c r="C31" s="8">
        <v>0</v>
      </c>
      <c r="D31" s="8">
        <v>0</v>
      </c>
      <c r="E31" s="8">
        <v>0</v>
      </c>
      <c r="F31" s="8">
        <f>D31-C31</f>
        <v>0</v>
      </c>
      <c r="G31" s="8">
        <v>0</v>
      </c>
      <c r="H31" s="8">
        <v>0</v>
      </c>
    </row>
    <row r="32" spans="1:8" ht="15" customHeight="1">
      <c r="A32" s="6">
        <v>18011100</v>
      </c>
      <c r="B32" s="7" t="s">
        <v>101</v>
      </c>
      <c r="C32" s="8">
        <v>43.3</v>
      </c>
      <c r="D32" s="8">
        <v>27.1</v>
      </c>
      <c r="E32" s="8">
        <f>D32/C32*100</f>
        <v>62.58660508083141</v>
      </c>
      <c r="F32" s="8">
        <f>D32-C32</f>
        <v>-16.199999999999996</v>
      </c>
      <c r="G32" s="8">
        <v>70.8</v>
      </c>
      <c r="H32" s="8">
        <f t="shared" si="2"/>
        <v>38.2768361581921</v>
      </c>
    </row>
    <row r="33" spans="1:8" ht="15.75">
      <c r="A33" s="6">
        <v>18030000</v>
      </c>
      <c r="B33" s="7" t="s">
        <v>64</v>
      </c>
      <c r="C33" s="8">
        <v>14.5</v>
      </c>
      <c r="D33" s="8">
        <v>21.8</v>
      </c>
      <c r="E33" s="8">
        <f t="shared" si="0"/>
        <v>150.34482758620692</v>
      </c>
      <c r="F33" s="8">
        <f>D33-C33</f>
        <v>7.300000000000001</v>
      </c>
      <c r="G33" s="8">
        <v>13.5</v>
      </c>
      <c r="H33" s="8">
        <f t="shared" si="2"/>
        <v>161.4814814814815</v>
      </c>
    </row>
    <row r="34" spans="1:8" ht="30.75" customHeight="1" hidden="1">
      <c r="A34" s="6">
        <v>18030100</v>
      </c>
      <c r="B34" s="7" t="s">
        <v>65</v>
      </c>
      <c r="C34" s="8"/>
      <c r="D34" s="8"/>
      <c r="E34" s="8"/>
      <c r="F34" s="8">
        <f t="shared" si="1"/>
        <v>0</v>
      </c>
      <c r="G34" s="8"/>
      <c r="H34" s="8" t="e">
        <f t="shared" si="2"/>
        <v>#DIV/0!</v>
      </c>
    </row>
    <row r="35" spans="1:8" ht="30.75" customHeight="1" hidden="1">
      <c r="A35" s="6">
        <v>18030200</v>
      </c>
      <c r="B35" s="7" t="s">
        <v>66</v>
      </c>
      <c r="C35" s="8"/>
      <c r="D35" s="8"/>
      <c r="E35" s="8"/>
      <c r="F35" s="8">
        <f t="shared" si="1"/>
        <v>0</v>
      </c>
      <c r="G35" s="8"/>
      <c r="H35" s="8" t="e">
        <f t="shared" si="2"/>
        <v>#DIV/0!</v>
      </c>
    </row>
    <row r="36" spans="1:8" ht="46.5" customHeight="1" hidden="1">
      <c r="A36" s="6">
        <v>18040100</v>
      </c>
      <c r="B36" s="7" t="s">
        <v>12</v>
      </c>
      <c r="C36" s="8"/>
      <c r="D36" s="8"/>
      <c r="E36" s="8" t="e">
        <f t="shared" si="0"/>
        <v>#DIV/0!</v>
      </c>
      <c r="F36" s="8">
        <f t="shared" si="1"/>
        <v>0</v>
      </c>
      <c r="G36" s="8"/>
      <c r="H36" s="8" t="e">
        <f t="shared" si="2"/>
        <v>#DIV/0!</v>
      </c>
    </row>
    <row r="37" spans="1:8" ht="46.5" customHeight="1" hidden="1">
      <c r="A37" s="6">
        <v>18040200</v>
      </c>
      <c r="B37" s="7" t="s">
        <v>13</v>
      </c>
      <c r="C37" s="8"/>
      <c r="D37" s="8"/>
      <c r="E37" s="8" t="e">
        <f t="shared" si="0"/>
        <v>#DIV/0!</v>
      </c>
      <c r="F37" s="8">
        <f t="shared" si="1"/>
        <v>0</v>
      </c>
      <c r="G37" s="8"/>
      <c r="H37" s="8" t="e">
        <f t="shared" si="2"/>
        <v>#DIV/0!</v>
      </c>
    </row>
    <row r="38" spans="1:8" ht="46.5" customHeight="1" hidden="1">
      <c r="A38" s="6">
        <v>18040500</v>
      </c>
      <c r="B38" s="7" t="s">
        <v>14</v>
      </c>
      <c r="C38" s="8"/>
      <c r="D38" s="8"/>
      <c r="E38" s="8" t="e">
        <f t="shared" si="0"/>
        <v>#DIV/0!</v>
      </c>
      <c r="F38" s="8">
        <f t="shared" si="1"/>
        <v>0</v>
      </c>
      <c r="G38" s="8"/>
      <c r="H38" s="8" t="e">
        <f t="shared" si="2"/>
        <v>#DIV/0!</v>
      </c>
    </row>
    <row r="39" spans="1:8" ht="46.5" customHeight="1" hidden="1">
      <c r="A39" s="6">
        <v>18040600</v>
      </c>
      <c r="B39" s="7" t="s">
        <v>15</v>
      </c>
      <c r="C39" s="8"/>
      <c r="D39" s="8"/>
      <c r="E39" s="8" t="e">
        <f t="shared" si="0"/>
        <v>#DIV/0!</v>
      </c>
      <c r="F39" s="8">
        <f t="shared" si="1"/>
        <v>0</v>
      </c>
      <c r="G39" s="8"/>
      <c r="H39" s="8" t="e">
        <f t="shared" si="2"/>
        <v>#DIV/0!</v>
      </c>
    </row>
    <row r="40" spans="1:8" ht="46.5" customHeight="1" hidden="1">
      <c r="A40" s="6">
        <v>18040700</v>
      </c>
      <c r="B40" s="7" t="s">
        <v>16</v>
      </c>
      <c r="C40" s="8"/>
      <c r="D40" s="8"/>
      <c r="E40" s="8" t="e">
        <f t="shared" si="0"/>
        <v>#DIV/0!</v>
      </c>
      <c r="F40" s="8">
        <f t="shared" si="1"/>
        <v>0</v>
      </c>
      <c r="G40" s="8"/>
      <c r="H40" s="8" t="e">
        <f t="shared" si="2"/>
        <v>#DIV/0!</v>
      </c>
    </row>
    <row r="41" spans="1:8" ht="46.5" customHeight="1" hidden="1">
      <c r="A41" s="6">
        <v>18040800</v>
      </c>
      <c r="B41" s="7" t="s">
        <v>17</v>
      </c>
      <c r="C41" s="8"/>
      <c r="D41" s="8"/>
      <c r="E41" s="8" t="e">
        <f t="shared" si="0"/>
        <v>#DIV/0!</v>
      </c>
      <c r="F41" s="8">
        <f t="shared" si="1"/>
        <v>0</v>
      </c>
      <c r="G41" s="8"/>
      <c r="H41" s="8" t="e">
        <f t="shared" si="2"/>
        <v>#DIV/0!</v>
      </c>
    </row>
    <row r="42" spans="1:8" ht="46.5" customHeight="1" hidden="1">
      <c r="A42" s="6">
        <v>18040900</v>
      </c>
      <c r="B42" s="7" t="s">
        <v>18</v>
      </c>
      <c r="C42" s="8"/>
      <c r="D42" s="8"/>
      <c r="E42" s="8" t="e">
        <f t="shared" si="0"/>
        <v>#DIV/0!</v>
      </c>
      <c r="F42" s="8">
        <f t="shared" si="1"/>
        <v>0</v>
      </c>
      <c r="G42" s="8"/>
      <c r="H42" s="8" t="e">
        <f t="shared" si="2"/>
        <v>#DIV/0!</v>
      </c>
    </row>
    <row r="43" spans="1:8" ht="46.5" customHeight="1" hidden="1">
      <c r="A43" s="6">
        <v>18041000</v>
      </c>
      <c r="B43" s="7" t="s">
        <v>19</v>
      </c>
      <c r="C43" s="8"/>
      <c r="D43" s="8"/>
      <c r="E43" s="8" t="e">
        <f t="shared" si="0"/>
        <v>#DIV/0!</v>
      </c>
      <c r="F43" s="8">
        <f t="shared" si="1"/>
        <v>0</v>
      </c>
      <c r="G43" s="8"/>
      <c r="H43" s="8" t="e">
        <f t="shared" si="2"/>
        <v>#DIV/0!</v>
      </c>
    </row>
    <row r="44" spans="1:8" ht="46.5" customHeight="1" hidden="1">
      <c r="A44" s="6">
        <v>18041300</v>
      </c>
      <c r="B44" s="7" t="s">
        <v>20</v>
      </c>
      <c r="C44" s="8"/>
      <c r="D44" s="8"/>
      <c r="E44" s="8" t="e">
        <f t="shared" si="0"/>
        <v>#DIV/0!</v>
      </c>
      <c r="F44" s="8">
        <f t="shared" si="1"/>
        <v>0</v>
      </c>
      <c r="G44" s="8"/>
      <c r="H44" s="8" t="e">
        <f t="shared" si="2"/>
        <v>#DIV/0!</v>
      </c>
    </row>
    <row r="45" spans="1:8" ht="46.5" customHeight="1" hidden="1">
      <c r="A45" s="6">
        <v>18041400</v>
      </c>
      <c r="B45" s="7" t="s">
        <v>21</v>
      </c>
      <c r="C45" s="8"/>
      <c r="D45" s="8"/>
      <c r="E45" s="8" t="e">
        <f t="shared" si="0"/>
        <v>#DIV/0!</v>
      </c>
      <c r="F45" s="8">
        <f t="shared" si="1"/>
        <v>0</v>
      </c>
      <c r="G45" s="8"/>
      <c r="H45" s="8" t="e">
        <f t="shared" si="2"/>
        <v>#DIV/0!</v>
      </c>
    </row>
    <row r="46" spans="1:8" ht="30.75" customHeight="1" hidden="1">
      <c r="A46" s="6">
        <v>18041700</v>
      </c>
      <c r="B46" s="7" t="s">
        <v>22</v>
      </c>
      <c r="C46" s="8"/>
      <c r="D46" s="8"/>
      <c r="E46" s="8" t="e">
        <f t="shared" si="0"/>
        <v>#DIV/0!</v>
      </c>
      <c r="F46" s="8">
        <f t="shared" si="1"/>
        <v>0</v>
      </c>
      <c r="G46" s="8"/>
      <c r="H46" s="8" t="e">
        <f t="shared" si="2"/>
        <v>#DIV/0!</v>
      </c>
    </row>
    <row r="47" spans="1:8" ht="30.75" customHeight="1" hidden="1">
      <c r="A47" s="6">
        <v>18041800</v>
      </c>
      <c r="B47" s="7" t="s">
        <v>23</v>
      </c>
      <c r="C47" s="8"/>
      <c r="D47" s="8"/>
      <c r="E47" s="8" t="e">
        <f t="shared" si="0"/>
        <v>#DIV/0!</v>
      </c>
      <c r="F47" s="8">
        <f t="shared" si="1"/>
        <v>0</v>
      </c>
      <c r="G47" s="8"/>
      <c r="H47" s="8" t="e">
        <f t="shared" si="2"/>
        <v>#DIV/0!</v>
      </c>
    </row>
    <row r="48" spans="1:8" ht="30.75" customHeight="1">
      <c r="A48" s="6">
        <v>18040000</v>
      </c>
      <c r="B48" s="7" t="s">
        <v>11</v>
      </c>
      <c r="C48" s="8">
        <v>0</v>
      </c>
      <c r="D48" s="8">
        <v>-6.4</v>
      </c>
      <c r="E48" s="8">
        <v>0</v>
      </c>
      <c r="F48" s="8">
        <f>D48-C48</f>
        <v>-6.4</v>
      </c>
      <c r="G48" s="8">
        <v>-9.3</v>
      </c>
      <c r="H48" s="8">
        <v>0</v>
      </c>
    </row>
    <row r="49" spans="1:8" s="9" customFormat="1" ht="15" customHeight="1">
      <c r="A49" s="6">
        <v>18050000</v>
      </c>
      <c r="B49" s="7" t="s">
        <v>45</v>
      </c>
      <c r="C49" s="8">
        <v>8529.5</v>
      </c>
      <c r="D49" s="8">
        <v>11057.5</v>
      </c>
      <c r="E49" s="8">
        <f t="shared" si="0"/>
        <v>129.638314086406</v>
      </c>
      <c r="F49" s="8">
        <f t="shared" si="1"/>
        <v>2528</v>
      </c>
      <c r="G49" s="8">
        <v>7364.4</v>
      </c>
      <c r="H49" s="8">
        <f t="shared" si="2"/>
        <v>150.14800934224107</v>
      </c>
    </row>
    <row r="50" spans="1:8" s="9" customFormat="1" ht="15" customHeight="1" hidden="1">
      <c r="A50" s="6"/>
      <c r="B50" s="7"/>
      <c r="C50" s="8"/>
      <c r="D50" s="8"/>
      <c r="E50" s="8"/>
      <c r="F50" s="8"/>
      <c r="G50" s="8"/>
      <c r="H50" s="8"/>
    </row>
    <row r="51" spans="1:8" ht="15.75">
      <c r="A51" s="22">
        <v>20000000</v>
      </c>
      <c r="B51" s="23" t="s">
        <v>24</v>
      </c>
      <c r="C51" s="12">
        <f>+C56+C57+C58+C61+C62+C65+C66</f>
        <v>2082.6</v>
      </c>
      <c r="D51" s="12">
        <f>+D56+D57+D58+D61+D62+D65+D66</f>
        <v>2144.6000000000004</v>
      </c>
      <c r="E51" s="12">
        <f t="shared" si="0"/>
        <v>102.97704792086817</v>
      </c>
      <c r="F51" s="12">
        <f t="shared" si="1"/>
        <v>62.000000000000455</v>
      </c>
      <c r="G51" s="12">
        <f>+G56+G57+G58+G61+G62+G65+G66</f>
        <v>2261.7</v>
      </c>
      <c r="H51" s="12">
        <f t="shared" si="2"/>
        <v>94.82247866648983</v>
      </c>
    </row>
    <row r="52" spans="1:8" ht="50.25" customHeight="1" hidden="1">
      <c r="A52" s="6">
        <v>21010300</v>
      </c>
      <c r="B52" s="7" t="s">
        <v>67</v>
      </c>
      <c r="C52" s="8"/>
      <c r="D52" s="8"/>
      <c r="E52" s="8">
        <v>0</v>
      </c>
      <c r="F52" s="8">
        <f t="shared" si="1"/>
        <v>0</v>
      </c>
      <c r="G52" s="8">
        <v>0</v>
      </c>
      <c r="H52" s="8" t="e">
        <f t="shared" si="2"/>
        <v>#DIV/0!</v>
      </c>
    </row>
    <row r="53" spans="1:8" ht="30.75" customHeight="1" hidden="1">
      <c r="A53" s="6">
        <v>21050000</v>
      </c>
      <c r="B53" s="28" t="s">
        <v>76</v>
      </c>
      <c r="C53" s="8"/>
      <c r="D53" s="8"/>
      <c r="E53" s="8">
        <v>0</v>
      </c>
      <c r="F53" s="8">
        <f t="shared" si="1"/>
        <v>0</v>
      </c>
      <c r="G53" s="8">
        <v>0</v>
      </c>
      <c r="H53" s="8" t="e">
        <f t="shared" si="2"/>
        <v>#DIV/0!</v>
      </c>
    </row>
    <row r="54" spans="1:8" ht="15" customHeight="1" hidden="1">
      <c r="A54" s="6">
        <v>21080500</v>
      </c>
      <c r="B54" s="7" t="s">
        <v>25</v>
      </c>
      <c r="C54" s="8"/>
      <c r="D54" s="8"/>
      <c r="E54" s="8"/>
      <c r="F54" s="8">
        <f t="shared" si="1"/>
        <v>0</v>
      </c>
      <c r="G54" s="8"/>
      <c r="H54" s="8" t="e">
        <f t="shared" si="2"/>
        <v>#DIV/0!</v>
      </c>
    </row>
    <row r="55" spans="1:8" ht="15.75" hidden="1">
      <c r="A55" s="6"/>
      <c r="B55" s="7"/>
      <c r="C55" s="13"/>
      <c r="D55" s="8"/>
      <c r="E55" s="8"/>
      <c r="F55" s="8"/>
      <c r="G55" s="8"/>
      <c r="H55" s="8"/>
    </row>
    <row r="56" spans="1:8" ht="19.5" customHeight="1">
      <c r="A56" s="6">
        <v>21081100</v>
      </c>
      <c r="B56" s="7" t="s">
        <v>26</v>
      </c>
      <c r="C56" s="8">
        <v>1.5</v>
      </c>
      <c r="D56" s="8">
        <v>36.2</v>
      </c>
      <c r="E56" s="8">
        <f>D56/C56*100</f>
        <v>2413.3333333333335</v>
      </c>
      <c r="F56" s="8">
        <f>D56-C56</f>
        <v>34.7</v>
      </c>
      <c r="G56" s="8">
        <v>2</v>
      </c>
      <c r="H56" s="8">
        <f>D56/G56*100</f>
        <v>1810.0000000000002</v>
      </c>
    </row>
    <row r="57" spans="1:8" ht="64.5" customHeight="1">
      <c r="A57" s="6">
        <v>21081500</v>
      </c>
      <c r="B57" s="7" t="s">
        <v>118</v>
      </c>
      <c r="C57" s="8">
        <v>0</v>
      </c>
      <c r="D57" s="8">
        <v>19.5</v>
      </c>
      <c r="E57" s="8" t="e">
        <f>D57/C57*100</f>
        <v>#DIV/0!</v>
      </c>
      <c r="F57" s="8">
        <f>D57-C57</f>
        <v>19.5</v>
      </c>
      <c r="G57" s="8">
        <v>0</v>
      </c>
      <c r="H57" s="8" t="e">
        <f>D57/G57*100</f>
        <v>#DIV/0!</v>
      </c>
    </row>
    <row r="58" spans="1:8" s="9" customFormat="1" ht="29.25" customHeight="1">
      <c r="A58" s="6">
        <v>22010000</v>
      </c>
      <c r="B58" s="28" t="s">
        <v>119</v>
      </c>
      <c r="C58" s="8">
        <v>815.7</v>
      </c>
      <c r="D58" s="8">
        <v>934.5</v>
      </c>
      <c r="E58" s="8">
        <f>D58/C58*100</f>
        <v>114.56417800662007</v>
      </c>
      <c r="F58" s="8">
        <f t="shared" si="1"/>
        <v>118.79999999999995</v>
      </c>
      <c r="G58" s="8">
        <f>678.9+31.2</f>
        <v>710.1</v>
      </c>
      <c r="H58" s="8">
        <f>D58/G58*100</f>
        <v>131.60118293198138</v>
      </c>
    </row>
    <row r="59" spans="1:8" ht="30.75" customHeight="1" hidden="1">
      <c r="A59" s="6">
        <v>22010300</v>
      </c>
      <c r="B59" s="7" t="s">
        <v>78</v>
      </c>
      <c r="C59" s="8"/>
      <c r="D59" s="8"/>
      <c r="E59" s="8"/>
      <c r="F59" s="8"/>
      <c r="G59" s="8"/>
      <c r="H59" s="8"/>
    </row>
    <row r="60" spans="1:8" ht="44.25" customHeight="1" hidden="1">
      <c r="A60" s="6"/>
      <c r="B60" s="7"/>
      <c r="C60" s="8"/>
      <c r="D60" s="8"/>
      <c r="E60" s="8"/>
      <c r="F60" s="8"/>
      <c r="G60" s="8"/>
      <c r="H60" s="8"/>
    </row>
    <row r="61" spans="1:8" ht="35.25" customHeight="1">
      <c r="A61" s="6">
        <v>22080400</v>
      </c>
      <c r="B61" s="7" t="s">
        <v>85</v>
      </c>
      <c r="C61" s="8">
        <v>350</v>
      </c>
      <c r="D61" s="8">
        <v>418.6</v>
      </c>
      <c r="E61" s="8">
        <v>0</v>
      </c>
      <c r="F61" s="8">
        <f t="shared" si="1"/>
        <v>68.60000000000002</v>
      </c>
      <c r="G61" s="8">
        <v>299.1</v>
      </c>
      <c r="H61" s="8">
        <f t="shared" si="2"/>
        <v>139.95319291206954</v>
      </c>
    </row>
    <row r="62" spans="1:8" ht="15.75">
      <c r="A62" s="6">
        <v>22090000</v>
      </c>
      <c r="B62" s="7" t="s">
        <v>27</v>
      </c>
      <c r="C62" s="8">
        <v>377.9</v>
      </c>
      <c r="D62" s="8">
        <v>39</v>
      </c>
      <c r="E62" s="8">
        <f t="shared" si="0"/>
        <v>10.320190526594338</v>
      </c>
      <c r="F62" s="8">
        <f t="shared" si="1"/>
        <v>-338.9</v>
      </c>
      <c r="G62" s="8">
        <v>490.2</v>
      </c>
      <c r="H62" s="8">
        <f t="shared" si="2"/>
        <v>7.9559363525091795</v>
      </c>
    </row>
    <row r="63" spans="1:8" ht="62.25" customHeight="1" hidden="1">
      <c r="A63" s="6">
        <v>22090100</v>
      </c>
      <c r="B63" s="7" t="s">
        <v>28</v>
      </c>
      <c r="C63" s="8"/>
      <c r="D63" s="8"/>
      <c r="E63" s="8" t="e">
        <f t="shared" si="0"/>
        <v>#DIV/0!</v>
      </c>
      <c r="F63" s="8">
        <f t="shared" si="1"/>
        <v>0</v>
      </c>
      <c r="G63" s="8"/>
      <c r="H63" s="8" t="e">
        <f t="shared" si="2"/>
        <v>#DIV/0!</v>
      </c>
    </row>
    <row r="64" spans="1:8" ht="62.25" customHeight="1" hidden="1">
      <c r="A64" s="6">
        <v>22090400</v>
      </c>
      <c r="B64" s="7" t="s">
        <v>29</v>
      </c>
      <c r="C64" s="8"/>
      <c r="D64" s="8"/>
      <c r="E64" s="8" t="e">
        <f t="shared" si="0"/>
        <v>#DIV/0!</v>
      </c>
      <c r="F64" s="8">
        <f t="shared" si="1"/>
        <v>0</v>
      </c>
      <c r="G64" s="8"/>
      <c r="H64" s="8" t="e">
        <f t="shared" si="2"/>
        <v>#DIV/0!</v>
      </c>
    </row>
    <row r="65" spans="1:8" ht="15.75">
      <c r="A65" s="6">
        <v>24060300</v>
      </c>
      <c r="B65" s="7" t="s">
        <v>25</v>
      </c>
      <c r="C65" s="8">
        <v>37.5</v>
      </c>
      <c r="D65" s="8">
        <v>50.4</v>
      </c>
      <c r="E65" s="8">
        <f t="shared" si="0"/>
        <v>134.39999999999998</v>
      </c>
      <c r="F65" s="8">
        <f t="shared" si="1"/>
        <v>12.899999999999999</v>
      </c>
      <c r="G65" s="8">
        <v>103.6</v>
      </c>
      <c r="H65" s="8">
        <f t="shared" si="2"/>
        <v>48.64864864864865</v>
      </c>
    </row>
    <row r="66" spans="1:8" ht="31.5">
      <c r="A66" s="6">
        <v>24160100</v>
      </c>
      <c r="B66" s="7" t="s">
        <v>79</v>
      </c>
      <c r="C66" s="8">
        <v>500</v>
      </c>
      <c r="D66" s="8">
        <v>646.4</v>
      </c>
      <c r="E66" s="8">
        <v>0</v>
      </c>
      <c r="F66" s="8">
        <f t="shared" si="1"/>
        <v>146.39999999999998</v>
      </c>
      <c r="G66" s="8">
        <v>656.7</v>
      </c>
      <c r="H66" s="8">
        <f t="shared" si="2"/>
        <v>98.43155169788335</v>
      </c>
    </row>
    <row r="67" spans="1:8" ht="31.5" hidden="1">
      <c r="A67" s="22">
        <v>31010200</v>
      </c>
      <c r="B67" s="23" t="s">
        <v>80</v>
      </c>
      <c r="C67" s="36">
        <v>0</v>
      </c>
      <c r="D67" s="12">
        <v>0</v>
      </c>
      <c r="E67" s="12">
        <v>0</v>
      </c>
      <c r="F67" s="12">
        <f t="shared" si="1"/>
        <v>0</v>
      </c>
      <c r="G67" s="12">
        <v>0</v>
      </c>
      <c r="H67" s="8" t="e">
        <f t="shared" si="2"/>
        <v>#DIV/0!</v>
      </c>
    </row>
    <row r="68" spans="1:8" ht="15.75">
      <c r="A68" s="22">
        <v>40000000</v>
      </c>
      <c r="B68" s="23" t="s">
        <v>32</v>
      </c>
      <c r="C68" s="12">
        <f>C69+C78</f>
        <v>225958.40000000002</v>
      </c>
      <c r="D68" s="12">
        <f>D69+D78</f>
        <v>223276.7</v>
      </c>
      <c r="E68" s="12">
        <f t="shared" si="0"/>
        <v>98.81318862233047</v>
      </c>
      <c r="F68" s="12">
        <f t="shared" si="1"/>
        <v>-2681.7000000000116</v>
      </c>
      <c r="G68" s="12">
        <f>G69+G78+G70</f>
        <v>110756.79999999999</v>
      </c>
      <c r="H68" s="8">
        <f t="shared" si="2"/>
        <v>201.59186614275603</v>
      </c>
    </row>
    <row r="69" spans="1:8" ht="15.75" hidden="1">
      <c r="A69" s="6"/>
      <c r="B69" s="7"/>
      <c r="C69" s="8"/>
      <c r="D69" s="8"/>
      <c r="E69" s="8"/>
      <c r="F69" s="8"/>
      <c r="G69" s="8"/>
      <c r="H69" s="8"/>
    </row>
    <row r="70" spans="1:8" ht="15" customHeight="1">
      <c r="A70" s="6">
        <v>41020900</v>
      </c>
      <c r="B70" s="7" t="s">
        <v>105</v>
      </c>
      <c r="C70" s="8">
        <v>0</v>
      </c>
      <c r="D70" s="8">
        <v>0</v>
      </c>
      <c r="E70" s="8" t="e">
        <f t="shared" si="0"/>
        <v>#DIV/0!</v>
      </c>
      <c r="F70" s="8">
        <f t="shared" si="1"/>
        <v>0</v>
      </c>
      <c r="G70" s="8">
        <v>2441.4</v>
      </c>
      <c r="H70" s="8">
        <v>0</v>
      </c>
    </row>
    <row r="71" spans="1:8" ht="0.75" customHeight="1">
      <c r="A71" s="6">
        <v>41021100</v>
      </c>
      <c r="B71" s="7" t="s">
        <v>71</v>
      </c>
      <c r="C71" s="8"/>
      <c r="D71" s="8">
        <v>0</v>
      </c>
      <c r="E71" s="8">
        <v>0</v>
      </c>
      <c r="F71" s="8">
        <f t="shared" si="1"/>
        <v>0</v>
      </c>
      <c r="G71" s="8"/>
      <c r="H71" s="8" t="e">
        <f t="shared" si="2"/>
        <v>#DIV/0!</v>
      </c>
    </row>
    <row r="72" spans="1:8" ht="0" customHeight="1" hidden="1">
      <c r="A72" s="6">
        <v>41021200</v>
      </c>
      <c r="B72" s="7" t="s">
        <v>81</v>
      </c>
      <c r="C72" s="8"/>
      <c r="D72" s="8"/>
      <c r="E72" s="8">
        <v>0</v>
      </c>
      <c r="F72" s="8">
        <f t="shared" si="1"/>
        <v>0</v>
      </c>
      <c r="G72" s="8"/>
      <c r="H72" s="8">
        <v>0</v>
      </c>
    </row>
    <row r="73" spans="1:8" ht="10.5" customHeight="1" hidden="1">
      <c r="A73" s="6">
        <v>41021600</v>
      </c>
      <c r="B73" s="7" t="s">
        <v>72</v>
      </c>
      <c r="C73" s="8"/>
      <c r="D73" s="8"/>
      <c r="E73" s="8">
        <v>0</v>
      </c>
      <c r="F73" s="8">
        <f t="shared" si="1"/>
        <v>0</v>
      </c>
      <c r="G73" s="8"/>
      <c r="H73" s="8" t="e">
        <f t="shared" si="2"/>
        <v>#DIV/0!</v>
      </c>
    </row>
    <row r="74" spans="1:8" ht="6" customHeight="1" hidden="1">
      <c r="A74" s="6">
        <v>41021700</v>
      </c>
      <c r="B74" s="7" t="s">
        <v>73</v>
      </c>
      <c r="C74" s="8"/>
      <c r="D74" s="8"/>
      <c r="E74" s="8"/>
      <c r="F74" s="8">
        <f t="shared" si="1"/>
        <v>0</v>
      </c>
      <c r="G74" s="8"/>
      <c r="H74" s="8" t="e">
        <f t="shared" si="2"/>
        <v>#DIV/0!</v>
      </c>
    </row>
    <row r="75" spans="1:8" ht="8.25" customHeight="1" hidden="1">
      <c r="A75" s="6">
        <v>41021800</v>
      </c>
      <c r="B75" s="7" t="s">
        <v>82</v>
      </c>
      <c r="C75" s="8"/>
      <c r="D75" s="8"/>
      <c r="E75" s="8">
        <v>0</v>
      </c>
      <c r="F75" s="8">
        <f t="shared" si="1"/>
        <v>0</v>
      </c>
      <c r="G75" s="8"/>
      <c r="H75" s="8">
        <v>0</v>
      </c>
    </row>
    <row r="76" spans="1:8" ht="9" customHeight="1" hidden="1">
      <c r="A76" s="6">
        <v>41021900</v>
      </c>
      <c r="B76" s="7" t="s">
        <v>83</v>
      </c>
      <c r="C76" s="8"/>
      <c r="D76" s="8"/>
      <c r="E76" s="8">
        <v>0</v>
      </c>
      <c r="F76" s="8">
        <f t="shared" si="1"/>
        <v>0</v>
      </c>
      <c r="G76" s="8"/>
      <c r="H76" s="8">
        <v>0</v>
      </c>
    </row>
    <row r="77" spans="1:8" ht="0.75" customHeight="1">
      <c r="A77" s="6"/>
      <c r="B77" s="7"/>
      <c r="C77" s="8"/>
      <c r="D77" s="8"/>
      <c r="E77" s="8"/>
      <c r="F77" s="8"/>
      <c r="G77" s="8"/>
      <c r="H77" s="8"/>
    </row>
    <row r="78" spans="1:8" ht="15.75">
      <c r="A78" s="6">
        <v>41030000</v>
      </c>
      <c r="B78" s="7" t="s">
        <v>33</v>
      </c>
      <c r="C78" s="8">
        <f>C79+C80+C81+C82+C85+C86+C87+C91+C89+C90</f>
        <v>225958.40000000002</v>
      </c>
      <c r="D78" s="8">
        <f>D79+D80+D81+D82+D85+D86+D87+D91+D89+D90</f>
        <v>223276.7</v>
      </c>
      <c r="E78" s="8">
        <f t="shared" si="0"/>
        <v>98.81318862233047</v>
      </c>
      <c r="F78" s="8">
        <f t="shared" si="1"/>
        <v>-2681.7000000000116</v>
      </c>
      <c r="G78" s="8">
        <f>G79+G80+G81+G82+G85+G86+G87+G91+G89+G90</f>
        <v>108315.4</v>
      </c>
      <c r="H78" s="8">
        <f t="shared" si="2"/>
        <v>206.13569261619313</v>
      </c>
    </row>
    <row r="79" spans="1:8" ht="76.5" customHeight="1">
      <c r="A79" s="6">
        <v>41030600</v>
      </c>
      <c r="B79" s="26" t="s">
        <v>34</v>
      </c>
      <c r="C79" s="8">
        <v>30021.2</v>
      </c>
      <c r="D79" s="8">
        <v>27955.4</v>
      </c>
      <c r="E79" s="8">
        <f t="shared" si="0"/>
        <v>93.1188626703796</v>
      </c>
      <c r="F79" s="8">
        <f t="shared" si="1"/>
        <v>-2065.7999999999993</v>
      </c>
      <c r="G79" s="8">
        <v>23461.8</v>
      </c>
      <c r="H79" s="8">
        <f t="shared" si="2"/>
        <v>119.15283567330725</v>
      </c>
    </row>
    <row r="80" spans="1:8" ht="107.25" customHeight="1">
      <c r="A80" s="6">
        <v>41030800</v>
      </c>
      <c r="B80" s="26" t="s">
        <v>35</v>
      </c>
      <c r="C80" s="8">
        <v>151835.6</v>
      </c>
      <c r="D80" s="8">
        <v>151835.6</v>
      </c>
      <c r="E80" s="8">
        <f t="shared" si="0"/>
        <v>100</v>
      </c>
      <c r="F80" s="8">
        <f t="shared" si="1"/>
        <v>0</v>
      </c>
      <c r="G80" s="8">
        <v>50251.7</v>
      </c>
      <c r="H80" s="8">
        <f t="shared" si="2"/>
        <v>302.15017601394584</v>
      </c>
    </row>
    <row r="81" spans="1:8" ht="105" hidden="1">
      <c r="A81" s="6">
        <v>41030900</v>
      </c>
      <c r="B81" s="26" t="s">
        <v>36</v>
      </c>
      <c r="C81" s="8">
        <v>0</v>
      </c>
      <c r="D81" s="8">
        <v>0</v>
      </c>
      <c r="E81" s="8">
        <v>0</v>
      </c>
      <c r="F81" s="8">
        <f t="shared" si="1"/>
        <v>0</v>
      </c>
      <c r="G81" s="8">
        <v>0</v>
      </c>
      <c r="H81" s="8" t="e">
        <f t="shared" si="2"/>
        <v>#DIV/0!</v>
      </c>
    </row>
    <row r="82" spans="1:8" ht="75">
      <c r="A82" s="6">
        <v>41031000</v>
      </c>
      <c r="B82" s="26" t="s">
        <v>37</v>
      </c>
      <c r="C82" s="8">
        <v>82.4</v>
      </c>
      <c r="D82" s="8">
        <v>77.5</v>
      </c>
      <c r="E82" s="8">
        <f t="shared" si="0"/>
        <v>94.05339805825243</v>
      </c>
      <c r="F82" s="8">
        <f t="shared" si="1"/>
        <v>-4.900000000000006</v>
      </c>
      <c r="G82" s="8">
        <v>44.8</v>
      </c>
      <c r="H82" s="8">
        <v>0</v>
      </c>
    </row>
    <row r="83" spans="1:8" ht="78" customHeight="1" hidden="1">
      <c r="A83" s="6">
        <v>41032600</v>
      </c>
      <c r="B83" s="7" t="s">
        <v>68</v>
      </c>
      <c r="C83" s="8"/>
      <c r="D83" s="8"/>
      <c r="E83" s="8">
        <v>0</v>
      </c>
      <c r="F83" s="8">
        <f t="shared" si="1"/>
        <v>0</v>
      </c>
      <c r="G83" s="8"/>
      <c r="H83" s="8">
        <v>0</v>
      </c>
    </row>
    <row r="84" spans="1:8" ht="3.75" customHeight="1" hidden="1">
      <c r="A84" s="6">
        <v>41034500</v>
      </c>
      <c r="B84" s="28" t="s">
        <v>77</v>
      </c>
      <c r="C84" s="8"/>
      <c r="D84" s="8"/>
      <c r="E84" s="8">
        <v>0</v>
      </c>
      <c r="F84" s="8">
        <v>0</v>
      </c>
      <c r="G84" s="8"/>
      <c r="H84" s="8">
        <v>0</v>
      </c>
    </row>
    <row r="85" spans="1:8" ht="37.5" customHeight="1">
      <c r="A85" s="6">
        <v>41033900</v>
      </c>
      <c r="B85" s="28" t="s">
        <v>88</v>
      </c>
      <c r="C85" s="8">
        <v>18071.4</v>
      </c>
      <c r="D85" s="8">
        <v>18071.4</v>
      </c>
      <c r="E85" s="8">
        <f>D85/C85*100</f>
        <v>100</v>
      </c>
      <c r="F85" s="13">
        <f>D85-C85</f>
        <v>0</v>
      </c>
      <c r="G85" s="8">
        <v>15495.9</v>
      </c>
      <c r="H85" s="8">
        <f aca="true" t="shared" si="3" ref="H85:H91">D85/G85*100</f>
        <v>116.62052542930712</v>
      </c>
    </row>
    <row r="86" spans="1:8" ht="32.25" customHeight="1">
      <c r="A86" s="6">
        <v>41034200</v>
      </c>
      <c r="B86" s="28" t="s">
        <v>89</v>
      </c>
      <c r="C86" s="8">
        <v>25139.1</v>
      </c>
      <c r="D86" s="8">
        <v>25139.1</v>
      </c>
      <c r="E86" s="8">
        <f>D86/C86*100</f>
        <v>100</v>
      </c>
      <c r="F86" s="13">
        <f>D86-C86</f>
        <v>0</v>
      </c>
      <c r="G86" s="8">
        <v>18876.7</v>
      </c>
      <c r="H86" s="8">
        <f t="shared" si="3"/>
        <v>133.17529017254074</v>
      </c>
    </row>
    <row r="87" spans="1:8" ht="18" customHeight="1">
      <c r="A87" s="6">
        <v>41035000</v>
      </c>
      <c r="B87" s="7" t="s">
        <v>38</v>
      </c>
      <c r="C87" s="8">
        <v>4.8</v>
      </c>
      <c r="D87" s="8">
        <v>4.8</v>
      </c>
      <c r="E87" s="8">
        <f t="shared" si="0"/>
        <v>100</v>
      </c>
      <c r="F87" s="8">
        <f t="shared" si="1"/>
        <v>0</v>
      </c>
      <c r="G87" s="8">
        <v>4.8</v>
      </c>
      <c r="H87" s="8">
        <f t="shared" si="3"/>
        <v>100</v>
      </c>
    </row>
    <row r="88" spans="1:8" ht="62.25" customHeight="1" hidden="1">
      <c r="A88" s="6">
        <v>41035200</v>
      </c>
      <c r="B88" s="7" t="s">
        <v>74</v>
      </c>
      <c r="C88" s="8"/>
      <c r="D88" s="8"/>
      <c r="E88" s="8" t="e">
        <f t="shared" si="0"/>
        <v>#DIV/0!</v>
      </c>
      <c r="F88" s="8">
        <f t="shared" si="1"/>
        <v>0</v>
      </c>
      <c r="G88" s="8"/>
      <c r="H88" s="8" t="e">
        <f t="shared" si="3"/>
        <v>#DIV/0!</v>
      </c>
    </row>
    <row r="89" spans="1:8" ht="83.25" customHeight="1">
      <c r="A89" s="6">
        <v>41035300</v>
      </c>
      <c r="B89" s="7" t="s">
        <v>120</v>
      </c>
      <c r="C89" s="8">
        <v>600</v>
      </c>
      <c r="D89" s="8">
        <v>0</v>
      </c>
      <c r="E89" s="8">
        <f>D89/C89*100</f>
        <v>0</v>
      </c>
      <c r="F89" s="8">
        <f t="shared" si="1"/>
        <v>-600</v>
      </c>
      <c r="G89" s="8">
        <v>0</v>
      </c>
      <c r="H89" s="8" t="e">
        <f t="shared" si="3"/>
        <v>#DIV/0!</v>
      </c>
    </row>
    <row r="90" spans="1:8" ht="66.75" customHeight="1">
      <c r="A90" s="6">
        <v>41035400</v>
      </c>
      <c r="B90" s="7" t="s">
        <v>121</v>
      </c>
      <c r="C90" s="8">
        <v>76.2</v>
      </c>
      <c r="D90" s="8">
        <v>76.2</v>
      </c>
      <c r="E90" s="8">
        <f>D90/C90*100</f>
        <v>100</v>
      </c>
      <c r="F90" s="8">
        <f t="shared" si="1"/>
        <v>0</v>
      </c>
      <c r="G90" s="8">
        <v>0</v>
      </c>
      <c r="H90" s="8" t="e">
        <f t="shared" si="3"/>
        <v>#DIV/0!</v>
      </c>
    </row>
    <row r="91" spans="1:8" ht="103.5" customHeight="1">
      <c r="A91" s="6">
        <v>41035800</v>
      </c>
      <c r="B91" s="26" t="s">
        <v>39</v>
      </c>
      <c r="C91" s="8">
        <v>127.7</v>
      </c>
      <c r="D91" s="8">
        <v>116.7</v>
      </c>
      <c r="E91" s="8">
        <f>D91/C91*100</f>
        <v>91.38606108065778</v>
      </c>
      <c r="F91" s="8">
        <f t="shared" si="1"/>
        <v>-11</v>
      </c>
      <c r="G91" s="8">
        <v>179.7</v>
      </c>
      <c r="H91" s="8">
        <f t="shared" si="3"/>
        <v>64.9415692821369</v>
      </c>
    </row>
    <row r="92" spans="1:8" ht="124.5" customHeight="1" hidden="1">
      <c r="A92" s="6">
        <v>41036600</v>
      </c>
      <c r="B92" s="7" t="s">
        <v>69</v>
      </c>
      <c r="C92" s="8"/>
      <c r="D92" s="8"/>
      <c r="E92" s="8">
        <v>0</v>
      </c>
      <c r="F92" s="8">
        <f t="shared" si="1"/>
        <v>0</v>
      </c>
      <c r="G92" s="8">
        <v>0</v>
      </c>
      <c r="H92" s="8">
        <v>0</v>
      </c>
    </row>
    <row r="93" spans="1:8" ht="21" customHeight="1">
      <c r="A93" s="55" t="s">
        <v>41</v>
      </c>
      <c r="B93" s="56"/>
      <c r="C93" s="14">
        <f>C8+C51+C67</f>
        <v>102807.90000000001</v>
      </c>
      <c r="D93" s="14">
        <f>D8+D51</f>
        <v>123578.41500000002</v>
      </c>
      <c r="E93" s="14">
        <f>D93/C93*100</f>
        <v>120.20322854566625</v>
      </c>
      <c r="F93" s="14">
        <f aca="true" t="shared" si="4" ref="F93:F129">D93-C93</f>
        <v>20770.515000000014</v>
      </c>
      <c r="G93" s="14">
        <f>G8+G51+G67</f>
        <v>95973.29999999999</v>
      </c>
      <c r="H93" s="14">
        <f aca="true" t="shared" si="5" ref="H93:H129">D93/G93*100</f>
        <v>128.76332792557935</v>
      </c>
    </row>
    <row r="94" spans="1:8" ht="21" customHeight="1">
      <c r="A94" s="55" t="s">
        <v>40</v>
      </c>
      <c r="B94" s="56"/>
      <c r="C94" s="14">
        <f>C8+C51+C67+C68</f>
        <v>328766.30000000005</v>
      </c>
      <c r="D94" s="14">
        <f>D8+D51+D67+D68</f>
        <v>346855.11500000005</v>
      </c>
      <c r="E94" s="14">
        <f>D94/C94*100</f>
        <v>105.50202834049598</v>
      </c>
      <c r="F94" s="14">
        <f t="shared" si="4"/>
        <v>18088.815000000002</v>
      </c>
      <c r="G94" s="14">
        <f>G8+G51+G67+G68</f>
        <v>206730.09999999998</v>
      </c>
      <c r="H94" s="14">
        <f>D94/G94*100</f>
        <v>167.78162202794854</v>
      </c>
    </row>
    <row r="95" spans="1:10" ht="18.75">
      <c r="A95" s="43" t="s">
        <v>58</v>
      </c>
      <c r="B95" s="43"/>
      <c r="C95" s="43"/>
      <c r="D95" s="43"/>
      <c r="E95" s="43"/>
      <c r="F95" s="43"/>
      <c r="G95" s="12"/>
      <c r="H95" s="8"/>
      <c r="J95" s="9"/>
    </row>
    <row r="96" spans="1:8" ht="15.75">
      <c r="A96" s="22">
        <v>10000000</v>
      </c>
      <c r="B96" s="39" t="s">
        <v>4</v>
      </c>
      <c r="C96" s="14">
        <f>C99+C104+C105</f>
        <v>79.80000000000001</v>
      </c>
      <c r="D96" s="14">
        <f>D99+D104+D105</f>
        <v>98.8</v>
      </c>
      <c r="E96" s="12">
        <f>D96/C96*100</f>
        <v>123.8095238095238</v>
      </c>
      <c r="F96" s="14">
        <f t="shared" si="4"/>
        <v>18.999999999999986</v>
      </c>
      <c r="G96" s="14">
        <f>G99+G104+G105</f>
        <v>55.3</v>
      </c>
      <c r="H96" s="14">
        <f t="shared" si="5"/>
        <v>178.66184448462928</v>
      </c>
    </row>
    <row r="97" spans="1:8" ht="15" customHeight="1" hidden="1">
      <c r="A97" s="6">
        <v>12000000</v>
      </c>
      <c r="B97" s="29" t="s">
        <v>42</v>
      </c>
      <c r="C97" s="15"/>
      <c r="D97" s="15"/>
      <c r="E97" s="15" t="e">
        <f>D97/C97*100</f>
        <v>#DIV/0!</v>
      </c>
      <c r="F97" s="15">
        <f t="shared" si="4"/>
        <v>0</v>
      </c>
      <c r="G97" s="15"/>
      <c r="H97" s="15" t="e">
        <f t="shared" si="5"/>
        <v>#DIV/0!</v>
      </c>
    </row>
    <row r="98" spans="1:8" ht="46.5" customHeight="1" hidden="1">
      <c r="A98" s="6">
        <v>12020000</v>
      </c>
      <c r="B98" s="29" t="s">
        <v>43</v>
      </c>
      <c r="C98" s="15"/>
      <c r="D98" s="15"/>
      <c r="E98" s="15">
        <v>0</v>
      </c>
      <c r="F98" s="15">
        <f t="shared" si="4"/>
        <v>0</v>
      </c>
      <c r="G98" s="15"/>
      <c r="H98" s="15" t="e">
        <f t="shared" si="5"/>
        <v>#DIV/0!</v>
      </c>
    </row>
    <row r="99" spans="1:8" ht="64.5">
      <c r="A99" s="6">
        <v>18041500</v>
      </c>
      <c r="B99" s="30" t="s">
        <v>44</v>
      </c>
      <c r="C99" s="34">
        <v>0</v>
      </c>
      <c r="D99" s="15">
        <v>-5.7</v>
      </c>
      <c r="E99" s="8">
        <v>0</v>
      </c>
      <c r="F99" s="15">
        <f t="shared" si="4"/>
        <v>-5.7</v>
      </c>
      <c r="G99" s="15">
        <v>0</v>
      </c>
      <c r="H99" s="15" t="e">
        <f t="shared" si="5"/>
        <v>#DIV/0!</v>
      </c>
    </row>
    <row r="100" spans="1:8" ht="30.75" customHeight="1" hidden="1">
      <c r="A100" s="6">
        <v>18050100</v>
      </c>
      <c r="B100" s="29" t="s">
        <v>46</v>
      </c>
      <c r="C100" s="34"/>
      <c r="D100" s="15"/>
      <c r="E100" s="15"/>
      <c r="F100" s="15">
        <f t="shared" si="4"/>
        <v>0</v>
      </c>
      <c r="G100" s="15"/>
      <c r="H100" s="15" t="e">
        <f t="shared" si="5"/>
        <v>#DIV/0!</v>
      </c>
    </row>
    <row r="101" spans="1:8" ht="30.75" customHeight="1" hidden="1">
      <c r="A101" s="6">
        <v>18050200</v>
      </c>
      <c r="B101" s="29" t="s">
        <v>47</v>
      </c>
      <c r="C101" s="34"/>
      <c r="D101" s="15"/>
      <c r="E101" s="15"/>
      <c r="F101" s="15">
        <f t="shared" si="4"/>
        <v>0</v>
      </c>
      <c r="G101" s="15"/>
      <c r="H101" s="15" t="e">
        <f t="shared" si="5"/>
        <v>#DIV/0!</v>
      </c>
    </row>
    <row r="102" spans="1:8" ht="15" customHeight="1" hidden="1">
      <c r="A102" s="6">
        <v>18050300</v>
      </c>
      <c r="B102" s="29" t="s">
        <v>48</v>
      </c>
      <c r="C102" s="34"/>
      <c r="D102" s="15"/>
      <c r="E102" s="15" t="e">
        <f aca="true" t="shared" si="6" ref="E102:E108">D102/C102*100</f>
        <v>#DIV/0!</v>
      </c>
      <c r="F102" s="15">
        <f t="shared" si="4"/>
        <v>0</v>
      </c>
      <c r="G102" s="15"/>
      <c r="H102" s="15" t="e">
        <f t="shared" si="5"/>
        <v>#DIV/0!</v>
      </c>
    </row>
    <row r="103" spans="1:8" ht="15" customHeight="1" hidden="1">
      <c r="A103" s="6">
        <v>18050400</v>
      </c>
      <c r="B103" s="29" t="s">
        <v>49</v>
      </c>
      <c r="C103" s="34"/>
      <c r="D103" s="15"/>
      <c r="E103" s="15" t="e">
        <f t="shared" si="6"/>
        <v>#DIV/0!</v>
      </c>
      <c r="F103" s="15">
        <f t="shared" si="4"/>
        <v>0</v>
      </c>
      <c r="G103" s="15"/>
      <c r="H103" s="15" t="e">
        <f t="shared" si="5"/>
        <v>#DIV/0!</v>
      </c>
    </row>
    <row r="104" spans="1:8" ht="15.75">
      <c r="A104" s="6">
        <v>19010000</v>
      </c>
      <c r="B104" s="29" t="s">
        <v>50</v>
      </c>
      <c r="C104" s="15">
        <v>79.4</v>
      </c>
      <c r="D104" s="15">
        <v>104.1</v>
      </c>
      <c r="E104" s="8">
        <f t="shared" si="6"/>
        <v>131.10831234256926</v>
      </c>
      <c r="F104" s="15">
        <f>D104-C104</f>
        <v>24.69999999999999</v>
      </c>
      <c r="G104" s="15">
        <v>54.9</v>
      </c>
      <c r="H104" s="15">
        <v>0</v>
      </c>
    </row>
    <row r="105" spans="1:8" ht="33" customHeight="1">
      <c r="A105" s="6">
        <v>19050200</v>
      </c>
      <c r="B105" s="29" t="s">
        <v>90</v>
      </c>
      <c r="C105" s="15">
        <v>0.4</v>
      </c>
      <c r="D105" s="15">
        <v>0.4</v>
      </c>
      <c r="E105" s="8">
        <v>0</v>
      </c>
      <c r="F105" s="15">
        <f t="shared" si="4"/>
        <v>0</v>
      </c>
      <c r="G105" s="15">
        <v>0.4</v>
      </c>
      <c r="H105" s="15">
        <f t="shared" si="5"/>
        <v>100</v>
      </c>
    </row>
    <row r="106" spans="1:8" ht="46.5" customHeight="1" hidden="1">
      <c r="A106" s="6">
        <v>19010100</v>
      </c>
      <c r="B106" s="29" t="s">
        <v>51</v>
      </c>
      <c r="C106" s="15"/>
      <c r="D106" s="15"/>
      <c r="E106" s="15" t="e">
        <f t="shared" si="6"/>
        <v>#DIV/0!</v>
      </c>
      <c r="F106" s="15">
        <f>D106-C106</f>
        <v>0</v>
      </c>
      <c r="G106" s="15"/>
      <c r="H106" s="15" t="e">
        <f t="shared" si="5"/>
        <v>#DIV/0!</v>
      </c>
    </row>
    <row r="107" spans="1:8" ht="30.75" customHeight="1" hidden="1">
      <c r="A107" s="6">
        <v>19010200</v>
      </c>
      <c r="B107" s="29" t="s">
        <v>52</v>
      </c>
      <c r="C107" s="15"/>
      <c r="D107" s="15"/>
      <c r="E107" s="15" t="e">
        <f t="shared" si="6"/>
        <v>#DIV/0!</v>
      </c>
      <c r="F107" s="15">
        <f>D107-C107</f>
        <v>0</v>
      </c>
      <c r="G107" s="15"/>
      <c r="H107" s="15" t="e">
        <f t="shared" si="5"/>
        <v>#DIV/0!</v>
      </c>
    </row>
    <row r="108" spans="1:8" ht="78" customHeight="1" hidden="1">
      <c r="A108" s="6">
        <v>19010300</v>
      </c>
      <c r="B108" s="29" t="s">
        <v>53</v>
      </c>
      <c r="C108" s="15"/>
      <c r="D108" s="15"/>
      <c r="E108" s="15" t="e">
        <f t="shared" si="6"/>
        <v>#DIV/0!</v>
      </c>
      <c r="F108" s="15">
        <f>D108-C108</f>
        <v>0</v>
      </c>
      <c r="G108" s="15"/>
      <c r="H108" s="15" t="e">
        <f t="shared" si="5"/>
        <v>#DIV/0!</v>
      </c>
    </row>
    <row r="109" spans="1:8" ht="78" customHeight="1" hidden="1">
      <c r="A109" s="6">
        <v>19010500</v>
      </c>
      <c r="B109" s="29" t="s">
        <v>54</v>
      </c>
      <c r="C109" s="15"/>
      <c r="D109" s="15"/>
      <c r="E109" s="15"/>
      <c r="F109" s="15">
        <f>D109-C109</f>
        <v>0</v>
      </c>
      <c r="G109" s="15"/>
      <c r="H109" s="15" t="e">
        <f t="shared" si="5"/>
        <v>#DIV/0!</v>
      </c>
    </row>
    <row r="110" spans="1:8" ht="62.25" customHeight="1" hidden="1">
      <c r="A110" s="6">
        <v>19050200</v>
      </c>
      <c r="B110" s="29" t="s">
        <v>55</v>
      </c>
      <c r="C110" s="15"/>
      <c r="D110" s="15"/>
      <c r="E110" s="15"/>
      <c r="F110" s="15">
        <f>D110-C110</f>
        <v>0</v>
      </c>
      <c r="G110" s="15"/>
      <c r="H110" s="15" t="e">
        <f t="shared" si="5"/>
        <v>#DIV/0!</v>
      </c>
    </row>
    <row r="111" spans="1:8" ht="46.5" customHeight="1" hidden="1">
      <c r="A111" s="6">
        <v>19050300</v>
      </c>
      <c r="B111" s="29" t="s">
        <v>56</v>
      </c>
      <c r="C111" s="15"/>
      <c r="D111" s="15"/>
      <c r="E111" s="14"/>
      <c r="F111" s="15">
        <f t="shared" si="4"/>
        <v>0</v>
      </c>
      <c r="G111" s="15"/>
      <c r="H111" s="15" t="e">
        <f t="shared" si="5"/>
        <v>#DIV/0!</v>
      </c>
    </row>
    <row r="112" spans="1:8" ht="15.75">
      <c r="A112" s="22">
        <v>20000000</v>
      </c>
      <c r="B112" s="39" t="s">
        <v>24</v>
      </c>
      <c r="C112" s="14">
        <f>C113+C115+C116+C117</f>
        <v>6017.6</v>
      </c>
      <c r="D112" s="14">
        <f>D113+D115+D116+D117</f>
        <v>9021.099999999999</v>
      </c>
      <c r="E112" s="14">
        <f>D112/C112*100</f>
        <v>149.91192501994146</v>
      </c>
      <c r="F112" s="14">
        <f t="shared" si="4"/>
        <v>3003.499999999998</v>
      </c>
      <c r="G112" s="14">
        <f>G113+G115+G116+G117</f>
        <v>10373.1</v>
      </c>
      <c r="H112" s="14">
        <f t="shared" si="5"/>
        <v>86.96628780210351</v>
      </c>
    </row>
    <row r="113" spans="1:8" ht="47.25">
      <c r="A113" s="6">
        <v>24062100</v>
      </c>
      <c r="B113" s="29" t="s">
        <v>86</v>
      </c>
      <c r="C113" s="34">
        <v>0</v>
      </c>
      <c r="D113" s="15">
        <v>0.2</v>
      </c>
      <c r="E113" s="15">
        <v>0</v>
      </c>
      <c r="F113" s="15">
        <f t="shared" si="4"/>
        <v>0.2</v>
      </c>
      <c r="G113" s="15">
        <v>0.3</v>
      </c>
      <c r="H113" s="15">
        <f t="shared" si="5"/>
        <v>66.66666666666667</v>
      </c>
    </row>
    <row r="114" spans="1:8" ht="30.75" customHeight="1" hidden="1">
      <c r="A114" s="6">
        <v>24110600</v>
      </c>
      <c r="B114" s="7" t="s">
        <v>75</v>
      </c>
      <c r="C114" s="34"/>
      <c r="D114" s="15"/>
      <c r="E114" s="15" t="e">
        <f aca="true" t="shared" si="7" ref="E114:E119">D114/C114*100</f>
        <v>#DIV/0!</v>
      </c>
      <c r="F114" s="15">
        <f t="shared" si="4"/>
        <v>0</v>
      </c>
      <c r="G114" s="15"/>
      <c r="H114" s="15" t="e">
        <f t="shared" si="5"/>
        <v>#DIV/0!</v>
      </c>
    </row>
    <row r="115" spans="1:8" ht="54.75" customHeight="1">
      <c r="A115" s="6">
        <v>24110900</v>
      </c>
      <c r="B115" s="30" t="s">
        <v>87</v>
      </c>
      <c r="C115" s="34">
        <v>0</v>
      </c>
      <c r="D115" s="15">
        <v>1.7</v>
      </c>
      <c r="E115" s="15">
        <v>0</v>
      </c>
      <c r="F115" s="15">
        <f>D115-C115</f>
        <v>1.7</v>
      </c>
      <c r="G115" s="15">
        <v>3.3</v>
      </c>
      <c r="H115" s="15">
        <f t="shared" si="5"/>
        <v>51.515151515151516</v>
      </c>
    </row>
    <row r="116" spans="1:8" ht="42.75" customHeight="1">
      <c r="A116" s="6">
        <v>24170000</v>
      </c>
      <c r="B116" s="29" t="s">
        <v>106</v>
      </c>
      <c r="C116" s="15">
        <v>6</v>
      </c>
      <c r="D116" s="15">
        <v>6.4</v>
      </c>
      <c r="E116" s="15">
        <f t="shared" si="7"/>
        <v>106.66666666666667</v>
      </c>
      <c r="F116" s="15">
        <f>D116-C116</f>
        <v>0.40000000000000036</v>
      </c>
      <c r="G116" s="15">
        <v>0</v>
      </c>
      <c r="H116" s="15">
        <v>0</v>
      </c>
    </row>
    <row r="117" spans="1:8" ht="16.5" customHeight="1">
      <c r="A117" s="6">
        <v>25000000</v>
      </c>
      <c r="B117" s="29" t="s">
        <v>30</v>
      </c>
      <c r="C117" s="15">
        <v>6011.6</v>
      </c>
      <c r="D117" s="15">
        <v>9012.8</v>
      </c>
      <c r="E117" s="15">
        <f t="shared" si="7"/>
        <v>149.92348126954553</v>
      </c>
      <c r="F117" s="15">
        <f t="shared" si="4"/>
        <v>3001.199999999999</v>
      </c>
      <c r="G117" s="15">
        <v>10369.5</v>
      </c>
      <c r="H117" s="15">
        <f t="shared" si="5"/>
        <v>86.91643762958677</v>
      </c>
    </row>
    <row r="118" spans="1:8" ht="46.5" customHeight="1" hidden="1">
      <c r="A118" s="6">
        <v>25010000</v>
      </c>
      <c r="B118" s="29" t="s">
        <v>31</v>
      </c>
      <c r="C118" s="15"/>
      <c r="D118" s="15"/>
      <c r="E118" s="15" t="e">
        <f t="shared" si="7"/>
        <v>#DIV/0!</v>
      </c>
      <c r="F118" s="15">
        <f t="shared" si="4"/>
        <v>0</v>
      </c>
      <c r="G118" s="15"/>
      <c r="H118" s="15" t="e">
        <f t="shared" si="5"/>
        <v>#DIV/0!</v>
      </c>
    </row>
    <row r="119" spans="1:8" ht="30.75" customHeight="1" hidden="1">
      <c r="A119" s="6">
        <v>25020000</v>
      </c>
      <c r="B119" s="29" t="s">
        <v>57</v>
      </c>
      <c r="C119" s="15"/>
      <c r="D119" s="15"/>
      <c r="E119" s="15" t="e">
        <f t="shared" si="7"/>
        <v>#DIV/0!</v>
      </c>
      <c r="F119" s="15">
        <f t="shared" si="4"/>
        <v>0</v>
      </c>
      <c r="G119" s="15"/>
      <c r="H119" s="15" t="e">
        <f t="shared" si="5"/>
        <v>#DIV/0!</v>
      </c>
    </row>
    <row r="120" spans="1:8" ht="15.75">
      <c r="A120" s="22">
        <v>30000000</v>
      </c>
      <c r="B120" s="39" t="s">
        <v>107</v>
      </c>
      <c r="C120" s="14">
        <f>C121+C122</f>
        <v>100</v>
      </c>
      <c r="D120" s="14">
        <f>D121+D122</f>
        <v>203.8</v>
      </c>
      <c r="E120" s="14">
        <v>0</v>
      </c>
      <c r="F120" s="14">
        <f t="shared" si="4"/>
        <v>103.80000000000001</v>
      </c>
      <c r="G120" s="14">
        <f>G121</f>
        <v>0</v>
      </c>
      <c r="H120" s="14" t="e">
        <f t="shared" si="5"/>
        <v>#DIV/0!</v>
      </c>
    </row>
    <row r="121" spans="1:8" ht="31.5">
      <c r="A121" s="6">
        <v>31030000</v>
      </c>
      <c r="B121" s="29" t="s">
        <v>84</v>
      </c>
      <c r="C121" s="34">
        <v>100</v>
      </c>
      <c r="D121" s="15">
        <v>189.3</v>
      </c>
      <c r="E121" s="15">
        <v>0</v>
      </c>
      <c r="F121" s="15">
        <f>D121-C121</f>
        <v>89.30000000000001</v>
      </c>
      <c r="G121" s="15">
        <v>0</v>
      </c>
      <c r="H121" s="15" t="e">
        <f>D121/G121*100</f>
        <v>#DIV/0!</v>
      </c>
    </row>
    <row r="122" spans="1:8" ht="15.75">
      <c r="A122" s="6">
        <v>33010000</v>
      </c>
      <c r="B122" s="29" t="s">
        <v>111</v>
      </c>
      <c r="C122" s="34">
        <v>0</v>
      </c>
      <c r="D122" s="15">
        <v>14.5</v>
      </c>
      <c r="E122" s="15">
        <v>0</v>
      </c>
      <c r="F122" s="15">
        <f>D122-C122</f>
        <v>14.5</v>
      </c>
      <c r="G122" s="15">
        <v>0</v>
      </c>
      <c r="H122" s="15" t="e">
        <f>D122/G122*100</f>
        <v>#DIV/0!</v>
      </c>
    </row>
    <row r="123" spans="1:8" ht="30.75" customHeight="1" hidden="1">
      <c r="A123" s="6"/>
      <c r="B123" s="29"/>
      <c r="C123" s="34"/>
      <c r="D123" s="15"/>
      <c r="E123" s="15">
        <v>0</v>
      </c>
      <c r="F123" s="15">
        <f>D123-C123</f>
        <v>0</v>
      </c>
      <c r="G123" s="15">
        <v>0</v>
      </c>
      <c r="H123" s="15" t="e">
        <f>D123/G123*100</f>
        <v>#DIV/0!</v>
      </c>
    </row>
    <row r="124" spans="1:8" ht="20.25" customHeight="1">
      <c r="A124" s="22">
        <v>40000000</v>
      </c>
      <c r="B124" s="39" t="s">
        <v>32</v>
      </c>
      <c r="C124" s="40">
        <v>2878</v>
      </c>
      <c r="D124" s="14">
        <v>2878</v>
      </c>
      <c r="E124" s="14">
        <v>0</v>
      </c>
      <c r="F124" s="14">
        <f>D124-C124</f>
        <v>0</v>
      </c>
      <c r="G124" s="14">
        <v>0</v>
      </c>
      <c r="H124" s="14" t="e">
        <f>D124/G124*100</f>
        <v>#DIV/0!</v>
      </c>
    </row>
    <row r="125" spans="1:8" ht="22.5" customHeight="1">
      <c r="A125" s="6">
        <v>410350000</v>
      </c>
      <c r="B125" s="29" t="s">
        <v>38</v>
      </c>
      <c r="C125" s="34">
        <v>2878</v>
      </c>
      <c r="D125" s="15">
        <v>2878</v>
      </c>
      <c r="E125" s="15">
        <v>0</v>
      </c>
      <c r="F125" s="15">
        <f>D125-C125</f>
        <v>0</v>
      </c>
      <c r="G125" s="15">
        <v>0</v>
      </c>
      <c r="H125" s="15" t="e">
        <f>D125/G125*100</f>
        <v>#DIV/0!</v>
      </c>
    </row>
    <row r="126" spans="1:8" ht="15.75">
      <c r="A126" s="31" t="s">
        <v>41</v>
      </c>
      <c r="B126" s="32"/>
      <c r="C126" s="14">
        <f>C96+C112+C120+C123</f>
        <v>6197.400000000001</v>
      </c>
      <c r="D126" s="14">
        <f>D96+D112+D120+D123</f>
        <v>9323.699999999997</v>
      </c>
      <c r="E126" s="14">
        <f>D126/C126*100</f>
        <v>150.44534804918186</v>
      </c>
      <c r="F126" s="14">
        <f t="shared" si="4"/>
        <v>3126.2999999999965</v>
      </c>
      <c r="G126" s="14">
        <f>G96+G112+G120+G123</f>
        <v>10428.4</v>
      </c>
      <c r="H126" s="14">
        <f t="shared" si="5"/>
        <v>89.40681216677532</v>
      </c>
    </row>
    <row r="127" spans="1:8" ht="15.75">
      <c r="A127" s="31" t="s">
        <v>59</v>
      </c>
      <c r="B127" s="32"/>
      <c r="C127" s="14">
        <f>C96+C112+C120+C123</f>
        <v>6197.400000000001</v>
      </c>
      <c r="D127" s="14">
        <f>D96+D112+D120+D123+D124</f>
        <v>12201.699999999997</v>
      </c>
      <c r="E127" s="14">
        <f>D127/C127*100</f>
        <v>196.88417723561486</v>
      </c>
      <c r="F127" s="14">
        <f t="shared" si="4"/>
        <v>6004.2999999999965</v>
      </c>
      <c r="G127" s="14">
        <f>G96+G112+G120+G123</f>
        <v>10428.4</v>
      </c>
      <c r="H127" s="14">
        <f t="shared" si="5"/>
        <v>117.0045261017989</v>
      </c>
    </row>
    <row r="128" spans="1:8" ht="30.75" customHeight="1">
      <c r="A128" s="54" t="s">
        <v>60</v>
      </c>
      <c r="B128" s="54"/>
      <c r="C128" s="14">
        <f>C126+C93</f>
        <v>109005.3</v>
      </c>
      <c r="D128" s="14">
        <f>D126+D93</f>
        <v>132902.11500000002</v>
      </c>
      <c r="E128" s="14">
        <f>D128/C128*100</f>
        <v>121.92261752410205</v>
      </c>
      <c r="F128" s="14">
        <f t="shared" si="4"/>
        <v>23896.815000000017</v>
      </c>
      <c r="G128" s="14">
        <f>G126+G93</f>
        <v>106401.69999999998</v>
      </c>
      <c r="H128" s="14">
        <f t="shared" si="5"/>
        <v>124.9060071408634</v>
      </c>
    </row>
    <row r="129" spans="1:8" ht="30.75" customHeight="1">
      <c r="A129" s="54" t="s">
        <v>61</v>
      </c>
      <c r="B129" s="54"/>
      <c r="C129" s="14">
        <f>C127+C94</f>
        <v>334963.70000000007</v>
      </c>
      <c r="D129" s="14">
        <f>D127+D94</f>
        <v>359056.81500000006</v>
      </c>
      <c r="E129" s="14">
        <f>D129/C129*100</f>
        <v>107.1927540208088</v>
      </c>
      <c r="F129" s="14">
        <f t="shared" si="4"/>
        <v>24093.11499999999</v>
      </c>
      <c r="G129" s="14">
        <f>G127+G94</f>
        <v>217158.49999999997</v>
      </c>
      <c r="H129" s="14">
        <f t="shared" si="5"/>
        <v>165.34320093388015</v>
      </c>
    </row>
    <row r="130" spans="1:7" ht="30.75" customHeight="1">
      <c r="A130" s="33"/>
      <c r="B130" s="33"/>
      <c r="C130" s="16"/>
      <c r="D130" s="16"/>
      <c r="E130" s="16"/>
      <c r="F130" s="16"/>
      <c r="G130" s="16"/>
    </row>
    <row r="131" spans="1:6" ht="15.75">
      <c r="A131" s="17"/>
      <c r="B131" s="18"/>
      <c r="C131" s="10"/>
      <c r="D131" s="10"/>
      <c r="E131" s="10"/>
      <c r="F131" s="10"/>
    </row>
    <row r="132" spans="1:4" ht="15.75">
      <c r="A132" s="17"/>
      <c r="C132" s="10"/>
      <c r="D132" s="10"/>
    </row>
    <row r="135" spans="2:6" ht="18.75">
      <c r="B135" s="37" t="s">
        <v>108</v>
      </c>
      <c r="E135" s="10"/>
      <c r="F135" s="38" t="s">
        <v>110</v>
      </c>
    </row>
  </sheetData>
  <sheetProtection/>
  <mergeCells count="15">
    <mergeCell ref="G5:G6"/>
    <mergeCell ref="H5:H6"/>
    <mergeCell ref="A5:A6"/>
    <mergeCell ref="B5:B6"/>
    <mergeCell ref="A128:B128"/>
    <mergeCell ref="A129:B129"/>
    <mergeCell ref="A95:F95"/>
    <mergeCell ref="A93:B93"/>
    <mergeCell ref="A94:B94"/>
    <mergeCell ref="D1:F1"/>
    <mergeCell ref="A7:F7"/>
    <mergeCell ref="E5:E6"/>
    <mergeCell ref="C5:C6"/>
    <mergeCell ref="D5:D6"/>
    <mergeCell ref="F5:F6"/>
  </mergeCells>
  <printOptions/>
  <pageMargins left="0.37" right="0.1968503937007874" top="0.17" bottom="0.2755905511811024" header="0.16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2016-05-31T06:34:50Z</cp:lastPrinted>
  <dcterms:created xsi:type="dcterms:W3CDTF">2012-01-31T07:31:50Z</dcterms:created>
  <dcterms:modified xsi:type="dcterms:W3CDTF">2017-04-26T12:40:38Z</dcterms:modified>
  <cp:category/>
  <cp:version/>
  <cp:contentType/>
  <cp:contentStatus/>
</cp:coreProperties>
</file>