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8895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<sst xmlns="http://schemas.openxmlformats.org/spreadsheetml/2006/main" count="69" uniqueCount="58">
  <si>
    <t>Станом на 09.12.2013</t>
  </si>
  <si>
    <t>Аналіз виконання плану по доходах</t>
  </si>
  <si>
    <t>грн.</t>
  </si>
  <si>
    <t>ККД</t>
  </si>
  <si>
    <t>Доходи</t>
  </si>
  <si>
    <t>м. С·веродонецьк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</si>
  <si>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</si>
  <si>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</si>
  <si>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</si>
  <si>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</si>
  <si>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</si>
  <si>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</si>
  <si>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</si>
  <si>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доходи фізичних осіб  </t>
  </si>
  <si>
    <t>*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</si>
  <si>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</si>
  <si>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прибуток підприємств  </t>
  </si>
  <si>
    <t>**</t>
  </si>
  <si>
    <t>Податок на прибуток підприємств та фінансових установ комунальної власності </t>
  </si>
  <si>
    <t>Збори та плата за спеціальне використання природних ресурсів </t>
  </si>
  <si>
    <t>Плата за землю  </t>
  </si>
  <si>
    <t>Земельний податок з юридичних осіб  </t>
  </si>
  <si>
    <t>Місцеві податки і збори </t>
  </si>
  <si>
    <t>Туристичний збір </t>
  </si>
  <si>
    <t>Туристичний збір, сплачений юридичними особами </t>
  </si>
  <si>
    <t>Збір за провадження деяких видів підприємницької діяльності </t>
  </si>
  <si>
    <t>Збір за провадження торговельної діяльності (роздрібна торгівля), сплачений фізичними особами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</si>
  <si>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</si>
  <si>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</si>
  <si>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</si>
  <si>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</si>
  <si>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</si>
  <si>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</si>
  <si>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</si>
  <si>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</si>
  <si>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</si>
  <si>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Інші неподаткові надходження  </t>
  </si>
  <si>
    <t>Концесійні платежі  </t>
  </si>
  <si>
    <t>Концесійні платежі щодо об`єктів комунальної власності (крім тих, які мають цільове спрямування згідно із законом) </t>
  </si>
  <si>
    <t>Офіційні трансферти  </t>
  </si>
  <si>
    <t>Від органів державного управління  </t>
  </si>
  <si>
    <t>Дотації  </t>
  </si>
  <si>
    <t>Дотації вирівнювання з державного бюджету місцевим бюджетам  </t>
  </si>
  <si>
    <t>Кошик І</t>
  </si>
  <si>
    <t>Кошик ІI</t>
  </si>
  <si>
    <t>Всього без урахування трансферт</t>
  </si>
  <si>
    <t>Всього</t>
  </si>
  <si>
    <r>
      <t xml:space="preserve">  </t>
    </r>
    <r>
      <rPr>
        <sz val="12"/>
        <color indexed="8"/>
        <rFont val="Times New Roman"/>
        <family val="1"/>
      </rPr>
      <t xml:space="preserve">Додаток № 1 </t>
    </r>
  </si>
  <si>
    <t>Загальний фонд</t>
  </si>
  <si>
    <t>Спеціальний фонд</t>
  </si>
  <si>
    <t>РАЗОМ</t>
  </si>
  <si>
    <t>Власні надходження бюджетних установ</t>
  </si>
  <si>
    <t xml:space="preserve">Секретар ради </t>
  </si>
  <si>
    <r>
      <t xml:space="preserve"> Д</t>
    </r>
    <r>
      <rPr>
        <b/>
        <sz val="14"/>
        <color indexed="8"/>
        <rFont val="Times New Roman"/>
        <family val="1"/>
      </rPr>
      <t>оходи на 1 квартал 2015 року</t>
    </r>
  </si>
  <si>
    <t>Додаткова дотація з державного бюджету на вирівнювання фінансової забезпеченості місцевих бюджетів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</si>
  <si>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</si>
  <si>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А.А.Гавриленко</t>
  </si>
  <si>
    <t>до рішення  міської ради від 25 грудня  2014 р. №4238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</si>
</sst>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0" fillId="0" borderId="10" xfId="0" applyBorder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35" fillId="0" borderId="10" xfId="53" applyBorder="1" applyAlignment="1">
      <alignment wrapText="1"/>
      <protection/>
    </xf>
    <xf numFmtId="0" fontId="41" fillId="0" borderId="10" xfId="0" applyFont="1" applyBorder="1" applyAlignment="1">
      <alignment wrapText="1"/>
    </xf>
    <xf numFmtId="4" fontId="0" fillId="0" borderId="0" xfId="0" applyNumberFormat="1" applyAlignment="1">
      <alignment horizontal="right"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left" wrapText="1"/>
    </xf>
    <xf numFmtId="4" fontId="2" fillId="0" borderId="0" xfId="0" applyNumberFormat="1" applyFont="1" applyAlignment="1">
      <alignment horizontal="left" wrapText="1"/>
    </xf>
    <xf numFmtId="4" fontId="2" fillId="0" borderId="0" xfId="0" applyNumberFormat="1" applyFont="1" applyAlignment="1">
      <alignment horizontal="left"/>
    </xf>
    <xf numFmtId="4" fontId="4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B23">
      <selection activeCell="L3" sqref="D3:L3"/>
    </sheetView>
  </sheetViews>
  <sheetFormatPr defaultColWidth="9.140625" defaultRowHeight="15"/>
  <cols>
    <col min="1" max="1" width="6.8515625" style="0" hidden="1" customWidth="1"/>
    <col min="3" max="3" width="43.57421875" style="3" customWidth="1"/>
    <col min="4" max="4" width="18.7109375" style="9" customWidth="1"/>
    <col min="5" max="6" width="13.8515625" style="10" hidden="1" customWidth="1"/>
    <col min="7" max="7" width="0" style="10" hidden="1" customWidth="1"/>
    <col min="8" max="8" width="12.28125" style="10" hidden="1" customWidth="1"/>
    <col min="9" max="10" width="0" style="10" hidden="1" customWidth="1"/>
    <col min="11" max="11" width="14.28125" style="9" customWidth="1"/>
    <col min="12" max="12" width="12.57421875" style="10" bestFit="1" customWidth="1"/>
    <col min="14" max="14" width="12.421875" style="0" bestFit="1" customWidth="1"/>
  </cols>
  <sheetData>
    <row r="1" ht="15">
      <c r="A1" t="s">
        <v>0</v>
      </c>
    </row>
    <row r="2" spans="1:12" ht="15.75">
      <c r="A2" s="1"/>
      <c r="B2" s="1"/>
      <c r="C2" s="4"/>
      <c r="D2" s="41" t="s">
        <v>47</v>
      </c>
      <c r="E2" s="41"/>
      <c r="F2" s="41"/>
      <c r="G2" s="41"/>
      <c r="H2" s="41"/>
      <c r="I2" s="41"/>
      <c r="J2" s="41"/>
      <c r="K2" s="41"/>
      <c r="L2" s="11"/>
    </row>
    <row r="3" spans="1:12" ht="36.75" customHeight="1">
      <c r="A3" s="6" t="s">
        <v>1</v>
      </c>
      <c r="B3" s="7"/>
      <c r="C3" s="7"/>
      <c r="D3" s="39" t="s">
        <v>57</v>
      </c>
      <c r="E3" s="40"/>
      <c r="F3" s="40"/>
      <c r="G3" s="40"/>
      <c r="H3" s="40"/>
      <c r="I3" s="40"/>
      <c r="J3" s="40"/>
      <c r="K3" s="40"/>
      <c r="L3" s="12"/>
    </row>
    <row r="4" spans="1:15" ht="15" customHeight="1">
      <c r="A4" s="1"/>
      <c r="B4" s="1"/>
      <c r="C4" s="38"/>
      <c r="D4" s="38"/>
      <c r="E4" s="13"/>
      <c r="F4" s="13"/>
      <c r="G4" s="13"/>
      <c r="H4" s="13"/>
      <c r="I4" s="13"/>
      <c r="J4" s="13"/>
      <c r="K4" s="14"/>
      <c r="L4" s="13"/>
      <c r="M4" s="8"/>
      <c r="N4" s="8"/>
      <c r="O4" s="8"/>
    </row>
    <row r="5" spans="1:12" ht="18.75">
      <c r="A5" s="25"/>
      <c r="B5" s="7"/>
      <c r="C5" s="44" t="s">
        <v>53</v>
      </c>
      <c r="D5" s="38"/>
      <c r="E5" s="7"/>
      <c r="F5" s="7"/>
      <c r="G5" s="7"/>
      <c r="H5" s="7"/>
      <c r="I5" s="7"/>
      <c r="J5" s="7"/>
      <c r="K5" s="7"/>
      <c r="L5" s="7"/>
    </row>
    <row r="6" spans="7:12" ht="15">
      <c r="G6" s="10" t="s">
        <v>2</v>
      </c>
      <c r="L6" s="9" t="s">
        <v>2</v>
      </c>
    </row>
    <row r="7" spans="1:12" ht="15" hidden="1">
      <c r="A7" s="33"/>
      <c r="B7" s="34" t="s">
        <v>3</v>
      </c>
      <c r="C7" s="36" t="s">
        <v>4</v>
      </c>
      <c r="D7" s="42" t="s">
        <v>5</v>
      </c>
      <c r="E7" s="43"/>
      <c r="F7" s="43"/>
      <c r="G7" s="43"/>
      <c r="H7" s="43"/>
      <c r="I7" s="43"/>
      <c r="J7" s="15"/>
      <c r="K7" s="16"/>
      <c r="L7" s="15"/>
    </row>
    <row r="8" spans="1:12" ht="58.5" customHeight="1">
      <c r="A8" s="33"/>
      <c r="B8" s="35"/>
      <c r="C8" s="37"/>
      <c r="D8" s="17" t="s">
        <v>48</v>
      </c>
      <c r="E8" s="17" t="s">
        <v>6</v>
      </c>
      <c r="F8" s="17" t="s">
        <v>7</v>
      </c>
      <c r="G8" s="18" t="s">
        <v>8</v>
      </c>
      <c r="H8" s="18" t="s">
        <v>9</v>
      </c>
      <c r="I8" s="18" t="s">
        <v>10</v>
      </c>
      <c r="J8" s="15"/>
      <c r="K8" s="19" t="s">
        <v>49</v>
      </c>
      <c r="L8" s="20" t="s">
        <v>50</v>
      </c>
    </row>
    <row r="9" spans="1:12" ht="15">
      <c r="A9" s="2"/>
      <c r="B9" s="2">
        <v>10000000</v>
      </c>
      <c r="C9" s="5" t="s">
        <v>11</v>
      </c>
      <c r="D9" s="26">
        <v>46793895</v>
      </c>
      <c r="E9" s="15">
        <v>56510100</v>
      </c>
      <c r="F9" s="15">
        <v>56510100</v>
      </c>
      <c r="G9" s="15">
        <v>0</v>
      </c>
      <c r="H9" s="15">
        <f aca="true" t="shared" si="0" ref="H9:H47">G9-F9</f>
        <v>-56510100</v>
      </c>
      <c r="I9" s="15">
        <f aca="true" t="shared" si="1" ref="I9:I47">IF(F9=0,0,G9/F9*100)</f>
        <v>0</v>
      </c>
      <c r="J9" s="15"/>
      <c r="K9" s="16"/>
      <c r="L9" s="16">
        <f>+D9+K9</f>
        <v>46793895</v>
      </c>
    </row>
    <row r="10" spans="1:12" ht="30" customHeight="1" hidden="1">
      <c r="A10" s="2"/>
      <c r="B10" s="2">
        <v>11000000</v>
      </c>
      <c r="C10" s="5" t="s">
        <v>12</v>
      </c>
      <c r="D10" s="26">
        <v>43048200</v>
      </c>
      <c r="E10" s="15">
        <v>43048200</v>
      </c>
      <c r="F10" s="15">
        <v>43048200</v>
      </c>
      <c r="G10" s="15">
        <v>0</v>
      </c>
      <c r="H10" s="15">
        <f t="shared" si="0"/>
        <v>-43048200</v>
      </c>
      <c r="I10" s="15">
        <f t="shared" si="1"/>
        <v>0</v>
      </c>
      <c r="J10" s="15"/>
      <c r="K10" s="16"/>
      <c r="L10" s="26">
        <f aca="true" t="shared" si="2" ref="L10:L43">+D10+K10</f>
        <v>43048200</v>
      </c>
    </row>
    <row r="11" spans="1:12" ht="15">
      <c r="A11" s="2"/>
      <c r="B11" s="2">
        <v>11010000</v>
      </c>
      <c r="C11" s="5" t="s">
        <v>13</v>
      </c>
      <c r="D11" s="26">
        <f>35294275+24750</f>
        <v>35319025</v>
      </c>
      <c r="E11" s="15">
        <v>42903200</v>
      </c>
      <c r="F11" s="15">
        <v>42903200</v>
      </c>
      <c r="G11" s="15">
        <v>0</v>
      </c>
      <c r="H11" s="15">
        <f t="shared" si="0"/>
        <v>-42903200</v>
      </c>
      <c r="I11" s="15">
        <f t="shared" si="1"/>
        <v>0</v>
      </c>
      <c r="J11" s="15"/>
      <c r="K11" s="16"/>
      <c r="L11" s="26">
        <f t="shared" si="2"/>
        <v>35319025</v>
      </c>
    </row>
    <row r="12" spans="1:12" ht="60" customHeight="1" hidden="1">
      <c r="A12" s="2" t="s">
        <v>14</v>
      </c>
      <c r="B12" s="2">
        <v>11010100</v>
      </c>
      <c r="C12" s="5" t="s">
        <v>15</v>
      </c>
      <c r="D12" s="26">
        <v>42903200</v>
      </c>
      <c r="E12" s="15">
        <v>42903200</v>
      </c>
      <c r="F12" s="15">
        <v>42903200</v>
      </c>
      <c r="G12" s="15">
        <v>0</v>
      </c>
      <c r="H12" s="15">
        <f t="shared" si="0"/>
        <v>-42903200</v>
      </c>
      <c r="I12" s="15">
        <f t="shared" si="1"/>
        <v>0</v>
      </c>
      <c r="J12" s="15"/>
      <c r="K12" s="16"/>
      <c r="L12" s="26">
        <f t="shared" si="2"/>
        <v>42903200</v>
      </c>
    </row>
    <row r="13" spans="1:12" ht="15">
      <c r="A13" s="2"/>
      <c r="B13" s="2">
        <v>11020000</v>
      </c>
      <c r="C13" s="5" t="s">
        <v>16</v>
      </c>
      <c r="D13" s="26">
        <v>185750</v>
      </c>
      <c r="E13" s="15">
        <v>145000</v>
      </c>
      <c r="F13" s="15">
        <v>145000</v>
      </c>
      <c r="G13" s="15">
        <v>0</v>
      </c>
      <c r="H13" s="15">
        <f t="shared" si="0"/>
        <v>-145000</v>
      </c>
      <c r="I13" s="15">
        <f t="shared" si="1"/>
        <v>0</v>
      </c>
      <c r="J13" s="15"/>
      <c r="K13" s="16"/>
      <c r="L13" s="26">
        <f t="shared" si="2"/>
        <v>185750</v>
      </c>
    </row>
    <row r="14" spans="1:12" ht="30" customHeight="1" hidden="1">
      <c r="A14" s="2" t="s">
        <v>17</v>
      </c>
      <c r="B14" s="2">
        <v>11020200</v>
      </c>
      <c r="C14" s="5" t="s">
        <v>18</v>
      </c>
      <c r="D14" s="26">
        <v>145000</v>
      </c>
      <c r="E14" s="15">
        <v>145000</v>
      </c>
      <c r="F14" s="15">
        <v>145000</v>
      </c>
      <c r="G14" s="15">
        <v>0</v>
      </c>
      <c r="H14" s="15">
        <f t="shared" si="0"/>
        <v>-145000</v>
      </c>
      <c r="I14" s="15">
        <f t="shared" si="1"/>
        <v>0</v>
      </c>
      <c r="J14" s="15"/>
      <c r="K14" s="16"/>
      <c r="L14" s="26">
        <f t="shared" si="2"/>
        <v>145000</v>
      </c>
    </row>
    <row r="15" spans="1:12" ht="30" customHeight="1" hidden="1">
      <c r="A15" s="2"/>
      <c r="B15" s="2">
        <v>13000000</v>
      </c>
      <c r="C15" s="5" t="s">
        <v>19</v>
      </c>
      <c r="D15" s="26">
        <v>13157274</v>
      </c>
      <c r="E15" s="15">
        <v>13157274</v>
      </c>
      <c r="F15" s="15">
        <v>13157274</v>
      </c>
      <c r="G15" s="15">
        <v>0</v>
      </c>
      <c r="H15" s="15">
        <f t="shared" si="0"/>
        <v>-13157274</v>
      </c>
      <c r="I15" s="15">
        <f t="shared" si="1"/>
        <v>0</v>
      </c>
      <c r="J15" s="15"/>
      <c r="K15" s="16"/>
      <c r="L15" s="26">
        <f t="shared" si="2"/>
        <v>13157274</v>
      </c>
    </row>
    <row r="16" spans="1:12" ht="15">
      <c r="A16" s="2"/>
      <c r="B16" s="2">
        <v>13050000</v>
      </c>
      <c r="C16" s="5" t="s">
        <v>20</v>
      </c>
      <c r="D16" s="26">
        <v>11075964</v>
      </c>
      <c r="E16" s="15">
        <v>13157274</v>
      </c>
      <c r="F16" s="15">
        <v>13157274</v>
      </c>
      <c r="G16" s="15">
        <v>0</v>
      </c>
      <c r="H16" s="15">
        <f t="shared" si="0"/>
        <v>-13157274</v>
      </c>
      <c r="I16" s="15">
        <f t="shared" si="1"/>
        <v>0</v>
      </c>
      <c r="J16" s="15"/>
      <c r="K16" s="16"/>
      <c r="L16" s="26">
        <f t="shared" si="2"/>
        <v>11075964</v>
      </c>
    </row>
    <row r="17" spans="1:12" ht="15" customHeight="1" hidden="1">
      <c r="A17" s="2" t="s">
        <v>17</v>
      </c>
      <c r="B17" s="2">
        <v>13050100</v>
      </c>
      <c r="C17" s="5" t="s">
        <v>21</v>
      </c>
      <c r="D17" s="26">
        <v>13157274</v>
      </c>
      <c r="E17" s="15">
        <v>13157274</v>
      </c>
      <c r="F17" s="15">
        <v>13157274</v>
      </c>
      <c r="G17" s="15">
        <v>0</v>
      </c>
      <c r="H17" s="15">
        <f t="shared" si="0"/>
        <v>-13157274</v>
      </c>
      <c r="I17" s="15">
        <f t="shared" si="1"/>
        <v>0</v>
      </c>
      <c r="J17" s="15"/>
      <c r="K17" s="16"/>
      <c r="L17" s="26">
        <f t="shared" si="2"/>
        <v>13157274</v>
      </c>
    </row>
    <row r="18" spans="1:12" ht="15">
      <c r="A18" s="2"/>
      <c r="B18" s="2">
        <v>18000000</v>
      </c>
      <c r="C18" s="5" t="s">
        <v>22</v>
      </c>
      <c r="D18" s="26">
        <v>237906</v>
      </c>
      <c r="E18" s="15">
        <v>304626</v>
      </c>
      <c r="F18" s="15">
        <v>304626</v>
      </c>
      <c r="G18" s="15">
        <v>0</v>
      </c>
      <c r="H18" s="15">
        <f t="shared" si="0"/>
        <v>-304626</v>
      </c>
      <c r="I18" s="15">
        <f t="shared" si="1"/>
        <v>0</v>
      </c>
      <c r="J18" s="15"/>
      <c r="K18" s="16"/>
      <c r="L18" s="26">
        <f t="shared" si="2"/>
        <v>237906</v>
      </c>
    </row>
    <row r="19" spans="1:12" ht="15">
      <c r="A19" s="2"/>
      <c r="B19" s="2">
        <v>18030000</v>
      </c>
      <c r="C19" s="5" t="s">
        <v>23</v>
      </c>
      <c r="D19" s="26">
        <v>5750</v>
      </c>
      <c r="E19" s="15">
        <v>7826</v>
      </c>
      <c r="F19" s="15">
        <v>7826</v>
      </c>
      <c r="G19" s="15">
        <v>0</v>
      </c>
      <c r="H19" s="15">
        <f t="shared" si="0"/>
        <v>-7826</v>
      </c>
      <c r="I19" s="15">
        <f t="shared" si="1"/>
        <v>0</v>
      </c>
      <c r="J19" s="15"/>
      <c r="K19" s="16"/>
      <c r="L19" s="26">
        <f t="shared" si="2"/>
        <v>5750</v>
      </c>
    </row>
    <row r="20" spans="1:12" ht="30" customHeight="1" hidden="1">
      <c r="A20" s="2" t="s">
        <v>17</v>
      </c>
      <c r="B20" s="2">
        <v>18030100</v>
      </c>
      <c r="C20" s="5" t="s">
        <v>24</v>
      </c>
      <c r="D20" s="26">
        <v>7826</v>
      </c>
      <c r="E20" s="15">
        <v>7826</v>
      </c>
      <c r="F20" s="15">
        <v>7826</v>
      </c>
      <c r="G20" s="15">
        <v>0</v>
      </c>
      <c r="H20" s="15">
        <f t="shared" si="0"/>
        <v>-7826</v>
      </c>
      <c r="I20" s="15">
        <f t="shared" si="1"/>
        <v>0</v>
      </c>
      <c r="J20" s="15"/>
      <c r="K20" s="16"/>
      <c r="L20" s="26">
        <f t="shared" si="2"/>
        <v>7826</v>
      </c>
    </row>
    <row r="21" spans="1:12" ht="30">
      <c r="A21" s="2"/>
      <c r="B21" s="2">
        <v>18040000</v>
      </c>
      <c r="C21" s="5" t="s">
        <v>25</v>
      </c>
      <c r="D21" s="26">
        <v>232156</v>
      </c>
      <c r="E21" s="15">
        <v>296800</v>
      </c>
      <c r="F21" s="15">
        <v>296800</v>
      </c>
      <c r="G21" s="15">
        <v>0</v>
      </c>
      <c r="H21" s="15">
        <f t="shared" si="0"/>
        <v>-296800</v>
      </c>
      <c r="I21" s="15">
        <f t="shared" si="1"/>
        <v>0</v>
      </c>
      <c r="J21" s="15"/>
      <c r="K21" s="16"/>
      <c r="L21" s="26">
        <f t="shared" si="2"/>
        <v>232156</v>
      </c>
    </row>
    <row r="22" spans="1:12" ht="45" customHeight="1" hidden="1">
      <c r="A22" s="2" t="s">
        <v>17</v>
      </c>
      <c r="B22" s="2">
        <v>18040100</v>
      </c>
      <c r="C22" s="5" t="s">
        <v>26</v>
      </c>
      <c r="D22" s="26">
        <v>296800</v>
      </c>
      <c r="E22" s="15">
        <v>296800</v>
      </c>
      <c r="F22" s="15">
        <v>296800</v>
      </c>
      <c r="G22" s="15">
        <v>0</v>
      </c>
      <c r="H22" s="15">
        <f t="shared" si="0"/>
        <v>-296800</v>
      </c>
      <c r="I22" s="15">
        <f t="shared" si="1"/>
        <v>0</v>
      </c>
      <c r="J22" s="15"/>
      <c r="K22" s="16"/>
      <c r="L22" s="26">
        <f t="shared" si="2"/>
        <v>296800</v>
      </c>
    </row>
    <row r="23" spans="1:12" ht="15">
      <c r="A23" s="2"/>
      <c r="B23" s="2">
        <v>20000000</v>
      </c>
      <c r="C23" s="5" t="s">
        <v>27</v>
      </c>
      <c r="D23" s="26">
        <v>446500</v>
      </c>
      <c r="E23" s="15">
        <v>350200</v>
      </c>
      <c r="F23" s="15">
        <v>350200</v>
      </c>
      <c r="G23" s="15">
        <v>0</v>
      </c>
      <c r="H23" s="15">
        <f t="shared" si="0"/>
        <v>-350200</v>
      </c>
      <c r="I23" s="15">
        <f t="shared" si="1"/>
        <v>0</v>
      </c>
      <c r="J23" s="15"/>
      <c r="K23" s="16"/>
      <c r="L23" s="26">
        <f t="shared" si="2"/>
        <v>446500</v>
      </c>
    </row>
    <row r="24" spans="1:12" ht="30">
      <c r="A24" s="2"/>
      <c r="B24" s="2">
        <v>21000000</v>
      </c>
      <c r="C24" s="5" t="s">
        <v>28</v>
      </c>
      <c r="D24" s="26">
        <v>4000</v>
      </c>
      <c r="E24" s="15">
        <v>5250</v>
      </c>
      <c r="F24" s="15">
        <v>5250</v>
      </c>
      <c r="G24" s="15">
        <v>0</v>
      </c>
      <c r="H24" s="15">
        <f t="shared" si="0"/>
        <v>-5250</v>
      </c>
      <c r="I24" s="15">
        <f t="shared" si="1"/>
        <v>0</v>
      </c>
      <c r="J24" s="15"/>
      <c r="K24" s="16"/>
      <c r="L24" s="26">
        <f t="shared" si="2"/>
        <v>4000</v>
      </c>
    </row>
    <row r="25" spans="1:12" ht="15">
      <c r="A25" s="2"/>
      <c r="B25" s="2">
        <v>21080000</v>
      </c>
      <c r="C25" s="5" t="s">
        <v>29</v>
      </c>
      <c r="D25" s="26">
        <v>4000</v>
      </c>
      <c r="E25" s="15">
        <v>5250</v>
      </c>
      <c r="F25" s="15">
        <v>5250</v>
      </c>
      <c r="G25" s="15">
        <v>0</v>
      </c>
      <c r="H25" s="15">
        <f t="shared" si="0"/>
        <v>-5250</v>
      </c>
      <c r="I25" s="15">
        <f t="shared" si="1"/>
        <v>0</v>
      </c>
      <c r="J25" s="15"/>
      <c r="K25" s="16"/>
      <c r="L25" s="26">
        <f t="shared" si="2"/>
        <v>4000</v>
      </c>
    </row>
    <row r="26" spans="1:12" ht="15">
      <c r="A26" s="2" t="s">
        <v>17</v>
      </c>
      <c r="B26" s="2">
        <v>21081100</v>
      </c>
      <c r="C26" s="5" t="s">
        <v>30</v>
      </c>
      <c r="D26" s="26">
        <v>4000</v>
      </c>
      <c r="E26" s="15">
        <v>5250</v>
      </c>
      <c r="F26" s="15">
        <v>5250</v>
      </c>
      <c r="G26" s="15">
        <v>0</v>
      </c>
      <c r="H26" s="15">
        <f t="shared" si="0"/>
        <v>-5250</v>
      </c>
      <c r="I26" s="15">
        <f t="shared" si="1"/>
        <v>0</v>
      </c>
      <c r="J26" s="15"/>
      <c r="K26" s="16"/>
      <c r="L26" s="26">
        <f t="shared" si="2"/>
        <v>4000</v>
      </c>
    </row>
    <row r="27" spans="1:12" ht="30" customHeight="1" hidden="1">
      <c r="A27" s="2"/>
      <c r="B27" s="2">
        <v>22000000</v>
      </c>
      <c r="C27" s="5" t="s">
        <v>31</v>
      </c>
      <c r="D27" s="26">
        <v>244950</v>
      </c>
      <c r="E27" s="15">
        <v>244950</v>
      </c>
      <c r="F27" s="15">
        <v>244950</v>
      </c>
      <c r="G27" s="15">
        <v>0</v>
      </c>
      <c r="H27" s="15">
        <f t="shared" si="0"/>
        <v>-244950</v>
      </c>
      <c r="I27" s="15">
        <f t="shared" si="1"/>
        <v>0</v>
      </c>
      <c r="J27" s="15"/>
      <c r="K27" s="16"/>
      <c r="L27" s="26">
        <f t="shared" si="2"/>
        <v>244950</v>
      </c>
    </row>
    <row r="28" spans="1:12" ht="45" customHeight="1" hidden="1">
      <c r="A28" s="2"/>
      <c r="B28" s="2">
        <v>22080000</v>
      </c>
      <c r="C28" s="5" t="s">
        <v>32</v>
      </c>
      <c r="D28" s="26">
        <v>175000</v>
      </c>
      <c r="E28" s="15">
        <v>175000</v>
      </c>
      <c r="F28" s="15">
        <v>175000</v>
      </c>
      <c r="G28" s="15">
        <v>0</v>
      </c>
      <c r="H28" s="15">
        <f t="shared" si="0"/>
        <v>-175000</v>
      </c>
      <c r="I28" s="15">
        <f t="shared" si="1"/>
        <v>0</v>
      </c>
      <c r="J28" s="15"/>
      <c r="K28" s="16"/>
      <c r="L28" s="26">
        <f t="shared" si="2"/>
        <v>175000</v>
      </c>
    </row>
    <row r="29" spans="1:12" ht="60">
      <c r="A29" s="2" t="s">
        <v>17</v>
      </c>
      <c r="B29" s="2">
        <v>22080400</v>
      </c>
      <c r="C29" s="5" t="s">
        <v>33</v>
      </c>
      <c r="D29" s="26">
        <v>162500</v>
      </c>
      <c r="E29" s="15">
        <v>175000</v>
      </c>
      <c r="F29" s="15">
        <v>175000</v>
      </c>
      <c r="G29" s="15">
        <v>0</v>
      </c>
      <c r="H29" s="15">
        <f t="shared" si="0"/>
        <v>-175000</v>
      </c>
      <c r="I29" s="15">
        <f t="shared" si="1"/>
        <v>0</v>
      </c>
      <c r="J29" s="15"/>
      <c r="K29" s="16"/>
      <c r="L29" s="26">
        <f t="shared" si="2"/>
        <v>162500</v>
      </c>
    </row>
    <row r="30" spans="1:12" ht="15">
      <c r="A30" s="2"/>
      <c r="B30" s="2">
        <v>22090000</v>
      </c>
      <c r="C30" s="5" t="s">
        <v>34</v>
      </c>
      <c r="D30" s="26">
        <v>147500</v>
      </c>
      <c r="E30" s="15">
        <v>69950</v>
      </c>
      <c r="F30" s="15">
        <v>69950</v>
      </c>
      <c r="G30" s="15">
        <v>0</v>
      </c>
      <c r="H30" s="15">
        <f t="shared" si="0"/>
        <v>-69950</v>
      </c>
      <c r="I30" s="15">
        <f t="shared" si="1"/>
        <v>0</v>
      </c>
      <c r="J30" s="15"/>
      <c r="K30" s="16"/>
      <c r="L30" s="26">
        <f t="shared" si="2"/>
        <v>147500</v>
      </c>
    </row>
    <row r="31" spans="1:12" ht="60" customHeight="1" hidden="1">
      <c r="A31" s="2" t="s">
        <v>14</v>
      </c>
      <c r="B31" s="2">
        <v>22090100</v>
      </c>
      <c r="C31" s="5" t="s">
        <v>35</v>
      </c>
      <c r="D31" s="26">
        <v>69950</v>
      </c>
      <c r="E31" s="15">
        <v>69950</v>
      </c>
      <c r="F31" s="15">
        <v>69950</v>
      </c>
      <c r="G31" s="15">
        <v>0</v>
      </c>
      <c r="H31" s="15">
        <f t="shared" si="0"/>
        <v>-69950</v>
      </c>
      <c r="I31" s="15">
        <f t="shared" si="1"/>
        <v>0</v>
      </c>
      <c r="J31" s="15"/>
      <c r="K31" s="16"/>
      <c r="L31" s="26">
        <f t="shared" si="2"/>
        <v>69950</v>
      </c>
    </row>
    <row r="32" spans="1:12" ht="15" customHeight="1" hidden="1">
      <c r="A32" s="2"/>
      <c r="B32" s="2">
        <v>24000000</v>
      </c>
      <c r="C32" s="5" t="s">
        <v>36</v>
      </c>
      <c r="D32" s="26">
        <v>100000</v>
      </c>
      <c r="E32" s="15">
        <v>100000</v>
      </c>
      <c r="F32" s="15">
        <v>100000</v>
      </c>
      <c r="G32" s="15">
        <v>0</v>
      </c>
      <c r="H32" s="15">
        <f t="shared" si="0"/>
        <v>-100000</v>
      </c>
      <c r="I32" s="15">
        <f t="shared" si="1"/>
        <v>0</v>
      </c>
      <c r="J32" s="15"/>
      <c r="K32" s="16"/>
      <c r="L32" s="26">
        <f t="shared" si="2"/>
        <v>100000</v>
      </c>
    </row>
    <row r="33" spans="1:12" ht="15" customHeight="1" hidden="1">
      <c r="A33" s="2"/>
      <c r="B33" s="2">
        <v>24060000</v>
      </c>
      <c r="C33" s="5" t="s">
        <v>29</v>
      </c>
      <c r="D33" s="26">
        <v>25000</v>
      </c>
      <c r="E33" s="15">
        <v>25000</v>
      </c>
      <c r="F33" s="15">
        <v>25000</v>
      </c>
      <c r="G33" s="15">
        <v>0</v>
      </c>
      <c r="H33" s="15">
        <f t="shared" si="0"/>
        <v>-25000</v>
      </c>
      <c r="I33" s="15">
        <f t="shared" si="1"/>
        <v>0</v>
      </c>
      <c r="J33" s="15"/>
      <c r="K33" s="16"/>
      <c r="L33" s="26">
        <f t="shared" si="2"/>
        <v>25000</v>
      </c>
    </row>
    <row r="34" spans="1:12" ht="15">
      <c r="A34" s="2" t="s">
        <v>17</v>
      </c>
      <c r="B34" s="2">
        <v>24060300</v>
      </c>
      <c r="C34" s="5" t="s">
        <v>29</v>
      </c>
      <c r="D34" s="26">
        <v>45000</v>
      </c>
      <c r="E34" s="15">
        <v>25000</v>
      </c>
      <c r="F34" s="15">
        <v>25000</v>
      </c>
      <c r="G34" s="15">
        <v>0</v>
      </c>
      <c r="H34" s="15">
        <f t="shared" si="0"/>
        <v>-25000</v>
      </c>
      <c r="I34" s="15">
        <f t="shared" si="1"/>
        <v>0</v>
      </c>
      <c r="J34" s="15"/>
      <c r="K34" s="16"/>
      <c r="L34" s="26">
        <f t="shared" si="2"/>
        <v>45000</v>
      </c>
    </row>
    <row r="35" spans="1:12" ht="15" customHeight="1" hidden="1">
      <c r="A35" s="2"/>
      <c r="B35" s="2">
        <v>24160000</v>
      </c>
      <c r="C35" s="5" t="s">
        <v>37</v>
      </c>
      <c r="D35" s="26">
        <v>75000</v>
      </c>
      <c r="E35" s="15">
        <v>75000</v>
      </c>
      <c r="F35" s="15">
        <v>75000</v>
      </c>
      <c r="G35" s="15">
        <v>0</v>
      </c>
      <c r="H35" s="15">
        <f t="shared" si="0"/>
        <v>-75000</v>
      </c>
      <c r="I35" s="15">
        <f t="shared" si="1"/>
        <v>0</v>
      </c>
      <c r="J35" s="15"/>
      <c r="K35" s="16"/>
      <c r="L35" s="26">
        <f t="shared" si="2"/>
        <v>75000</v>
      </c>
    </row>
    <row r="36" spans="1:12" ht="45">
      <c r="A36" s="2" t="s">
        <v>17</v>
      </c>
      <c r="B36" s="2">
        <v>24160100</v>
      </c>
      <c r="C36" s="5" t="s">
        <v>38</v>
      </c>
      <c r="D36" s="26">
        <v>87500</v>
      </c>
      <c r="E36" s="15">
        <v>75000</v>
      </c>
      <c r="F36" s="15">
        <v>75000</v>
      </c>
      <c r="G36" s="15">
        <v>0</v>
      </c>
      <c r="H36" s="15">
        <f t="shared" si="0"/>
        <v>-75000</v>
      </c>
      <c r="I36" s="15">
        <f t="shared" si="1"/>
        <v>0</v>
      </c>
      <c r="J36" s="15"/>
      <c r="K36" s="16"/>
      <c r="L36" s="26">
        <f t="shared" si="2"/>
        <v>87500</v>
      </c>
    </row>
    <row r="37" spans="1:12" ht="15" customHeight="1" hidden="1">
      <c r="A37" s="2"/>
      <c r="B37" s="2">
        <v>40000000</v>
      </c>
      <c r="C37" s="5" t="s">
        <v>39</v>
      </c>
      <c r="D37" s="26">
        <v>10358100</v>
      </c>
      <c r="E37" s="15">
        <v>10358100</v>
      </c>
      <c r="F37" s="15">
        <v>10358100</v>
      </c>
      <c r="G37" s="15">
        <v>0</v>
      </c>
      <c r="H37" s="15">
        <f t="shared" si="0"/>
        <v>-10358100</v>
      </c>
      <c r="I37" s="15">
        <f t="shared" si="1"/>
        <v>0</v>
      </c>
      <c r="J37" s="15"/>
      <c r="K37" s="16"/>
      <c r="L37" s="26">
        <f t="shared" si="2"/>
        <v>10358100</v>
      </c>
    </row>
    <row r="38" spans="1:12" ht="15" customHeight="1" hidden="1">
      <c r="A38" s="2"/>
      <c r="B38" s="2">
        <v>41000000</v>
      </c>
      <c r="C38" s="5" t="s">
        <v>40</v>
      </c>
      <c r="D38" s="26">
        <v>10358100</v>
      </c>
      <c r="E38" s="15">
        <v>10358100</v>
      </c>
      <c r="F38" s="15">
        <v>10358100</v>
      </c>
      <c r="G38" s="15">
        <v>0</v>
      </c>
      <c r="H38" s="15">
        <f t="shared" si="0"/>
        <v>-10358100</v>
      </c>
      <c r="I38" s="15">
        <f t="shared" si="1"/>
        <v>0</v>
      </c>
      <c r="J38" s="15"/>
      <c r="K38" s="16"/>
      <c r="L38" s="26">
        <f t="shared" si="2"/>
        <v>10358100</v>
      </c>
    </row>
    <row r="39" spans="1:12" ht="15" customHeight="1" hidden="1">
      <c r="A39" s="2"/>
      <c r="B39" s="2">
        <v>41020000</v>
      </c>
      <c r="C39" s="5" t="s">
        <v>41</v>
      </c>
      <c r="D39" s="26">
        <v>10358100</v>
      </c>
      <c r="E39" s="15">
        <v>10358100</v>
      </c>
      <c r="F39" s="15">
        <v>10358100</v>
      </c>
      <c r="G39" s="15">
        <v>0</v>
      </c>
      <c r="H39" s="15">
        <f t="shared" si="0"/>
        <v>-10358100</v>
      </c>
      <c r="I39" s="15">
        <f t="shared" si="1"/>
        <v>0</v>
      </c>
      <c r="J39" s="15"/>
      <c r="K39" s="16"/>
      <c r="L39" s="26">
        <f t="shared" si="2"/>
        <v>10358100</v>
      </c>
    </row>
    <row r="40" spans="1:12" ht="15">
      <c r="A40" s="2"/>
      <c r="B40" s="2">
        <v>25000000</v>
      </c>
      <c r="C40" s="5" t="s">
        <v>51</v>
      </c>
      <c r="D40" s="26"/>
      <c r="E40" s="15"/>
      <c r="F40" s="15"/>
      <c r="G40" s="15"/>
      <c r="H40" s="15"/>
      <c r="I40" s="15"/>
      <c r="J40" s="15"/>
      <c r="K40" s="16">
        <v>2428377</v>
      </c>
      <c r="L40" s="26">
        <f t="shared" si="2"/>
        <v>2428377</v>
      </c>
    </row>
    <row r="41" spans="1:12" ht="90">
      <c r="A41" s="2"/>
      <c r="B41" s="2">
        <v>31010200</v>
      </c>
      <c r="C41" s="29" t="s">
        <v>55</v>
      </c>
      <c r="D41" s="27">
        <f>25*3</f>
        <v>75</v>
      </c>
      <c r="E41" s="15"/>
      <c r="F41" s="15"/>
      <c r="G41" s="15"/>
      <c r="H41" s="15"/>
      <c r="I41" s="15"/>
      <c r="J41" s="15"/>
      <c r="K41" s="27"/>
      <c r="L41" s="27"/>
    </row>
    <row r="42" spans="1:12" ht="30">
      <c r="A42" s="2"/>
      <c r="B42" s="2">
        <v>41020100</v>
      </c>
      <c r="C42" s="5" t="s">
        <v>42</v>
      </c>
      <c r="D42" s="26">
        <f>10678400-6350</f>
        <v>10672050</v>
      </c>
      <c r="E42" s="15">
        <v>10358100</v>
      </c>
      <c r="F42" s="15">
        <v>10358100</v>
      </c>
      <c r="G42" s="15">
        <v>0</v>
      </c>
      <c r="H42" s="15">
        <f t="shared" si="0"/>
        <v>-10358100</v>
      </c>
      <c r="I42" s="15">
        <f t="shared" si="1"/>
        <v>0</v>
      </c>
      <c r="J42" s="15"/>
      <c r="K42" s="16"/>
      <c r="L42" s="26">
        <f t="shared" si="2"/>
        <v>10672050</v>
      </c>
    </row>
    <row r="43" spans="1:12" ht="39">
      <c r="A43" s="2"/>
      <c r="B43" s="2">
        <v>41020600</v>
      </c>
      <c r="C43" s="28" t="s">
        <v>54</v>
      </c>
      <c r="D43" s="26">
        <v>11455275</v>
      </c>
      <c r="E43" s="15"/>
      <c r="F43" s="15"/>
      <c r="G43" s="15"/>
      <c r="H43" s="15"/>
      <c r="I43" s="15"/>
      <c r="J43" s="15"/>
      <c r="K43" s="26"/>
      <c r="L43" s="26">
        <f t="shared" si="2"/>
        <v>11455275</v>
      </c>
    </row>
    <row r="44" spans="1:12" ht="15">
      <c r="A44" s="31" t="s">
        <v>43</v>
      </c>
      <c r="B44" s="32"/>
      <c r="C44" s="32"/>
      <c r="D44" s="21">
        <f>35441775+24750</f>
        <v>35466525</v>
      </c>
      <c r="E44" s="22">
        <v>42973150</v>
      </c>
      <c r="F44" s="22">
        <v>42973150</v>
      </c>
      <c r="G44" s="22">
        <v>0</v>
      </c>
      <c r="H44" s="22">
        <f t="shared" si="0"/>
        <v>-42973150</v>
      </c>
      <c r="I44" s="22">
        <f t="shared" si="1"/>
        <v>0</v>
      </c>
      <c r="J44" s="15"/>
      <c r="K44" s="16"/>
      <c r="L44" s="21">
        <f>+D44+K44</f>
        <v>35466525</v>
      </c>
    </row>
    <row r="45" spans="1:12" ht="15">
      <c r="A45" s="31" t="s">
        <v>44</v>
      </c>
      <c r="B45" s="32"/>
      <c r="C45" s="32"/>
      <c r="D45" s="21">
        <f>+D41+D36+D34+D29+D26+D21+D19+D16+D13</f>
        <v>11798695</v>
      </c>
      <c r="E45" s="22">
        <v>13887150</v>
      </c>
      <c r="F45" s="22">
        <v>13887150</v>
      </c>
      <c r="G45" s="22">
        <v>0</v>
      </c>
      <c r="H45" s="22">
        <f t="shared" si="0"/>
        <v>-13887150</v>
      </c>
      <c r="I45" s="22">
        <f t="shared" si="1"/>
        <v>0</v>
      </c>
      <c r="J45" s="15"/>
      <c r="K45" s="16"/>
      <c r="L45" s="21">
        <f>+D45+K45</f>
        <v>11798695</v>
      </c>
    </row>
    <row r="46" spans="1:14" ht="15">
      <c r="A46" s="31" t="s">
        <v>45</v>
      </c>
      <c r="B46" s="32"/>
      <c r="C46" s="32"/>
      <c r="D46" s="21">
        <f>47240470+24750</f>
        <v>47265220</v>
      </c>
      <c r="E46" s="22">
        <v>56860300</v>
      </c>
      <c r="F46" s="22">
        <v>56860300</v>
      </c>
      <c r="G46" s="22">
        <v>0</v>
      </c>
      <c r="H46" s="22">
        <f t="shared" si="0"/>
        <v>-56860300</v>
      </c>
      <c r="I46" s="22">
        <f t="shared" si="1"/>
        <v>0</v>
      </c>
      <c r="J46" s="15"/>
      <c r="K46" s="23">
        <f>+K40</f>
        <v>2428377</v>
      </c>
      <c r="L46" s="24">
        <f>+D46+K46</f>
        <v>49693597</v>
      </c>
      <c r="N46" s="10"/>
    </row>
    <row r="47" spans="1:12" ht="15">
      <c r="A47" s="31" t="s">
        <v>46</v>
      </c>
      <c r="B47" s="32"/>
      <c r="C47" s="32"/>
      <c r="D47" s="21">
        <f>+D46+D42+D43</f>
        <v>69392545</v>
      </c>
      <c r="E47" s="22">
        <v>67218400</v>
      </c>
      <c r="F47" s="22">
        <v>67218400</v>
      </c>
      <c r="G47" s="22">
        <v>0</v>
      </c>
      <c r="H47" s="22">
        <f t="shared" si="0"/>
        <v>-67218400</v>
      </c>
      <c r="I47" s="22">
        <f t="shared" si="1"/>
        <v>0</v>
      </c>
      <c r="J47" s="15"/>
      <c r="K47" s="23">
        <f>+K40</f>
        <v>2428377</v>
      </c>
      <c r="L47" s="24">
        <f>+D47+K47</f>
        <v>71820922</v>
      </c>
    </row>
    <row r="50" spans="3:11" ht="15">
      <c r="C50" s="3" t="s">
        <v>52</v>
      </c>
      <c r="K50" s="30" t="s">
        <v>56</v>
      </c>
    </row>
  </sheetData>
  <sheetProtection/>
  <mergeCells count="12">
    <mergeCell ref="C4:D4"/>
    <mergeCell ref="D3:K3"/>
    <mergeCell ref="D2:K2"/>
    <mergeCell ref="A44:C44"/>
    <mergeCell ref="D7:I7"/>
    <mergeCell ref="C5:D5"/>
    <mergeCell ref="A45:C45"/>
    <mergeCell ref="A46:C46"/>
    <mergeCell ref="A47:C47"/>
    <mergeCell ref="A7:A8"/>
    <mergeCell ref="B7:B8"/>
    <mergeCell ref="C7:C8"/>
  </mergeCells>
  <printOptions/>
  <pageMargins left="0.71" right="0.18" top="0.3937007874015748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2014-12-25T11:34:45Z</cp:lastPrinted>
  <dcterms:created xsi:type="dcterms:W3CDTF">2013-12-09T14:32:24Z</dcterms:created>
  <dcterms:modified xsi:type="dcterms:W3CDTF">2014-12-25T11:35:02Z</dcterms:modified>
  <cp:category/>
  <cp:version/>
  <cp:contentType/>
  <cp:contentStatus/>
</cp:coreProperties>
</file>