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<sst xmlns="http://schemas.openxmlformats.org/spreadsheetml/2006/main" count="115" uniqueCount="111">
  <si>
    <t>тис. грн.</t>
  </si>
  <si>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</si>
  <si>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</si>
  <si>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</si>
  <si>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</si>
  <si>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</si>
  <si>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</si>
  <si>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</si>
  <si>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</si>
  <si>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</si>
  <si>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</si>
  <si>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</si>
  <si>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</si>
  <si>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</si>
  <si>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</si>
  <si>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</si>
  <si>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збори, нараховані до 1 січня 2011 року</t>
  </si>
  <si>
    <t>Місцеві податки і збори</t>
  </si>
  <si>
    <t>Збір за місця для паркування транспортних засобів,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</si>
  <si>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</si>
  <si>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</si>
  <si>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</si>
  <si>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</si>
  <si>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</si>
  <si>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</si>
  <si>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</si>
  <si>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</si>
  <si>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</si>
  <si>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</si>
  <si>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</si>
  <si>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</si>
  <si>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</si>
  <si>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</si>
  <si>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</si>
  <si>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</si>
  <si>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</si>
  <si>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</si>
  <si>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</si>
  <si>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</si>
  <si>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</si>
  <si>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</si>
  <si>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Концесійні платежі щодо об`єктів комунальної власності (крім тих, які мають цільове спрямування згідно із законом)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</si>
  <si>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</si>
  <si>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</si>
  <si>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</si>
  <si>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</si>
  <si>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Дотації</t>
  </si>
  <si>
    <t>Дотації вирівнювання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</si>
  <si>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</si>
  <si>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</si>
  <si>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</si>
  <si>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</si>
  <si>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</si>
  <si>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</si>
  <si>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</si>
  <si>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Кошик І</t>
  </si>
  <si>
    <t>Кошик ІI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</si>
  <si>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</si>
  <si>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</si>
  <si>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</si>
  <si>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</si>
  <si>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</si>
  <si>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</si>
  <si>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</si>
  <si>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</si>
  <si>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</si>
  <si>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</si>
  <si>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</si>
  <si>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</si>
  <si>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</si>
  <si>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</si>
  <si>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</si>
  <si>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</si>
  <si>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</si>
  <si>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</si>
  <si>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</si>
  <si>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</si>
  <si>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</t>
  </si>
  <si>
    <t>Інші джерела власних надходжень бюджетних установ</t>
  </si>
  <si>
    <t>Кошти від відчуження майна, що належить Автономній Республіці Крим та майна, що перебуває в комунальній власності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</si>
  <si>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</si>
  <si>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</si>
  <si>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</si>
  <si>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</si>
  <si>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</si>
  <si>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</si>
  <si>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</si>
  <si>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</si>
  <si>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</si>
  <si>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Податок на доходи фізичних осіб на дивіденди та роялті</t>
  </si>
  <si>
    <t xml:space="preserve">Кошти від продажу земельних ділянок несільськогосподарського призначення до розмежування земель державної та комунальної власності </t>
  </si>
  <si>
    <t>Авансові внески з податку на прибуток підприємств комунальної власності</t>
  </si>
  <si>
    <t>Збір за забруднення навколишнього природного середовища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</si>
  <si>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</si>
  <si>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Податок на нерухоме майно,відмінне від земельної ділянки </t>
  </si>
  <si>
    <t xml:space="preserve">        </t>
  </si>
  <si>
    <t>План на 9 місяців 2013 рік з урахуванням внесених змін</t>
  </si>
  <si>
    <t>Факт виконання за 9місяців 2013 року</t>
  </si>
  <si>
    <t>Факт виконання за 9 місяців 2012 року</t>
  </si>
  <si>
    <t>% виконання до 9місяців 2012 року</t>
  </si>
  <si>
    <t xml:space="preserve">Податок на прибуток підприємств </t>
  </si>
  <si>
    <t>Субвенція на апроведення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</si>
  <si>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здійснення заходів щодо соціально-економічного розвитку окремих теріторій</t>
  </si>
  <si>
    <t>Субвенція з державного бюджету місцевим бюджетам на погашення заборгованості з різниці в тарифах</t>
  </si>
  <si>
    <t>Звіт про виконання міського бюджету за 9місяців 2013року</t>
  </si>
  <si>
    <t xml:space="preserve">Додаткова дотація з держбюджету на вирівнювання фінансової забезпечен. </t>
  </si>
  <si>
    <t xml:space="preserve">Додаткова дотація з держбюджету на покращення надання соціальних послуг найуразливішим верстам населення  </t>
  </si>
  <si>
    <t>Додаткова дотація з держбюджету на на стимулювання місцевих органів влади за перевиконання річних розрах.обсягів податку на прибуток</t>
  </si>
  <si>
    <t>Субвенція з державного бюджету місцевим бюджетам на придбання медикаментів</t>
  </si>
  <si>
    <t>Субвенція з державного бюджету місцевим бюджетам на фінансування Програм переможців Всеукраїнського конкурсу проектів</t>
  </si>
  <si>
    <t>Додаток №1                                            до рішення міської ради від "29".11. 2013р. № 3204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</si>
</sst>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10" xfId="53" applyFont="1" applyBorder="1" applyAlignment="1">
      <alignment wrapText="1"/>
      <protection/>
    </xf>
    <xf numFmtId="0" fontId="3" fillId="0" borderId="11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11.00390625" style="2" customWidth="1"/>
    <col min="2" max="2" width="33.7109375" style="8" customWidth="1"/>
    <col min="3" max="3" width="12.421875" style="3" customWidth="1"/>
    <col min="4" max="4" width="11.7109375" style="3" customWidth="1"/>
    <col min="5" max="5" width="10.7109375" style="3" customWidth="1"/>
    <col min="6" max="6" width="11.421875" style="3" customWidth="1"/>
    <col min="7" max="7" width="12.421875" style="3" customWidth="1"/>
    <col min="8" max="8" width="10.00390625" style="3" customWidth="1"/>
    <col min="9" max="16384" width="9.140625" style="2" customWidth="1"/>
  </cols>
  <sheetData>
    <row r="1" spans="4:8" ht="50.25" customHeight="1">
      <c r="D1" s="18"/>
      <c r="E1" s="18"/>
      <c r="F1" s="37" t="s">
        <v>110</v>
      </c>
      <c r="G1" s="38"/>
      <c r="H1" s="38"/>
    </row>
    <row r="2" spans="1:11" ht="20.25">
      <c r="A2" s="6"/>
      <c r="B2" s="41" t="s">
        <v>104</v>
      </c>
      <c r="C2" s="41"/>
      <c r="D2" s="41"/>
      <c r="E2" s="41"/>
      <c r="F2" s="41"/>
      <c r="G2" s="42"/>
      <c r="H2" s="21"/>
      <c r="I2" s="21"/>
      <c r="J2" s="21"/>
      <c r="K2" s="21"/>
    </row>
    <row r="3" spans="1:11" ht="15.75">
      <c r="A3" s="9"/>
      <c r="B3" s="39"/>
      <c r="C3" s="39"/>
      <c r="D3" s="39"/>
      <c r="E3" s="39"/>
      <c r="F3" s="39"/>
      <c r="G3" s="39"/>
      <c r="H3" s="20"/>
      <c r="I3" s="20"/>
      <c r="J3" s="19" t="s">
        <v>95</v>
      </c>
      <c r="K3" s="19"/>
    </row>
    <row r="4" ht="15.75">
      <c r="G4" s="3" t="s">
        <v>0</v>
      </c>
    </row>
    <row r="5" spans="1:8" ht="15" customHeight="1">
      <c r="A5" s="43" t="s">
        <v>1</v>
      </c>
      <c r="B5" s="45" t="s">
        <v>2</v>
      </c>
      <c r="C5" s="25" t="s">
        <v>96</v>
      </c>
      <c r="D5" s="27" t="s">
        <v>97</v>
      </c>
      <c r="E5" s="24" t="s">
        <v>4</v>
      </c>
      <c r="F5" s="24" t="s">
        <v>3</v>
      </c>
      <c r="G5" s="40" t="s">
        <v>98</v>
      </c>
      <c r="H5" s="40" t="s">
        <v>99</v>
      </c>
    </row>
    <row r="6" spans="1:8" ht="91.5" customHeight="1">
      <c r="A6" s="44"/>
      <c r="B6" s="46"/>
      <c r="C6" s="26"/>
      <c r="D6" s="28"/>
      <c r="E6" s="24"/>
      <c r="F6" s="24"/>
      <c r="G6" s="40"/>
      <c r="H6" s="40"/>
    </row>
    <row r="7" spans="1:8" ht="21" customHeight="1">
      <c r="A7" s="30" t="s">
        <v>59</v>
      </c>
      <c r="B7" s="30"/>
      <c r="C7" s="30"/>
      <c r="D7" s="30"/>
      <c r="E7" s="30"/>
      <c r="F7" s="30"/>
      <c r="G7" s="10"/>
      <c r="H7" s="4"/>
    </row>
    <row r="8" spans="1:8" ht="15.75">
      <c r="A8" s="11">
        <v>10000000</v>
      </c>
      <c r="B8" s="12" t="s">
        <v>5</v>
      </c>
      <c r="C8" s="4">
        <f>SUM(C10+C17+C19+C25)</f>
        <v>141962.6</v>
      </c>
      <c r="D8" s="4">
        <f>SUM(D10+D17+D19+D24+D25)</f>
        <v>138292.7</v>
      </c>
      <c r="E8" s="4">
        <f>D8/C8*100</f>
        <v>97.41488251130932</v>
      </c>
      <c r="F8" s="4">
        <f>D8-C8</f>
        <v>-3669.899999999994</v>
      </c>
      <c r="G8" s="4">
        <f>SUM(G9+G19+G25+G24)</f>
        <v>155351.2</v>
      </c>
      <c r="H8" s="4">
        <f>D8/G8*100</f>
        <v>89.01939605229956</v>
      </c>
    </row>
    <row r="9" spans="1:8" ht="51.75" customHeight="1">
      <c r="A9" s="11">
        <v>11000000</v>
      </c>
      <c r="B9" s="12" t="s">
        <v>6</v>
      </c>
      <c r="C9" s="4">
        <v>109843.7</v>
      </c>
      <c r="D9" s="4">
        <v>103945.7</v>
      </c>
      <c r="E9" s="4">
        <f aca="true" t="shared" si="0" ref="E9:E69">D9/C9*100</f>
        <v>94.6305523211618</v>
      </c>
      <c r="F9" s="4">
        <f aca="true" t="shared" si="1" ref="F9:F69">D9-C9</f>
        <v>-5898</v>
      </c>
      <c r="G9" s="4">
        <v>100714.5</v>
      </c>
      <c r="H9" s="4">
        <f aca="true" t="shared" si="2" ref="H9:H65">D9/G9*100</f>
        <v>103.20827686182228</v>
      </c>
    </row>
    <row r="10" spans="1:8" ht="19.5" customHeight="1">
      <c r="A10" s="11">
        <v>11010000</v>
      </c>
      <c r="B10" s="12" t="s">
        <v>7</v>
      </c>
      <c r="C10" s="4">
        <v>109372.6</v>
      </c>
      <c r="D10" s="4">
        <v>103168.7</v>
      </c>
      <c r="E10" s="4">
        <f t="shared" si="0"/>
        <v>94.3277383915167</v>
      </c>
      <c r="F10" s="4">
        <f t="shared" si="1"/>
        <v>-6203.900000000009</v>
      </c>
      <c r="G10" s="4">
        <v>100179.4</v>
      </c>
      <c r="H10" s="4">
        <f t="shared" si="2"/>
        <v>102.98394679944181</v>
      </c>
    </row>
    <row r="11" spans="1:8" ht="31.5" hidden="1">
      <c r="A11" s="11">
        <v>11010100</v>
      </c>
      <c r="B11" s="12" t="s">
        <v>8</v>
      </c>
      <c r="C11" s="4">
        <v>129578.421</v>
      </c>
      <c r="D11" s="4">
        <v>132638.92132</v>
      </c>
      <c r="E11" s="4">
        <f t="shared" si="0"/>
        <v>102.36189042618446</v>
      </c>
      <c r="F11" s="4">
        <f t="shared" si="1"/>
        <v>3060.500319999992</v>
      </c>
      <c r="G11" s="4"/>
      <c r="H11" s="4" t="e">
        <f t="shared" si="2"/>
        <v>#DIV/0!</v>
      </c>
    </row>
    <row r="12" spans="1:8" ht="63" hidden="1">
      <c r="A12" s="11">
        <v>11010200</v>
      </c>
      <c r="B12" s="12" t="s">
        <v>9</v>
      </c>
      <c r="C12" s="4">
        <v>1935.075</v>
      </c>
      <c r="D12" s="4">
        <v>1959.22641</v>
      </c>
      <c r="E12" s="4">
        <f t="shared" si="0"/>
        <v>101.24808650827487</v>
      </c>
      <c r="F12" s="4">
        <f t="shared" si="1"/>
        <v>24.15140999999994</v>
      </c>
      <c r="G12" s="4"/>
      <c r="H12" s="4" t="e">
        <f t="shared" si="2"/>
        <v>#DIV/0!</v>
      </c>
    </row>
    <row r="13" spans="1:8" ht="15.75" hidden="1">
      <c r="A13" s="13">
        <v>11010300</v>
      </c>
      <c r="B13" s="13" t="s">
        <v>89</v>
      </c>
      <c r="C13" s="4"/>
      <c r="D13" s="4"/>
      <c r="E13" s="4"/>
      <c r="F13" s="4"/>
      <c r="G13" s="4"/>
      <c r="H13" s="4" t="e">
        <f t="shared" si="2"/>
        <v>#DIV/0!</v>
      </c>
    </row>
    <row r="14" spans="1:8" ht="78.75" hidden="1">
      <c r="A14" s="11">
        <v>11010400</v>
      </c>
      <c r="B14" s="12" t="s">
        <v>10</v>
      </c>
      <c r="C14" s="4">
        <v>1159.624</v>
      </c>
      <c r="D14" s="4">
        <v>934.7168800000001</v>
      </c>
      <c r="E14" s="4">
        <f t="shared" si="0"/>
        <v>80.60516857188192</v>
      </c>
      <c r="F14" s="4">
        <f t="shared" si="1"/>
        <v>-224.90711999999996</v>
      </c>
      <c r="G14" s="4"/>
      <c r="H14" s="4" t="e">
        <f t="shared" si="2"/>
        <v>#DIV/0!</v>
      </c>
    </row>
    <row r="15" spans="1:8" ht="63" hidden="1">
      <c r="A15" s="11">
        <v>11010500</v>
      </c>
      <c r="B15" s="12" t="s">
        <v>83</v>
      </c>
      <c r="C15" s="4">
        <v>2850.82</v>
      </c>
      <c r="D15" s="4">
        <v>2557.17269</v>
      </c>
      <c r="E15" s="4">
        <f t="shared" si="0"/>
        <v>89.69954925249576</v>
      </c>
      <c r="F15" s="4">
        <f t="shared" si="1"/>
        <v>-293.6473100000003</v>
      </c>
      <c r="G15" s="4"/>
      <c r="H15" s="4" t="e">
        <f t="shared" si="2"/>
        <v>#DIV/0!</v>
      </c>
    </row>
    <row r="16" spans="1:8" ht="78.75" hidden="1">
      <c r="A16" s="11">
        <v>11010600</v>
      </c>
      <c r="B16" s="12" t="s">
        <v>84</v>
      </c>
      <c r="C16" s="4">
        <v>0</v>
      </c>
      <c r="D16" s="4">
        <v>2.59308</v>
      </c>
      <c r="E16" s="4"/>
      <c r="F16" s="4">
        <f t="shared" si="1"/>
        <v>2.59308</v>
      </c>
      <c r="G16" s="4"/>
      <c r="H16" s="4" t="e">
        <f t="shared" si="2"/>
        <v>#DIV/0!</v>
      </c>
    </row>
    <row r="17" spans="1:8" ht="31.5" customHeight="1">
      <c r="A17" s="11">
        <v>11020000</v>
      </c>
      <c r="B17" s="12" t="s">
        <v>100</v>
      </c>
      <c r="C17" s="4">
        <v>471.1</v>
      </c>
      <c r="D17" s="4">
        <v>777</v>
      </c>
      <c r="E17" s="4">
        <f t="shared" si="0"/>
        <v>164.93313521545318</v>
      </c>
      <c r="F17" s="4">
        <f t="shared" si="1"/>
        <v>305.9</v>
      </c>
      <c r="G17" s="4">
        <v>535.1</v>
      </c>
      <c r="H17" s="4">
        <f t="shared" si="2"/>
        <v>145.20650345729769</v>
      </c>
    </row>
    <row r="18" spans="1:8" ht="47.25" hidden="1">
      <c r="A18" s="11">
        <v>11023200</v>
      </c>
      <c r="B18" s="12" t="s">
        <v>91</v>
      </c>
      <c r="C18" s="4">
        <v>125.2</v>
      </c>
      <c r="D18" s="4">
        <v>138.1</v>
      </c>
      <c r="E18" s="4">
        <f t="shared" si="0"/>
        <v>110.30351437699679</v>
      </c>
      <c r="F18" s="4">
        <f t="shared" si="1"/>
        <v>12.899999999999991</v>
      </c>
      <c r="G18" s="4">
        <v>0</v>
      </c>
      <c r="H18" s="4"/>
    </row>
    <row r="19" spans="1:8" ht="18" customHeight="1">
      <c r="A19" s="11">
        <v>13050000</v>
      </c>
      <c r="B19" s="12" t="s">
        <v>11</v>
      </c>
      <c r="C19" s="4">
        <v>31210</v>
      </c>
      <c r="D19" s="4">
        <v>33542</v>
      </c>
      <c r="E19" s="4">
        <f t="shared" si="0"/>
        <v>107.47196411406601</v>
      </c>
      <c r="F19" s="4">
        <f t="shared" si="1"/>
        <v>2332</v>
      </c>
      <c r="G19" s="4">
        <v>53544</v>
      </c>
      <c r="H19" s="4">
        <f t="shared" si="2"/>
        <v>62.643806962498125</v>
      </c>
    </row>
    <row r="20" spans="1:8" ht="31.5" hidden="1">
      <c r="A20" s="11">
        <v>13050100</v>
      </c>
      <c r="B20" s="12" t="s">
        <v>12</v>
      </c>
      <c r="C20" s="4">
        <v>11485.696</v>
      </c>
      <c r="D20" s="4">
        <v>11484.66746</v>
      </c>
      <c r="E20" s="4">
        <f t="shared" si="0"/>
        <v>99.99104503549458</v>
      </c>
      <c r="F20" s="4">
        <f t="shared" si="1"/>
        <v>-1.0285399999993388</v>
      </c>
      <c r="G20" s="4"/>
      <c r="H20" s="4" t="e">
        <f t="shared" si="2"/>
        <v>#DIV/0!</v>
      </c>
    </row>
    <row r="21" spans="1:8" ht="31.5" hidden="1">
      <c r="A21" s="11">
        <v>13050200</v>
      </c>
      <c r="B21" s="12" t="s">
        <v>13</v>
      </c>
      <c r="C21" s="4">
        <v>46368.093</v>
      </c>
      <c r="D21" s="4">
        <v>46366.493299999995</v>
      </c>
      <c r="E21" s="4">
        <f t="shared" si="0"/>
        <v>99.99654999829299</v>
      </c>
      <c r="F21" s="4">
        <f t="shared" si="1"/>
        <v>-1.5997000000061234</v>
      </c>
      <c r="G21" s="4"/>
      <c r="H21" s="4" t="e">
        <f t="shared" si="2"/>
        <v>#DIV/0!</v>
      </c>
    </row>
    <row r="22" spans="1:8" ht="31.5" hidden="1">
      <c r="A22" s="11">
        <v>13050300</v>
      </c>
      <c r="B22" s="12" t="s">
        <v>14</v>
      </c>
      <c r="C22" s="4">
        <v>442.785</v>
      </c>
      <c r="D22" s="4">
        <v>443.57419</v>
      </c>
      <c r="E22" s="4">
        <f t="shared" si="0"/>
        <v>100.17823322831623</v>
      </c>
      <c r="F22" s="4">
        <f t="shared" si="1"/>
        <v>0.7891899999999623</v>
      </c>
      <c r="G22" s="4"/>
      <c r="H22" s="4" t="e">
        <f t="shared" si="2"/>
        <v>#DIV/0!</v>
      </c>
    </row>
    <row r="23" spans="1:8" ht="15.75" hidden="1">
      <c r="A23" s="11">
        <v>13050500</v>
      </c>
      <c r="B23" s="12" t="s">
        <v>15</v>
      </c>
      <c r="C23" s="4">
        <v>5620.996</v>
      </c>
      <c r="D23" s="4">
        <v>5680.104469999999</v>
      </c>
      <c r="E23" s="4">
        <f t="shared" si="0"/>
        <v>101.0515657723293</v>
      </c>
      <c r="F23" s="4">
        <f t="shared" si="1"/>
        <v>59.108469999999215</v>
      </c>
      <c r="G23" s="4"/>
      <c r="H23" s="4" t="e">
        <f t="shared" si="2"/>
        <v>#DIV/0!</v>
      </c>
    </row>
    <row r="24" spans="1:8" ht="35.25" customHeight="1">
      <c r="A24" s="11">
        <v>16010000</v>
      </c>
      <c r="B24" s="12" t="s">
        <v>16</v>
      </c>
      <c r="C24" s="4">
        <v>0</v>
      </c>
      <c r="D24" s="4">
        <v>0.6</v>
      </c>
      <c r="E24" s="4">
        <v>0</v>
      </c>
      <c r="F24" s="4">
        <f>D24-C24</f>
        <v>0.6</v>
      </c>
      <c r="G24" s="4">
        <v>-0.3</v>
      </c>
      <c r="H24" s="4"/>
    </row>
    <row r="25" spans="1:8" ht="19.5" customHeight="1">
      <c r="A25" s="11">
        <v>18000000</v>
      </c>
      <c r="B25" s="12" t="s">
        <v>17</v>
      </c>
      <c r="C25" s="4">
        <v>908.9</v>
      </c>
      <c r="D25" s="4">
        <v>804.4</v>
      </c>
      <c r="E25" s="4">
        <f t="shared" si="0"/>
        <v>88.50258554296401</v>
      </c>
      <c r="F25" s="4">
        <f>D25-C25</f>
        <v>-104.5</v>
      </c>
      <c r="G25" s="4">
        <v>1093</v>
      </c>
      <c r="H25" s="4">
        <f t="shared" si="2"/>
        <v>73.59560841720037</v>
      </c>
    </row>
    <row r="26" spans="1:8" ht="63" hidden="1">
      <c r="A26" s="11">
        <v>18020100</v>
      </c>
      <c r="B26" s="12" t="s">
        <v>18</v>
      </c>
      <c r="C26" s="4">
        <v>133.8</v>
      </c>
      <c r="D26" s="4">
        <v>133.88379999999998</v>
      </c>
      <c r="E26" s="4">
        <f t="shared" si="0"/>
        <v>100.0626307922272</v>
      </c>
      <c r="F26" s="4">
        <f t="shared" si="1"/>
        <v>0.08379999999996812</v>
      </c>
      <c r="G26" s="4"/>
      <c r="H26" s="4" t="e">
        <f t="shared" si="2"/>
        <v>#DIV/0!</v>
      </c>
    </row>
    <row r="27" spans="1:8" ht="17.25" customHeight="1">
      <c r="A27" s="11">
        <v>18030000</v>
      </c>
      <c r="B27" s="12" t="s">
        <v>85</v>
      </c>
      <c r="C27" s="4">
        <v>17.9</v>
      </c>
      <c r="D27" s="4">
        <v>18.2</v>
      </c>
      <c r="E27" s="4">
        <f t="shared" si="0"/>
        <v>101.67597765363129</v>
      </c>
      <c r="F27" s="4">
        <f t="shared" si="1"/>
        <v>0.3000000000000007</v>
      </c>
      <c r="G27" s="4">
        <v>13.5</v>
      </c>
      <c r="H27" s="4">
        <f t="shared" si="2"/>
        <v>134.8148148148148</v>
      </c>
    </row>
    <row r="28" spans="1:8" ht="31.5" hidden="1">
      <c r="A28" s="11">
        <v>18030100</v>
      </c>
      <c r="B28" s="12" t="s">
        <v>86</v>
      </c>
      <c r="C28" s="4">
        <v>0</v>
      </c>
      <c r="D28" s="4">
        <v>16.28475</v>
      </c>
      <c r="E28" s="4"/>
      <c r="F28" s="4">
        <f t="shared" si="1"/>
        <v>16.28475</v>
      </c>
      <c r="G28" s="4"/>
      <c r="H28" s="4" t="e">
        <f t="shared" si="2"/>
        <v>#DIV/0!</v>
      </c>
    </row>
    <row r="29" spans="1:8" ht="31.5" hidden="1">
      <c r="A29" s="11">
        <v>18030200</v>
      </c>
      <c r="B29" s="12" t="s">
        <v>87</v>
      </c>
      <c r="C29" s="4">
        <v>0</v>
      </c>
      <c r="D29" s="4">
        <v>2.12575</v>
      </c>
      <c r="E29" s="4"/>
      <c r="F29" s="4">
        <f t="shared" si="1"/>
        <v>2.12575</v>
      </c>
      <c r="G29" s="4"/>
      <c r="H29" s="4" t="e">
        <f t="shared" si="2"/>
        <v>#DIV/0!</v>
      </c>
    </row>
    <row r="30" spans="1:8" ht="35.25" customHeight="1">
      <c r="A30" s="11">
        <v>18040000</v>
      </c>
      <c r="B30" s="12" t="s">
        <v>19</v>
      </c>
      <c r="C30" s="4">
        <v>891</v>
      </c>
      <c r="D30" s="4">
        <v>786.2</v>
      </c>
      <c r="E30" s="4">
        <f t="shared" si="0"/>
        <v>88.23793490460157</v>
      </c>
      <c r="F30" s="4">
        <f t="shared" si="1"/>
        <v>-104.79999999999995</v>
      </c>
      <c r="G30" s="4">
        <v>945.6</v>
      </c>
      <c r="H30" s="4">
        <f t="shared" si="2"/>
        <v>83.14297800338409</v>
      </c>
    </row>
    <row r="31" spans="1:8" ht="63" hidden="1">
      <c r="A31" s="11">
        <v>18040100</v>
      </c>
      <c r="B31" s="12" t="s">
        <v>20</v>
      </c>
      <c r="C31" s="4">
        <v>263.895</v>
      </c>
      <c r="D31" s="4">
        <v>334.48704</v>
      </c>
      <c r="E31" s="4">
        <f t="shared" si="0"/>
        <v>126.75004831467061</v>
      </c>
      <c r="F31" s="4">
        <f t="shared" si="1"/>
        <v>70.59204</v>
      </c>
      <c r="G31" s="4"/>
      <c r="H31" s="4" t="e">
        <f t="shared" si="2"/>
        <v>#DIV/0!</v>
      </c>
    </row>
    <row r="32" spans="1:8" ht="63" hidden="1">
      <c r="A32" s="11">
        <v>18040200</v>
      </c>
      <c r="B32" s="12" t="s">
        <v>21</v>
      </c>
      <c r="C32" s="4">
        <v>369.485</v>
      </c>
      <c r="D32" s="4">
        <v>407.56382</v>
      </c>
      <c r="E32" s="4">
        <f t="shared" si="0"/>
        <v>110.30591769625289</v>
      </c>
      <c r="F32" s="4">
        <f t="shared" si="1"/>
        <v>38.07882000000001</v>
      </c>
      <c r="G32" s="4"/>
      <c r="H32" s="4" t="e">
        <f t="shared" si="2"/>
        <v>#DIV/0!</v>
      </c>
    </row>
    <row r="33" spans="1:8" ht="63" hidden="1">
      <c r="A33" s="11">
        <v>18040500</v>
      </c>
      <c r="B33" s="12" t="s">
        <v>22</v>
      </c>
      <c r="C33" s="4">
        <v>24.09</v>
      </c>
      <c r="D33" s="4">
        <v>21.471</v>
      </c>
      <c r="E33" s="4">
        <f t="shared" si="0"/>
        <v>89.1282689912827</v>
      </c>
      <c r="F33" s="4">
        <f t="shared" si="1"/>
        <v>-2.6189999999999998</v>
      </c>
      <c r="G33" s="4"/>
      <c r="H33" s="4" t="e">
        <f t="shared" si="2"/>
        <v>#DIV/0!</v>
      </c>
    </row>
    <row r="34" spans="1:8" ht="63" hidden="1">
      <c r="A34" s="11">
        <v>18040600</v>
      </c>
      <c r="B34" s="12" t="s">
        <v>23</v>
      </c>
      <c r="C34" s="4">
        <v>58.035</v>
      </c>
      <c r="D34" s="4">
        <v>61.99145</v>
      </c>
      <c r="E34" s="4">
        <f t="shared" si="0"/>
        <v>106.81735159817352</v>
      </c>
      <c r="F34" s="4">
        <f t="shared" si="1"/>
        <v>3.956450000000004</v>
      </c>
      <c r="G34" s="4"/>
      <c r="H34" s="4" t="e">
        <f t="shared" si="2"/>
        <v>#DIV/0!</v>
      </c>
    </row>
    <row r="35" spans="1:8" ht="63" hidden="1">
      <c r="A35" s="11">
        <v>18040700</v>
      </c>
      <c r="B35" s="12" t="s">
        <v>24</v>
      </c>
      <c r="C35" s="4">
        <v>62.415</v>
      </c>
      <c r="D35" s="4">
        <v>77.98839</v>
      </c>
      <c r="E35" s="4">
        <f t="shared" si="0"/>
        <v>124.95135784667146</v>
      </c>
      <c r="F35" s="4">
        <f t="shared" si="1"/>
        <v>15.573389999999996</v>
      </c>
      <c r="G35" s="4"/>
      <c r="H35" s="4" t="e">
        <f t="shared" si="2"/>
        <v>#DIV/0!</v>
      </c>
    </row>
    <row r="36" spans="1:8" ht="78.75" hidden="1">
      <c r="A36" s="11">
        <v>18040800</v>
      </c>
      <c r="B36" s="12" t="s">
        <v>25</v>
      </c>
      <c r="C36" s="4">
        <v>49.275</v>
      </c>
      <c r="D36" s="4">
        <v>64.0937</v>
      </c>
      <c r="E36" s="4">
        <f t="shared" si="0"/>
        <v>130.07346524606797</v>
      </c>
      <c r="F36" s="4">
        <f t="shared" si="1"/>
        <v>14.8187</v>
      </c>
      <c r="G36" s="4"/>
      <c r="H36" s="4" t="e">
        <f t="shared" si="2"/>
        <v>#DIV/0!</v>
      </c>
    </row>
    <row r="37" spans="1:8" ht="63" hidden="1">
      <c r="A37" s="11">
        <v>18040900</v>
      </c>
      <c r="B37" s="12" t="s">
        <v>26</v>
      </c>
      <c r="C37" s="4">
        <v>0.11</v>
      </c>
      <c r="D37" s="4">
        <v>0.27</v>
      </c>
      <c r="E37" s="4">
        <f t="shared" si="0"/>
        <v>245.45454545454547</v>
      </c>
      <c r="F37" s="4">
        <f t="shared" si="1"/>
        <v>0.16000000000000003</v>
      </c>
      <c r="G37" s="4"/>
      <c r="H37" s="4" t="e">
        <f t="shared" si="2"/>
        <v>#DIV/0!</v>
      </c>
    </row>
    <row r="38" spans="1:8" ht="63" hidden="1">
      <c r="A38" s="11">
        <v>18041000</v>
      </c>
      <c r="B38" s="12" t="s">
        <v>27</v>
      </c>
      <c r="C38" s="4">
        <v>0.504</v>
      </c>
      <c r="D38" s="4">
        <v>1.092</v>
      </c>
      <c r="E38" s="4">
        <f t="shared" si="0"/>
        <v>216.66666666666669</v>
      </c>
      <c r="F38" s="4">
        <f t="shared" si="1"/>
        <v>0.5880000000000001</v>
      </c>
      <c r="G38" s="4"/>
      <c r="H38" s="4" t="e">
        <f t="shared" si="2"/>
        <v>#DIV/0!</v>
      </c>
    </row>
    <row r="39" spans="1:8" ht="47.25" hidden="1">
      <c r="A39" s="11">
        <v>18041300</v>
      </c>
      <c r="B39" s="12" t="s">
        <v>28</v>
      </c>
      <c r="C39" s="4">
        <v>0.449</v>
      </c>
      <c r="D39" s="4">
        <v>1.84</v>
      </c>
      <c r="E39" s="4">
        <f t="shared" si="0"/>
        <v>409.79955456570156</v>
      </c>
      <c r="F39" s="4">
        <f t="shared" si="1"/>
        <v>1.391</v>
      </c>
      <c r="G39" s="4"/>
      <c r="H39" s="4" t="e">
        <f t="shared" si="2"/>
        <v>#DIV/0!</v>
      </c>
    </row>
    <row r="40" spans="1:8" ht="63" hidden="1">
      <c r="A40" s="11">
        <v>18041400</v>
      </c>
      <c r="B40" s="12" t="s">
        <v>29</v>
      </c>
      <c r="C40" s="4">
        <v>26.28</v>
      </c>
      <c r="D40" s="4">
        <v>39.390519999999995</v>
      </c>
      <c r="E40" s="4">
        <f t="shared" si="0"/>
        <v>149.88782343987822</v>
      </c>
      <c r="F40" s="4">
        <f t="shared" si="1"/>
        <v>13.110519999999994</v>
      </c>
      <c r="G40" s="4"/>
      <c r="H40" s="4" t="e">
        <f t="shared" si="2"/>
        <v>#DIV/0!</v>
      </c>
    </row>
    <row r="41" spans="1:8" ht="47.25" hidden="1">
      <c r="A41" s="11">
        <v>18041700</v>
      </c>
      <c r="B41" s="12" t="s">
        <v>30</v>
      </c>
      <c r="C41" s="4">
        <v>160.527</v>
      </c>
      <c r="D41" s="4">
        <v>166.58</v>
      </c>
      <c r="E41" s="4">
        <f t="shared" si="0"/>
        <v>103.77070523961703</v>
      </c>
      <c r="F41" s="4">
        <f t="shared" si="1"/>
        <v>6.053000000000026</v>
      </c>
      <c r="G41" s="4"/>
      <c r="H41" s="4" t="e">
        <f t="shared" si="2"/>
        <v>#DIV/0!</v>
      </c>
    </row>
    <row r="42" spans="1:8" ht="47.25" hidden="1">
      <c r="A42" s="11">
        <v>18041800</v>
      </c>
      <c r="B42" s="12" t="s">
        <v>31</v>
      </c>
      <c r="C42" s="4">
        <v>79.935</v>
      </c>
      <c r="D42" s="4">
        <v>46.023</v>
      </c>
      <c r="E42" s="4">
        <f t="shared" si="0"/>
        <v>57.57553011822105</v>
      </c>
      <c r="F42" s="4">
        <f t="shared" si="1"/>
        <v>-33.912</v>
      </c>
      <c r="G42" s="4"/>
      <c r="H42" s="4" t="e">
        <f t="shared" si="2"/>
        <v>#DIV/0!</v>
      </c>
    </row>
    <row r="43" spans="1:8" ht="19.5" customHeight="1">
      <c r="A43" s="11">
        <v>20000000</v>
      </c>
      <c r="B43" s="12" t="s">
        <v>32</v>
      </c>
      <c r="C43" s="4">
        <v>1095.7</v>
      </c>
      <c r="D43" s="4">
        <v>1886.7</v>
      </c>
      <c r="E43" s="4">
        <f t="shared" si="0"/>
        <v>172.19129323719997</v>
      </c>
      <c r="F43" s="4">
        <f t="shared" si="1"/>
        <v>791</v>
      </c>
      <c r="G43" s="4">
        <v>1500.9</v>
      </c>
      <c r="H43" s="4">
        <f t="shared" si="2"/>
        <v>125.70457725364781</v>
      </c>
    </row>
    <row r="44" spans="1:8" ht="96.75" customHeight="1">
      <c r="A44" s="11">
        <v>21080900</v>
      </c>
      <c r="B44" s="12" t="s">
        <v>34</v>
      </c>
      <c r="C44" s="4">
        <v>0</v>
      </c>
      <c r="D44" s="4">
        <v>1</v>
      </c>
      <c r="E44" s="4"/>
      <c r="F44" s="4">
        <f t="shared" si="1"/>
        <v>1</v>
      </c>
      <c r="G44" s="4">
        <v>2.6</v>
      </c>
      <c r="H44" s="4">
        <f t="shared" si="2"/>
        <v>38.46153846153846</v>
      </c>
    </row>
    <row r="45" spans="1:8" ht="34.5" customHeight="1">
      <c r="A45" s="11">
        <v>21081100</v>
      </c>
      <c r="B45" s="12" t="s">
        <v>35</v>
      </c>
      <c r="C45" s="4">
        <v>15.7</v>
      </c>
      <c r="D45" s="4">
        <v>11.7</v>
      </c>
      <c r="E45" s="4">
        <f t="shared" si="0"/>
        <v>74.52229299363057</v>
      </c>
      <c r="F45" s="4">
        <f t="shared" si="1"/>
        <v>-4</v>
      </c>
      <c r="G45" s="4">
        <v>17.5</v>
      </c>
      <c r="H45" s="4">
        <f t="shared" si="2"/>
        <v>66.85714285714285</v>
      </c>
    </row>
    <row r="46" spans="1:8" ht="54.75" customHeight="1">
      <c r="A46" s="11">
        <v>22010300</v>
      </c>
      <c r="B46" s="12" t="s">
        <v>36</v>
      </c>
      <c r="C46" s="4">
        <v>33.8</v>
      </c>
      <c r="D46" s="4">
        <v>19.6</v>
      </c>
      <c r="E46" s="4">
        <f t="shared" si="0"/>
        <v>57.98816568047338</v>
      </c>
      <c r="F46" s="4">
        <f t="shared" si="1"/>
        <v>-14.199999999999996</v>
      </c>
      <c r="G46" s="4">
        <v>32.5</v>
      </c>
      <c r="H46" s="4">
        <f t="shared" si="2"/>
        <v>60.30769230769231</v>
      </c>
    </row>
    <row r="47" spans="1:8" ht="81.75" customHeight="1">
      <c r="A47" s="11">
        <v>22080400</v>
      </c>
      <c r="B47" s="12" t="s">
        <v>37</v>
      </c>
      <c r="C47" s="4">
        <v>525</v>
      </c>
      <c r="D47" s="4">
        <v>843.9</v>
      </c>
      <c r="E47" s="4">
        <f t="shared" si="0"/>
        <v>160.74285714285713</v>
      </c>
      <c r="F47" s="4">
        <f t="shared" si="1"/>
        <v>318.9</v>
      </c>
      <c r="G47" s="4">
        <v>822.5</v>
      </c>
      <c r="H47" s="4">
        <f t="shared" si="2"/>
        <v>102.60182370820668</v>
      </c>
    </row>
    <row r="48" spans="1:8" ht="18.75" customHeight="1">
      <c r="A48" s="11">
        <v>22090000</v>
      </c>
      <c r="B48" s="12" t="s">
        <v>38</v>
      </c>
      <c r="C48" s="4">
        <v>176.2</v>
      </c>
      <c r="D48" s="4">
        <v>363.9</v>
      </c>
      <c r="E48" s="4">
        <f t="shared" si="0"/>
        <v>206.5266742338252</v>
      </c>
      <c r="F48" s="4">
        <f t="shared" si="1"/>
        <v>187.7</v>
      </c>
      <c r="G48" s="4">
        <v>158.3</v>
      </c>
      <c r="H48" s="4">
        <f t="shared" si="2"/>
        <v>229.87997473152237</v>
      </c>
    </row>
    <row r="49" spans="1:8" ht="78.75" hidden="1">
      <c r="A49" s="11">
        <v>22090100</v>
      </c>
      <c r="B49" s="12" t="s">
        <v>39</v>
      </c>
      <c r="C49" s="4">
        <v>351.434</v>
      </c>
      <c r="D49" s="4">
        <v>216.73014999999998</v>
      </c>
      <c r="E49" s="4">
        <f t="shared" si="0"/>
        <v>61.670228264766635</v>
      </c>
      <c r="F49" s="4">
        <f t="shared" si="1"/>
        <v>-134.70385000000005</v>
      </c>
      <c r="G49" s="4"/>
      <c r="H49" s="4" t="e">
        <f t="shared" si="2"/>
        <v>#DIV/0!</v>
      </c>
    </row>
    <row r="50" spans="1:8" ht="78.75" hidden="1">
      <c r="A50" s="11">
        <v>22090400</v>
      </c>
      <c r="B50" s="12" t="s">
        <v>40</v>
      </c>
      <c r="C50" s="4">
        <v>27.266</v>
      </c>
      <c r="D50" s="4">
        <v>28.67891</v>
      </c>
      <c r="E50" s="4">
        <f t="shared" si="0"/>
        <v>105.18194821389275</v>
      </c>
      <c r="F50" s="4">
        <f t="shared" si="1"/>
        <v>1.41291</v>
      </c>
      <c r="G50" s="4"/>
      <c r="H50" s="4" t="e">
        <f t="shared" si="2"/>
        <v>#DIV/0!</v>
      </c>
    </row>
    <row r="51" spans="1:8" ht="22.5" customHeight="1">
      <c r="A51" s="11">
        <v>24060300</v>
      </c>
      <c r="B51" s="12" t="s">
        <v>33</v>
      </c>
      <c r="C51" s="4">
        <v>75</v>
      </c>
      <c r="D51" s="4">
        <v>239.8</v>
      </c>
      <c r="E51" s="4">
        <f t="shared" si="0"/>
        <v>319.73333333333335</v>
      </c>
      <c r="F51" s="4">
        <f t="shared" si="1"/>
        <v>164.8</v>
      </c>
      <c r="G51" s="4">
        <v>241.3</v>
      </c>
      <c r="H51" s="4">
        <f t="shared" si="2"/>
        <v>99.37836717778698</v>
      </c>
    </row>
    <row r="52" spans="1:8" ht="68.25" customHeight="1">
      <c r="A52" s="11">
        <v>24160100</v>
      </c>
      <c r="B52" s="12" t="s">
        <v>41</v>
      </c>
      <c r="C52" s="4">
        <v>270</v>
      </c>
      <c r="D52" s="4">
        <v>406.8</v>
      </c>
      <c r="E52" s="4">
        <f t="shared" si="0"/>
        <v>150.66666666666666</v>
      </c>
      <c r="F52" s="4">
        <f t="shared" si="1"/>
        <v>136.8</v>
      </c>
      <c r="G52" s="4">
        <v>178.3</v>
      </c>
      <c r="H52" s="4">
        <f t="shared" si="2"/>
        <v>228.154795288839</v>
      </c>
    </row>
    <row r="53" spans="1:8" ht="129" customHeight="1">
      <c r="A53" s="11">
        <v>31010200</v>
      </c>
      <c r="B53" s="12" t="s">
        <v>44</v>
      </c>
      <c r="C53" s="4">
        <v>0.05</v>
      </c>
      <c r="D53" s="4">
        <v>6</v>
      </c>
      <c r="E53" s="4">
        <f t="shared" si="0"/>
        <v>12000</v>
      </c>
      <c r="F53" s="4">
        <f t="shared" si="1"/>
        <v>5.95</v>
      </c>
      <c r="G53" s="4">
        <v>0.2</v>
      </c>
      <c r="H53" s="4">
        <f t="shared" si="2"/>
        <v>3000</v>
      </c>
    </row>
    <row r="54" spans="1:8" ht="21.75" customHeight="1">
      <c r="A54" s="11">
        <v>40000000</v>
      </c>
      <c r="B54" s="12" t="s">
        <v>45</v>
      </c>
      <c r="C54" s="4">
        <v>128532.3</v>
      </c>
      <c r="D54" s="4">
        <v>121501.2</v>
      </c>
      <c r="E54" s="4">
        <f t="shared" si="0"/>
        <v>94.52970187260323</v>
      </c>
      <c r="F54" s="4">
        <f t="shared" si="1"/>
        <v>-7031.100000000006</v>
      </c>
      <c r="G54" s="4">
        <v>134336.3</v>
      </c>
      <c r="H54" s="4">
        <f t="shared" si="2"/>
        <v>90.4455459916642</v>
      </c>
    </row>
    <row r="55" spans="1:8" ht="18.75" customHeight="1">
      <c r="A55" s="11">
        <v>41020000</v>
      </c>
      <c r="B55" s="12" t="s">
        <v>46</v>
      </c>
      <c r="C55" s="4">
        <v>33103.9</v>
      </c>
      <c r="D55" s="4">
        <v>32278</v>
      </c>
      <c r="E55" s="4">
        <f t="shared" si="0"/>
        <v>97.5051277946103</v>
      </c>
      <c r="F55" s="4">
        <f t="shared" si="1"/>
        <v>-825.9000000000015</v>
      </c>
      <c r="G55" s="4">
        <v>49238.4</v>
      </c>
      <c r="H55" s="4">
        <f t="shared" si="2"/>
        <v>65.554526548385</v>
      </c>
    </row>
    <row r="56" spans="1:8" ht="51.75" customHeight="1">
      <c r="A56" s="11">
        <v>41020100</v>
      </c>
      <c r="B56" s="12" t="s">
        <v>47</v>
      </c>
      <c r="C56" s="4">
        <v>31900.2</v>
      </c>
      <c r="D56" s="4">
        <v>31074.3</v>
      </c>
      <c r="E56" s="4">
        <f t="shared" si="0"/>
        <v>97.4109880188839</v>
      </c>
      <c r="F56" s="4">
        <f t="shared" si="1"/>
        <v>-825.9000000000015</v>
      </c>
      <c r="G56" s="4">
        <v>47353.5</v>
      </c>
      <c r="H56" s="4">
        <f t="shared" si="2"/>
        <v>65.62197092084007</v>
      </c>
    </row>
    <row r="57" spans="1:8" ht="51" customHeight="1">
      <c r="A57" s="11">
        <v>41020600</v>
      </c>
      <c r="B57" s="12" t="s">
        <v>105</v>
      </c>
      <c r="C57" s="4">
        <v>0</v>
      </c>
      <c r="D57" s="4">
        <v>0</v>
      </c>
      <c r="E57" s="4">
        <v>0</v>
      </c>
      <c r="F57" s="4">
        <f>D57-C57</f>
        <v>0</v>
      </c>
      <c r="G57" s="4">
        <v>934.5</v>
      </c>
      <c r="H57" s="4">
        <v>0</v>
      </c>
    </row>
    <row r="58" spans="1:8" ht="83.25" customHeight="1">
      <c r="A58" s="11">
        <v>41021200</v>
      </c>
      <c r="B58" s="12" t="s">
        <v>106</v>
      </c>
      <c r="C58" s="4">
        <v>0</v>
      </c>
      <c r="D58" s="4">
        <v>0</v>
      </c>
      <c r="E58" s="4">
        <v>0</v>
      </c>
      <c r="F58" s="4">
        <f t="shared" si="1"/>
        <v>0</v>
      </c>
      <c r="G58" s="4">
        <v>253.5</v>
      </c>
      <c r="H58" s="4">
        <f t="shared" si="2"/>
        <v>0</v>
      </c>
    </row>
    <row r="59" spans="1:8" ht="59.25" customHeight="1">
      <c r="A59" s="11">
        <v>41021900</v>
      </c>
      <c r="B59" s="12" t="s">
        <v>107</v>
      </c>
      <c r="C59" s="4">
        <v>0</v>
      </c>
      <c r="D59" s="4">
        <v>0</v>
      </c>
      <c r="E59" s="4">
        <v>0</v>
      </c>
      <c r="F59" s="4">
        <f>D59-C59</f>
        <v>0</v>
      </c>
      <c r="G59" s="4">
        <v>696.9</v>
      </c>
      <c r="H59" s="4">
        <v>0</v>
      </c>
    </row>
    <row r="60" spans="1:8" ht="15.75">
      <c r="A60" s="11">
        <v>41030000</v>
      </c>
      <c r="B60" s="12" t="s">
        <v>48</v>
      </c>
      <c r="C60" s="4">
        <v>95428.4</v>
      </c>
      <c r="D60" s="4">
        <v>89223.2</v>
      </c>
      <c r="E60" s="4">
        <f t="shared" si="0"/>
        <v>93.49753322910162</v>
      </c>
      <c r="F60" s="4">
        <f t="shared" si="1"/>
        <v>-6205.199999999997</v>
      </c>
      <c r="G60" s="4">
        <v>85097.9</v>
      </c>
      <c r="H60" s="4">
        <f t="shared" si="2"/>
        <v>104.84771069556358</v>
      </c>
    </row>
    <row r="61" spans="1:8" ht="119.25" customHeight="1">
      <c r="A61" s="11">
        <v>41030600</v>
      </c>
      <c r="B61" s="12" t="s">
        <v>49</v>
      </c>
      <c r="C61" s="4">
        <v>57359</v>
      </c>
      <c r="D61" s="4">
        <v>54621.3</v>
      </c>
      <c r="E61" s="4">
        <f t="shared" si="0"/>
        <v>95.22707857528897</v>
      </c>
      <c r="F61" s="4">
        <f t="shared" si="1"/>
        <v>-2737.699999999997</v>
      </c>
      <c r="G61" s="4">
        <v>47063.9</v>
      </c>
      <c r="H61" s="4">
        <f t="shared" si="2"/>
        <v>116.05774277099859</v>
      </c>
    </row>
    <row r="62" spans="1:8" ht="141.75">
      <c r="A62" s="11">
        <v>41030800</v>
      </c>
      <c r="B62" s="12" t="s">
        <v>50</v>
      </c>
      <c r="C62" s="4">
        <v>25361.1</v>
      </c>
      <c r="D62" s="4">
        <v>24570.1</v>
      </c>
      <c r="E62" s="4">
        <f t="shared" si="0"/>
        <v>96.88105011217968</v>
      </c>
      <c r="F62" s="4">
        <f t="shared" si="1"/>
        <v>-791</v>
      </c>
      <c r="G62" s="4">
        <v>28176.2</v>
      </c>
      <c r="H62" s="4">
        <f t="shared" si="2"/>
        <v>87.20160986932233</v>
      </c>
    </row>
    <row r="63" spans="1:8" ht="157.5">
      <c r="A63" s="11">
        <v>41030900</v>
      </c>
      <c r="B63" s="12" t="s">
        <v>51</v>
      </c>
      <c r="C63" s="4">
        <v>9907.3</v>
      </c>
      <c r="D63" s="4">
        <v>7830.3</v>
      </c>
      <c r="E63" s="4">
        <f t="shared" si="0"/>
        <v>79.03566057351651</v>
      </c>
      <c r="F63" s="4">
        <f t="shared" si="1"/>
        <v>-2076.999999999999</v>
      </c>
      <c r="G63" s="4">
        <v>8642.1</v>
      </c>
      <c r="H63" s="4">
        <f t="shared" si="2"/>
        <v>90.606449821224</v>
      </c>
    </row>
    <row r="64" spans="1:8" ht="111.75" customHeight="1">
      <c r="A64" s="11">
        <v>41031000</v>
      </c>
      <c r="B64" s="12" t="s">
        <v>52</v>
      </c>
      <c r="C64" s="4">
        <v>131.5</v>
      </c>
      <c r="D64" s="4">
        <v>131.5</v>
      </c>
      <c r="E64" s="4">
        <f t="shared" si="0"/>
        <v>100</v>
      </c>
      <c r="F64" s="4">
        <f t="shared" si="1"/>
        <v>0</v>
      </c>
      <c r="G64" s="4">
        <v>135</v>
      </c>
      <c r="H64" s="4">
        <f t="shared" si="2"/>
        <v>97.4074074074074</v>
      </c>
    </row>
    <row r="65" spans="1:8" ht="54" customHeight="1">
      <c r="A65" s="11">
        <v>41032600</v>
      </c>
      <c r="B65" s="12" t="s">
        <v>108</v>
      </c>
      <c r="C65" s="4">
        <v>0</v>
      </c>
      <c r="D65" s="4">
        <v>0</v>
      </c>
      <c r="E65" s="4">
        <v>0</v>
      </c>
      <c r="F65" s="4">
        <f t="shared" si="1"/>
        <v>0</v>
      </c>
      <c r="G65" s="4">
        <v>441.8</v>
      </c>
      <c r="H65" s="4">
        <f t="shared" si="2"/>
        <v>0</v>
      </c>
    </row>
    <row r="66" spans="1:8" ht="79.5" customHeight="1">
      <c r="A66" s="11">
        <v>41034500</v>
      </c>
      <c r="B66" s="12" t="s">
        <v>102</v>
      </c>
      <c r="C66" s="4">
        <v>2025</v>
      </c>
      <c r="D66" s="4">
        <v>1462.8</v>
      </c>
      <c r="E66" s="4">
        <f t="shared" si="0"/>
        <v>72.23703703703703</v>
      </c>
      <c r="F66" s="4">
        <f t="shared" si="1"/>
        <v>-562.2</v>
      </c>
      <c r="G66" s="4">
        <v>0</v>
      </c>
      <c r="H66" s="4">
        <v>0</v>
      </c>
    </row>
    <row r="67" spans="1:8" ht="15.75">
      <c r="A67" s="11">
        <v>41035000</v>
      </c>
      <c r="B67" s="12" t="s">
        <v>53</v>
      </c>
      <c r="C67" s="4">
        <v>381</v>
      </c>
      <c r="D67" s="4">
        <v>381</v>
      </c>
      <c r="E67" s="4">
        <f t="shared" si="0"/>
        <v>100</v>
      </c>
      <c r="F67" s="4">
        <f t="shared" si="1"/>
        <v>0</v>
      </c>
      <c r="G67" s="4">
        <v>0</v>
      </c>
      <c r="H67" s="4">
        <v>0</v>
      </c>
    </row>
    <row r="68" spans="1:8" ht="82.5" customHeight="1">
      <c r="A68" s="11">
        <v>41035200</v>
      </c>
      <c r="B68" s="12" t="s">
        <v>101</v>
      </c>
      <c r="C68" s="4">
        <v>14.7</v>
      </c>
      <c r="D68" s="4">
        <v>14.7</v>
      </c>
      <c r="E68" s="4">
        <f t="shared" si="0"/>
        <v>100</v>
      </c>
      <c r="F68" s="4">
        <f t="shared" si="1"/>
        <v>0</v>
      </c>
      <c r="G68" s="4">
        <v>0</v>
      </c>
      <c r="H68" s="4">
        <v>0</v>
      </c>
    </row>
    <row r="69" spans="1:8" ht="164.25" customHeight="1">
      <c r="A69" s="11">
        <v>41035800</v>
      </c>
      <c r="B69" s="12" t="s">
        <v>54</v>
      </c>
      <c r="C69" s="4">
        <v>248.8</v>
      </c>
      <c r="D69" s="4">
        <v>211.4</v>
      </c>
      <c r="E69" s="4">
        <f t="shared" si="0"/>
        <v>84.96784565916398</v>
      </c>
      <c r="F69" s="4">
        <f t="shared" si="1"/>
        <v>-37.400000000000006</v>
      </c>
      <c r="G69" s="4">
        <v>138.9</v>
      </c>
      <c r="H69" s="4">
        <f aca="true" t="shared" si="3" ref="H69:H110">D69/G69*100</f>
        <v>152.19582433405327</v>
      </c>
    </row>
    <row r="70" spans="1:8" ht="84" customHeight="1">
      <c r="A70" s="23">
        <v>41036300</v>
      </c>
      <c r="B70" s="12" t="s">
        <v>109</v>
      </c>
      <c r="C70" s="4">
        <v>0</v>
      </c>
      <c r="D70" s="4">
        <v>0</v>
      </c>
      <c r="E70" s="4">
        <v>0</v>
      </c>
      <c r="F70" s="4">
        <v>0</v>
      </c>
      <c r="G70" s="4">
        <v>500</v>
      </c>
      <c r="H70" s="4"/>
    </row>
    <row r="71" spans="1:8" ht="15.75">
      <c r="A71" s="31" t="s">
        <v>55</v>
      </c>
      <c r="B71" s="32"/>
      <c r="C71" s="1">
        <v>109582.6</v>
      </c>
      <c r="D71" s="1">
        <v>103576</v>
      </c>
      <c r="E71" s="1">
        <f aca="true" t="shared" si="4" ref="E71:E110">D71/C71*100</f>
        <v>94.51865533396725</v>
      </c>
      <c r="F71" s="1">
        <f aca="true" t="shared" si="5" ref="F71:F110">D71-C71</f>
        <v>-6006.600000000006</v>
      </c>
      <c r="G71" s="1">
        <v>100368.6</v>
      </c>
      <c r="H71" s="1">
        <f t="shared" si="3"/>
        <v>103.19562094121069</v>
      </c>
    </row>
    <row r="72" spans="1:8" ht="15.75">
      <c r="A72" s="31" t="s">
        <v>56</v>
      </c>
      <c r="B72" s="32"/>
      <c r="C72" s="1">
        <v>33475.8</v>
      </c>
      <c r="D72" s="1">
        <v>36609.4</v>
      </c>
      <c r="E72" s="1">
        <f t="shared" si="4"/>
        <v>109.36079197509842</v>
      </c>
      <c r="F72" s="1">
        <f t="shared" si="5"/>
        <v>3133.5999999999985</v>
      </c>
      <c r="G72" s="1">
        <v>56483.7</v>
      </c>
      <c r="H72" s="1">
        <f t="shared" si="3"/>
        <v>64.81409681023021</v>
      </c>
    </row>
    <row r="73" spans="1:8" ht="15.75">
      <c r="A73" s="31" t="s">
        <v>58</v>
      </c>
      <c r="B73" s="32"/>
      <c r="C73" s="1">
        <f>C8+C43+C53</f>
        <v>143058.35</v>
      </c>
      <c r="D73" s="1">
        <f>D8+D43+D53</f>
        <v>140185.40000000002</v>
      </c>
      <c r="E73" s="1">
        <f t="shared" si="4"/>
        <v>97.99176350069746</v>
      </c>
      <c r="F73" s="1">
        <f t="shared" si="5"/>
        <v>-2872.9499999999825</v>
      </c>
      <c r="G73" s="1">
        <f>G8+G43+G53</f>
        <v>156852.30000000002</v>
      </c>
      <c r="H73" s="1">
        <f t="shared" si="3"/>
        <v>89.37414370079368</v>
      </c>
    </row>
    <row r="74" spans="1:8" ht="15.75">
      <c r="A74" s="31" t="s">
        <v>57</v>
      </c>
      <c r="B74" s="32"/>
      <c r="C74" s="1">
        <f>C8+C43+C53+C54</f>
        <v>271590.65</v>
      </c>
      <c r="D74" s="1">
        <f>D8+D43+D53+D54</f>
        <v>261686.60000000003</v>
      </c>
      <c r="E74" s="1">
        <f t="shared" si="4"/>
        <v>96.35331702324804</v>
      </c>
      <c r="F74" s="1">
        <f t="shared" si="5"/>
        <v>-9904.049999999988</v>
      </c>
      <c r="G74" s="1">
        <f>G8+G43+G53+G54</f>
        <v>291188.6</v>
      </c>
      <c r="H74" s="1">
        <f t="shared" si="3"/>
        <v>89.86842204674224</v>
      </c>
    </row>
    <row r="75" spans="1:8" ht="15.75">
      <c r="A75" s="33"/>
      <c r="B75" s="34"/>
      <c r="C75" s="34"/>
      <c r="D75" s="34"/>
      <c r="E75" s="34"/>
      <c r="F75" s="34"/>
      <c r="G75" s="35"/>
      <c r="H75" s="36"/>
    </row>
    <row r="76" spans="1:8" ht="21" customHeight="1">
      <c r="A76" s="11">
        <v>10000000</v>
      </c>
      <c r="B76" s="14" t="s">
        <v>5</v>
      </c>
      <c r="C76" s="4">
        <f>SUM(C77+C81+C82+C87+C94+C80)</f>
        <v>8892.5</v>
      </c>
      <c r="D76" s="4">
        <f>SUM(D77+D81+D82+D87+D94+D80)</f>
        <v>10526.900000000001</v>
      </c>
      <c r="E76" s="4">
        <f t="shared" si="4"/>
        <v>118.37953331459097</v>
      </c>
      <c r="F76" s="4">
        <f t="shared" si="5"/>
        <v>1634.4000000000015</v>
      </c>
      <c r="G76" s="4">
        <f>SUM(G77+G81+G82+G87+G94)</f>
        <v>8161.3</v>
      </c>
      <c r="H76" s="4">
        <f t="shared" si="3"/>
        <v>128.98557827797043</v>
      </c>
    </row>
    <row r="77" spans="1:8" ht="22.5" customHeight="1">
      <c r="A77" s="11">
        <v>12000000</v>
      </c>
      <c r="B77" s="14" t="s">
        <v>60</v>
      </c>
      <c r="C77" s="4">
        <f>SUM(C78+C79)</f>
        <v>133.8</v>
      </c>
      <c r="D77" s="4">
        <v>242</v>
      </c>
      <c r="E77" s="4">
        <f t="shared" si="4"/>
        <v>180.8669656203288</v>
      </c>
      <c r="F77" s="4">
        <f t="shared" si="5"/>
        <v>108.19999999999999</v>
      </c>
      <c r="G77" s="4">
        <f>SUM(G78+G79)</f>
        <v>278.70000000000005</v>
      </c>
      <c r="H77" s="4">
        <f t="shared" si="3"/>
        <v>86.83171869393612</v>
      </c>
    </row>
    <row r="78" spans="1:8" ht="52.5" customHeight="1">
      <c r="A78" s="11">
        <v>12020000</v>
      </c>
      <c r="B78" s="14" t="s">
        <v>61</v>
      </c>
      <c r="C78" s="7">
        <v>0</v>
      </c>
      <c r="D78" s="4">
        <v>-2.6</v>
      </c>
      <c r="E78" s="4">
        <v>0</v>
      </c>
      <c r="F78" s="4">
        <f t="shared" si="5"/>
        <v>-2.6</v>
      </c>
      <c r="G78" s="4">
        <v>143.9</v>
      </c>
      <c r="H78" s="4">
        <f t="shared" si="3"/>
        <v>-1.8068102849200833</v>
      </c>
    </row>
    <row r="79" spans="1:8" ht="31.5">
      <c r="A79" s="11">
        <v>12030000</v>
      </c>
      <c r="B79" s="14" t="s">
        <v>62</v>
      </c>
      <c r="C79" s="7">
        <v>133.8</v>
      </c>
      <c r="D79" s="4">
        <v>244.6</v>
      </c>
      <c r="E79" s="4">
        <f t="shared" si="4"/>
        <v>182.8101644245142</v>
      </c>
      <c r="F79" s="4">
        <f t="shared" si="5"/>
        <v>110.79999999999998</v>
      </c>
      <c r="G79" s="4">
        <v>134.8</v>
      </c>
      <c r="H79" s="4">
        <f t="shared" si="3"/>
        <v>181.45400593471808</v>
      </c>
    </row>
    <row r="80" spans="1:8" ht="51" customHeight="1">
      <c r="A80" s="11">
        <v>18010000</v>
      </c>
      <c r="B80" s="14" t="s">
        <v>94</v>
      </c>
      <c r="C80" s="7">
        <v>2.6</v>
      </c>
      <c r="D80" s="4">
        <v>139.4</v>
      </c>
      <c r="E80" s="4">
        <f t="shared" si="4"/>
        <v>5361.538461538461</v>
      </c>
      <c r="F80" s="4">
        <f t="shared" si="5"/>
        <v>136.8</v>
      </c>
      <c r="G80" s="4">
        <v>0</v>
      </c>
      <c r="H80" s="4">
        <v>0</v>
      </c>
    </row>
    <row r="81" spans="1:8" ht="100.5" customHeight="1">
      <c r="A81" s="11">
        <v>18041500</v>
      </c>
      <c r="B81" s="14" t="s">
        <v>63</v>
      </c>
      <c r="C81" s="7">
        <v>66</v>
      </c>
      <c r="D81" s="4">
        <v>70.6</v>
      </c>
      <c r="E81" s="4">
        <f t="shared" si="4"/>
        <v>106.96969696969695</v>
      </c>
      <c r="F81" s="4">
        <f t="shared" si="5"/>
        <v>4.599999999999994</v>
      </c>
      <c r="G81" s="4">
        <v>69.6</v>
      </c>
      <c r="H81" s="4">
        <f t="shared" si="3"/>
        <v>101.4367816091954</v>
      </c>
    </row>
    <row r="82" spans="1:8" ht="19.5" customHeight="1">
      <c r="A82" s="11">
        <v>18050000</v>
      </c>
      <c r="B82" s="14" t="s">
        <v>64</v>
      </c>
      <c r="C82" s="7">
        <v>8127.2</v>
      </c>
      <c r="D82" s="4">
        <v>9512.2</v>
      </c>
      <c r="E82" s="4">
        <f t="shared" si="4"/>
        <v>117.04153952160648</v>
      </c>
      <c r="F82" s="4">
        <f t="shared" si="5"/>
        <v>1385.000000000001</v>
      </c>
      <c r="G82" s="4">
        <v>7155.8</v>
      </c>
      <c r="H82" s="4">
        <f t="shared" si="3"/>
        <v>132.92993096509127</v>
      </c>
    </row>
    <row r="83" spans="1:8" ht="47.25" hidden="1">
      <c r="A83" s="11">
        <v>18050100</v>
      </c>
      <c r="B83" s="14" t="s">
        <v>65</v>
      </c>
      <c r="C83" s="7">
        <v>0</v>
      </c>
      <c r="D83" s="4">
        <v>-0.47616</v>
      </c>
      <c r="E83" s="4"/>
      <c r="F83" s="4">
        <f t="shared" si="5"/>
        <v>-0.47616</v>
      </c>
      <c r="G83" s="4"/>
      <c r="H83" s="4" t="e">
        <f t="shared" si="3"/>
        <v>#DIV/0!</v>
      </c>
    </row>
    <row r="84" spans="1:8" ht="47.25" hidden="1">
      <c r="A84" s="11">
        <v>18050200</v>
      </c>
      <c r="B84" s="14" t="s">
        <v>66</v>
      </c>
      <c r="C84" s="7">
        <v>0</v>
      </c>
      <c r="D84" s="4">
        <v>19.06054</v>
      </c>
      <c r="E84" s="4"/>
      <c r="F84" s="4">
        <f t="shared" si="5"/>
        <v>19.06054</v>
      </c>
      <c r="G84" s="4"/>
      <c r="H84" s="4" t="e">
        <f t="shared" si="3"/>
        <v>#DIV/0!</v>
      </c>
    </row>
    <row r="85" spans="1:8" ht="31.5" hidden="1">
      <c r="A85" s="11">
        <v>18050300</v>
      </c>
      <c r="B85" s="14" t="s">
        <v>67</v>
      </c>
      <c r="C85" s="7">
        <v>700</v>
      </c>
      <c r="D85" s="4">
        <v>2155.38208</v>
      </c>
      <c r="E85" s="4">
        <f t="shared" si="4"/>
        <v>307.9117257142857</v>
      </c>
      <c r="F85" s="4">
        <f t="shared" si="5"/>
        <v>1455.3820799999999</v>
      </c>
      <c r="G85" s="4"/>
      <c r="H85" s="4" t="e">
        <f t="shared" si="3"/>
        <v>#DIV/0!</v>
      </c>
    </row>
    <row r="86" spans="1:8" ht="15.75" hidden="1">
      <c r="A86" s="11">
        <v>18050400</v>
      </c>
      <c r="B86" s="14" t="s">
        <v>68</v>
      </c>
      <c r="C86" s="7">
        <v>4200</v>
      </c>
      <c r="D86" s="4">
        <v>8082.94539</v>
      </c>
      <c r="E86" s="4">
        <f t="shared" si="4"/>
        <v>192.45108071428572</v>
      </c>
      <c r="F86" s="4">
        <f t="shared" si="5"/>
        <v>3882.94539</v>
      </c>
      <c r="G86" s="4"/>
      <c r="H86" s="4" t="e">
        <f t="shared" si="3"/>
        <v>#DIV/0!</v>
      </c>
    </row>
    <row r="87" spans="1:8" ht="20.25" customHeight="1">
      <c r="A87" s="11">
        <v>19010000</v>
      </c>
      <c r="B87" s="14" t="s">
        <v>69</v>
      </c>
      <c r="C87" s="7">
        <v>562.9</v>
      </c>
      <c r="D87" s="4">
        <v>561.5</v>
      </c>
      <c r="E87" s="4">
        <f t="shared" si="4"/>
        <v>99.75128797299698</v>
      </c>
      <c r="F87" s="4">
        <f t="shared" si="5"/>
        <v>-1.3999999999999773</v>
      </c>
      <c r="G87" s="4">
        <v>655.7</v>
      </c>
      <c r="H87" s="4">
        <f t="shared" si="3"/>
        <v>85.63367393625133</v>
      </c>
    </row>
    <row r="88" spans="1:8" ht="78.75" hidden="1">
      <c r="A88" s="11">
        <v>19010100</v>
      </c>
      <c r="B88" s="14" t="s">
        <v>70</v>
      </c>
      <c r="C88" s="4">
        <v>393.5</v>
      </c>
      <c r="D88" s="4">
        <v>509.39103</v>
      </c>
      <c r="E88" s="4">
        <f>D88/C88*100</f>
        <v>129.4513418043202</v>
      </c>
      <c r="F88" s="4">
        <f>D88-C88</f>
        <v>115.89103</v>
      </c>
      <c r="G88" s="4"/>
      <c r="H88" s="4" t="e">
        <f t="shared" si="3"/>
        <v>#DIV/0!</v>
      </c>
    </row>
    <row r="89" spans="1:8" ht="47.25" hidden="1">
      <c r="A89" s="11">
        <v>19010200</v>
      </c>
      <c r="B89" s="14" t="s">
        <v>71</v>
      </c>
      <c r="C89" s="4">
        <v>119</v>
      </c>
      <c r="D89" s="4">
        <v>132.91296</v>
      </c>
      <c r="E89" s="4">
        <f>D89/C89*100</f>
        <v>111.69156302521009</v>
      </c>
      <c r="F89" s="4">
        <f>D89-C89</f>
        <v>13.912959999999998</v>
      </c>
      <c r="G89" s="4"/>
      <c r="H89" s="4" t="e">
        <f t="shared" si="3"/>
        <v>#DIV/0!</v>
      </c>
    </row>
    <row r="90" spans="1:8" ht="78.75" hidden="1">
      <c r="A90" s="11">
        <v>19010300</v>
      </c>
      <c r="B90" s="14" t="s">
        <v>72</v>
      </c>
      <c r="C90" s="4">
        <v>140</v>
      </c>
      <c r="D90" s="4">
        <v>195.38504999999998</v>
      </c>
      <c r="E90" s="4">
        <f>D90/C90*100</f>
        <v>139.56074999999998</v>
      </c>
      <c r="F90" s="4">
        <f>D90-C90</f>
        <v>55.38504999999998</v>
      </c>
      <c r="G90" s="4"/>
      <c r="H90" s="4" t="e">
        <f t="shared" si="3"/>
        <v>#DIV/0!</v>
      </c>
    </row>
    <row r="91" spans="1:8" ht="94.5" hidden="1">
      <c r="A91" s="11">
        <v>19010500</v>
      </c>
      <c r="B91" s="14" t="s">
        <v>73</v>
      </c>
      <c r="C91" s="4">
        <v>0</v>
      </c>
      <c r="D91" s="4">
        <v>0.13751</v>
      </c>
      <c r="E91" s="4"/>
      <c r="F91" s="4">
        <f>D91-C91</f>
        <v>0.13751</v>
      </c>
      <c r="G91" s="4"/>
      <c r="H91" s="4" t="e">
        <f t="shared" si="3"/>
        <v>#DIV/0!</v>
      </c>
    </row>
    <row r="92" spans="1:8" ht="78.75" hidden="1">
      <c r="A92" s="11">
        <v>19050200</v>
      </c>
      <c r="B92" s="14" t="s">
        <v>74</v>
      </c>
      <c r="C92" s="7">
        <v>0</v>
      </c>
      <c r="D92" s="4">
        <v>1.54728</v>
      </c>
      <c r="E92" s="4"/>
      <c r="F92" s="4">
        <f>D92-C92</f>
        <v>1.54728</v>
      </c>
      <c r="G92" s="4"/>
      <c r="H92" s="4" t="e">
        <f t="shared" si="3"/>
        <v>#DIV/0!</v>
      </c>
    </row>
    <row r="93" spans="1:8" ht="63" hidden="1">
      <c r="A93" s="11">
        <v>19050300</v>
      </c>
      <c r="B93" s="14" t="s">
        <v>75</v>
      </c>
      <c r="C93" s="7">
        <v>0</v>
      </c>
      <c r="D93" s="4">
        <v>0.33797000000000005</v>
      </c>
      <c r="E93" s="1"/>
      <c r="F93" s="4">
        <f t="shared" si="5"/>
        <v>0.33797000000000005</v>
      </c>
      <c r="G93" s="4"/>
      <c r="H93" s="4" t="e">
        <f t="shared" si="3"/>
        <v>#DIV/0!</v>
      </c>
    </row>
    <row r="94" spans="1:8" ht="48" customHeight="1">
      <c r="A94" s="11">
        <v>19050000</v>
      </c>
      <c r="B94" s="22" t="s">
        <v>92</v>
      </c>
      <c r="C94" s="7">
        <v>0</v>
      </c>
      <c r="D94" s="4">
        <v>1.2</v>
      </c>
      <c r="E94" s="1">
        <v>0</v>
      </c>
      <c r="F94" s="4">
        <f t="shared" si="5"/>
        <v>1.2</v>
      </c>
      <c r="G94" s="4">
        <v>1.5</v>
      </c>
      <c r="H94" s="4">
        <f t="shared" si="3"/>
        <v>80</v>
      </c>
    </row>
    <row r="95" spans="1:8" ht="15.75">
      <c r="A95" s="11">
        <v>20000000</v>
      </c>
      <c r="B95" s="14" t="s">
        <v>32</v>
      </c>
      <c r="C95" s="4">
        <f>SUM(C96+C98)</f>
        <v>13377.1</v>
      </c>
      <c r="D95" s="4">
        <f>SUM(D96+D98+D97)</f>
        <v>14430.1</v>
      </c>
      <c r="E95" s="4">
        <f t="shared" si="4"/>
        <v>107.87166127187507</v>
      </c>
      <c r="F95" s="4">
        <f t="shared" si="5"/>
        <v>1053</v>
      </c>
      <c r="G95" s="4">
        <f>SUM(G96+G98+G97)</f>
        <v>12356.9</v>
      </c>
      <c r="H95" s="4">
        <f t="shared" si="3"/>
        <v>116.77767077503259</v>
      </c>
    </row>
    <row r="96" spans="1:8" ht="101.25" customHeight="1">
      <c r="A96" s="11">
        <v>24062100</v>
      </c>
      <c r="B96" s="14" t="s">
        <v>76</v>
      </c>
      <c r="C96" s="7">
        <v>2.5</v>
      </c>
      <c r="D96" s="4">
        <v>4.1</v>
      </c>
      <c r="E96" s="4">
        <f t="shared" si="4"/>
        <v>164</v>
      </c>
      <c r="F96" s="4">
        <f t="shared" si="5"/>
        <v>1.5999999999999996</v>
      </c>
      <c r="G96" s="4">
        <v>1.1</v>
      </c>
      <c r="H96" s="4">
        <f t="shared" si="3"/>
        <v>372.72727272727263</v>
      </c>
    </row>
    <row r="97" spans="1:8" ht="111" customHeight="1">
      <c r="A97" s="11">
        <v>24110900</v>
      </c>
      <c r="B97" s="14" t="s">
        <v>77</v>
      </c>
      <c r="C97" s="7">
        <v>0</v>
      </c>
      <c r="D97" s="4">
        <v>6</v>
      </c>
      <c r="E97" s="4">
        <v>0</v>
      </c>
      <c r="F97" s="4">
        <f>D97-C97</f>
        <v>6</v>
      </c>
      <c r="G97" s="4">
        <v>0.8</v>
      </c>
      <c r="H97" s="4">
        <v>0</v>
      </c>
    </row>
    <row r="98" spans="1:8" ht="39.75" customHeight="1">
      <c r="A98" s="11">
        <v>25000000</v>
      </c>
      <c r="B98" s="14" t="s">
        <v>42</v>
      </c>
      <c r="C98" s="4">
        <v>13374.6</v>
      </c>
      <c r="D98" s="4">
        <v>14420</v>
      </c>
      <c r="E98" s="4">
        <f t="shared" si="4"/>
        <v>107.81630852511476</v>
      </c>
      <c r="F98" s="4">
        <f t="shared" si="5"/>
        <v>1045.3999999999996</v>
      </c>
      <c r="G98" s="4">
        <v>12355</v>
      </c>
      <c r="H98" s="4">
        <f t="shared" si="3"/>
        <v>116.71388101983003</v>
      </c>
    </row>
    <row r="99" spans="1:8" ht="63">
      <c r="A99" s="11">
        <v>25010000</v>
      </c>
      <c r="B99" s="14" t="s">
        <v>43</v>
      </c>
      <c r="C99" s="4">
        <v>8392.1</v>
      </c>
      <c r="D99" s="4">
        <v>7711.8</v>
      </c>
      <c r="E99" s="4">
        <f t="shared" si="4"/>
        <v>91.89356656855853</v>
      </c>
      <c r="F99" s="4">
        <f t="shared" si="5"/>
        <v>-680.3000000000002</v>
      </c>
      <c r="G99" s="4">
        <v>6969.8</v>
      </c>
      <c r="H99" s="4">
        <f t="shared" si="3"/>
        <v>110.64592958191054</v>
      </c>
    </row>
    <row r="100" spans="1:8" ht="31.5">
      <c r="A100" s="11">
        <v>25020000</v>
      </c>
      <c r="B100" s="14" t="s">
        <v>78</v>
      </c>
      <c r="C100" s="4">
        <v>4982.5</v>
      </c>
      <c r="D100" s="4">
        <v>6708.2</v>
      </c>
      <c r="E100" s="4">
        <f t="shared" si="4"/>
        <v>134.6352232814852</v>
      </c>
      <c r="F100" s="4">
        <f t="shared" si="5"/>
        <v>1725.6999999999998</v>
      </c>
      <c r="G100" s="4">
        <v>5385.2</v>
      </c>
      <c r="H100" s="4">
        <f t="shared" si="3"/>
        <v>124.5673326895937</v>
      </c>
    </row>
    <row r="101" spans="1:8" ht="70.5" customHeight="1">
      <c r="A101" s="11">
        <v>31030000</v>
      </c>
      <c r="B101" s="14" t="s">
        <v>79</v>
      </c>
      <c r="C101" s="7">
        <v>2044</v>
      </c>
      <c r="D101" s="4">
        <v>2345</v>
      </c>
      <c r="E101" s="4">
        <f t="shared" si="4"/>
        <v>114.72602739726028</v>
      </c>
      <c r="F101" s="4">
        <f t="shared" si="5"/>
        <v>301</v>
      </c>
      <c r="G101" s="4">
        <v>197.5</v>
      </c>
      <c r="H101" s="4">
        <f t="shared" si="3"/>
        <v>1187.3417721518986</v>
      </c>
    </row>
    <row r="102" spans="1:8" ht="83.25" customHeight="1">
      <c r="A102" s="11">
        <v>33010000</v>
      </c>
      <c r="B102" s="14" t="s">
        <v>90</v>
      </c>
      <c r="C102" s="4">
        <v>12426.5</v>
      </c>
      <c r="D102" s="4">
        <v>15897.2</v>
      </c>
      <c r="E102" s="4">
        <f t="shared" si="4"/>
        <v>127.92982738502394</v>
      </c>
      <c r="F102" s="4">
        <f t="shared" si="5"/>
        <v>3470.7000000000007</v>
      </c>
      <c r="G102" s="4">
        <v>62213.2</v>
      </c>
      <c r="H102" s="4">
        <f t="shared" si="3"/>
        <v>25.552776581175703</v>
      </c>
    </row>
    <row r="103" spans="1:8" ht="100.5" customHeight="1">
      <c r="A103" s="11">
        <v>41034400</v>
      </c>
      <c r="B103" s="12" t="s">
        <v>88</v>
      </c>
      <c r="C103" s="4">
        <v>2228.4</v>
      </c>
      <c r="D103" s="4">
        <v>1568.7</v>
      </c>
      <c r="E103" s="4">
        <f t="shared" si="4"/>
        <v>70.39579967689822</v>
      </c>
      <c r="F103" s="4">
        <f t="shared" si="5"/>
        <v>-659.7</v>
      </c>
      <c r="G103" s="4">
        <v>1967.9</v>
      </c>
      <c r="H103" s="4">
        <f t="shared" si="3"/>
        <v>79.71441638294628</v>
      </c>
    </row>
    <row r="104" spans="1:8" ht="18.75" customHeight="1">
      <c r="A104" s="11">
        <v>41035000</v>
      </c>
      <c r="B104" s="12" t="s">
        <v>53</v>
      </c>
      <c r="C104" s="4"/>
      <c r="D104" s="4"/>
      <c r="E104" s="4"/>
      <c r="F104" s="4"/>
      <c r="G104" s="4">
        <v>600</v>
      </c>
      <c r="H104" s="4"/>
    </row>
    <row r="105" spans="1:8" ht="48" customHeight="1">
      <c r="A105" s="11">
        <v>41036600</v>
      </c>
      <c r="B105" s="12" t="s">
        <v>103</v>
      </c>
      <c r="C105" s="4">
        <v>1325</v>
      </c>
      <c r="D105" s="4">
        <v>1325</v>
      </c>
      <c r="E105" s="4">
        <f t="shared" si="4"/>
        <v>100</v>
      </c>
      <c r="F105" s="4">
        <f t="shared" si="5"/>
        <v>0</v>
      </c>
      <c r="G105" s="4">
        <v>2400</v>
      </c>
      <c r="H105" s="4">
        <f t="shared" si="3"/>
        <v>55.208333333333336</v>
      </c>
    </row>
    <row r="106" spans="1:8" ht="101.25" customHeight="1">
      <c r="A106" s="11">
        <v>50110000</v>
      </c>
      <c r="B106" s="22" t="s">
        <v>93</v>
      </c>
      <c r="C106" s="4">
        <v>0</v>
      </c>
      <c r="D106" s="4">
        <v>4.8</v>
      </c>
      <c r="E106" s="4">
        <v>0</v>
      </c>
      <c r="F106" s="4">
        <f t="shared" si="5"/>
        <v>4.8</v>
      </c>
      <c r="G106" s="4">
        <v>0</v>
      </c>
      <c r="H106" s="4">
        <v>0</v>
      </c>
    </row>
    <row r="107" spans="1:8" ht="19.5" customHeight="1">
      <c r="A107" s="16" t="s">
        <v>58</v>
      </c>
      <c r="B107" s="17"/>
      <c r="C107" s="1">
        <f>SUM(C76+C95+C101+C102)</f>
        <v>36740.1</v>
      </c>
      <c r="D107" s="1">
        <f>SUM(D76+D95+D101+D102+D106)</f>
        <v>43204</v>
      </c>
      <c r="E107" s="1">
        <f>D107/C107*100</f>
        <v>117.59358303325249</v>
      </c>
      <c r="F107" s="1">
        <f t="shared" si="5"/>
        <v>6463.9000000000015</v>
      </c>
      <c r="G107" s="1">
        <f>SUM(G76+G95+G101+G102)</f>
        <v>82928.9</v>
      </c>
      <c r="H107" s="1">
        <f t="shared" si="3"/>
        <v>52.09764026774744</v>
      </c>
    </row>
    <row r="108" spans="1:8" ht="18.75" customHeight="1">
      <c r="A108" s="16" t="s">
        <v>80</v>
      </c>
      <c r="B108" s="17"/>
      <c r="C108" s="1">
        <f>SUM(C107+C103+C105)</f>
        <v>40293.5</v>
      </c>
      <c r="D108" s="1">
        <f>SUM(D107+D103+D105)</f>
        <v>46097.7</v>
      </c>
      <c r="E108" s="1">
        <f>D108/C108*100</f>
        <v>114.40480474518222</v>
      </c>
      <c r="F108" s="1">
        <f t="shared" si="5"/>
        <v>5804.199999999997</v>
      </c>
      <c r="G108" s="1">
        <f>SUM(G107+G103+G104+G105)</f>
        <v>87896.79999999999</v>
      </c>
      <c r="H108" s="1">
        <f t="shared" si="3"/>
        <v>52.44525397966707</v>
      </c>
    </row>
    <row r="109" spans="1:8" ht="38.25" customHeight="1">
      <c r="A109" s="29" t="s">
        <v>81</v>
      </c>
      <c r="B109" s="29"/>
      <c r="C109" s="1">
        <f>C107+C73</f>
        <v>179798.45</v>
      </c>
      <c r="D109" s="1">
        <f>D107+D73</f>
        <v>183389.40000000002</v>
      </c>
      <c r="E109" s="1">
        <f>D109/C109*100</f>
        <v>101.997208541008</v>
      </c>
      <c r="F109" s="1">
        <f t="shared" si="5"/>
        <v>3590.9500000000116</v>
      </c>
      <c r="G109" s="1">
        <f>G107+G73</f>
        <v>239781.2</v>
      </c>
      <c r="H109" s="1">
        <f t="shared" si="3"/>
        <v>76.48197606818216</v>
      </c>
    </row>
    <row r="110" spans="1:8" ht="36.75" customHeight="1">
      <c r="A110" s="29" t="s">
        <v>82</v>
      </c>
      <c r="B110" s="29"/>
      <c r="C110" s="1">
        <f>C108+C74</f>
        <v>311884.15</v>
      </c>
      <c r="D110" s="1">
        <f>D108+D74</f>
        <v>307784.30000000005</v>
      </c>
      <c r="E110" s="1">
        <f t="shared" si="4"/>
        <v>98.68545740461643</v>
      </c>
      <c r="F110" s="1">
        <f t="shared" si="5"/>
        <v>-4099.849999999977</v>
      </c>
      <c r="G110" s="1">
        <f>G108+G74</f>
        <v>379085.39999999997</v>
      </c>
      <c r="H110" s="1">
        <f t="shared" si="3"/>
        <v>81.19128301960458</v>
      </c>
    </row>
    <row r="111" spans="1:6" ht="30.75" customHeight="1">
      <c r="A111" s="15"/>
      <c r="B111" s="15"/>
      <c r="C111" s="5"/>
      <c r="D111" s="5"/>
      <c r="E111" s="5"/>
      <c r="F111" s="5"/>
    </row>
  </sheetData>
  <sheetProtection/>
  <mergeCells count="19">
    <mergeCell ref="F1:H1"/>
    <mergeCell ref="B3:G3"/>
    <mergeCell ref="A74:B74"/>
    <mergeCell ref="G5:G6"/>
    <mergeCell ref="A72:B72"/>
    <mergeCell ref="B2:G2"/>
    <mergeCell ref="H5:H6"/>
    <mergeCell ref="A5:A6"/>
    <mergeCell ref="B5:B6"/>
    <mergeCell ref="A71:B71"/>
    <mergeCell ref="A109:B109"/>
    <mergeCell ref="A110:B110"/>
    <mergeCell ref="A7:F7"/>
    <mergeCell ref="A73:B73"/>
    <mergeCell ref="A75:H75"/>
    <mergeCell ref="E5:E6"/>
    <mergeCell ref="C5:C6"/>
    <mergeCell ref="D5:D6"/>
    <mergeCell ref="F5:F6"/>
  </mergeCells>
  <printOptions/>
  <pageMargins left="0.37" right="0.1968503937007874" top="0.2755905511811024" bottom="0.275590551181102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2013-12-03T12:06:04Z</cp:lastPrinted>
  <dcterms:created xsi:type="dcterms:W3CDTF">2012-01-31T07:31:50Z</dcterms:created>
  <dcterms:modified xsi:type="dcterms:W3CDTF">2013-12-03T12:06:09Z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