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<sst xmlns="http://schemas.openxmlformats.org/spreadsheetml/2006/main" count="1165" uniqueCount="521">
  <si>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</si>
  <si>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</si>
  <si>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</si>
  <si>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</si>
  <si>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</si>
  <si>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</si>
  <si>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</si>
  <si>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</si>
  <si>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</si>
  <si>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</si>
  <si>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</si>
  <si>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</si>
  <si>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</si>
  <si>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</si>
  <si>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</si>
  <si>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</si>
  <si>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</si>
  <si>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</si>
  <si>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</si>
  <si>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</si>
  <si>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</si>
  <si>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</si>
  <si>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</si>
  <si>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</si>
  <si>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</si>
  <si>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</si>
  <si>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</si>
  <si>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</si>
  <si>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</si>
  <si>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</si>
  <si>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</si>
  <si>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</si>
  <si>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</si>
  <si>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</si>
  <si>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</si>
  <si>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</si>
  <si>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</si>
  <si>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</si>
  <si>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</si>
  <si>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Капітальний ремонт приміщень КУ "Трудовий архів м.Сєвєродонецька" за адресою: вул.Леніна, 32-А</t>
  </si>
  <si>
    <t>Капітальний ремонт СЗШ І-ІІІ ступенів №12 м.Сєвєродонецька Луганської області (заміна віконних блоків)</t>
  </si>
  <si>
    <t>Утримання та навчально-тренувальна робота дитячо-юнацьких спортивних шкіл </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</si>
  <si>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</si>
  <si>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</si>
  <si>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</si>
  <si>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</si>
  <si>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</si>
  <si>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</si>
  <si>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</si>
  <si>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</si>
  <si>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</si>
  <si>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</si>
  <si>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</si>
  <si>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</si>
  <si>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</si>
  <si>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</si>
  <si>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</si>
  <si>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</si>
  <si>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</si>
  <si>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</si>
  <si>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</si>
  <si>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</si>
  <si>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</si>
  <si>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</si>
  <si>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</si>
  <si>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</si>
  <si>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</si>
  <si>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</si>
  <si>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</si>
  <si>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</si>
  <si>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</si>
  <si>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</si>
  <si>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</si>
  <si>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</si>
  <si>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</si>
  <si>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</si>
  <si>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</si>
  <si>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</si>
  <si>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</si>
  <si>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</si>
  <si>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</si>
  <si>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</si>
  <si>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</si>
  <si>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</si>
  <si>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</si>
  <si>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</si>
  <si>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</si>
  <si>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</si>
  <si>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</si>
  <si>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</si>
  <si>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</si>
  <si>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</si>
  <si>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</si>
  <si>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</si>
  <si>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</si>
  <si>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</si>
  <si>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</si>
  <si>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</si>
  <si>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</si>
  <si>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</si>
  <si>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</si>
  <si>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</si>
  <si>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</si>
  <si>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</si>
  <si>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</si>
  <si>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</si>
  <si>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</si>
  <si>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</si>
  <si>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</si>
  <si>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</si>
  <si>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</si>
  <si>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</si>
  <si>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</si>
  <si>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</si>
  <si>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</si>
  <si>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</si>
  <si>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</si>
  <si>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</si>
  <si>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</si>
  <si>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</si>
  <si>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</si>
  <si>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</si>
  <si>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</si>
  <si>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</si>
  <si>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</si>
  <si>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</si>
  <si>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</si>
  <si>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</si>
  <si>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</si>
  <si>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</si>
  <si>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</si>
  <si>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</si>
  <si>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</si>
  <si>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</si>
  <si>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</si>
  <si>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</si>
  <si>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</si>
  <si>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</si>
  <si>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</si>
  <si>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</si>
  <si>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</si>
  <si>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</si>
  <si>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</si>
  <si>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</si>
  <si>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</si>
  <si>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</si>
  <si>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</si>
  <si>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капітальний ремонт покрівлі житлового будинку по вул.Жовтнева, 24</t>
  </si>
  <si>
    <t xml:space="preserve"> капітальний ремонт покрівлі житлового будинку по вул.Танкістів, 24</t>
  </si>
  <si>
    <t xml:space="preserve"> капітальний ремонт покрівлі житлового будинку по вул.Гагаріна, 41А</t>
  </si>
  <si>
    <t xml:space="preserve"> капітальний ремонт покрівлі житлового будинку по вул.Донецька, 36</t>
  </si>
  <si>
    <t xml:space="preserve"> капітальний ремонт Ш поверху та приміщеня санвузлів КЗ "Сєвєродонецький міський палац культури"</t>
  </si>
  <si>
    <t xml:space="preserve"> капітальний ремонт малої зали КЗ "Сєвєродонецький міський палац культури"</t>
  </si>
  <si>
    <t xml:space="preserve">Капітальний ремонт ліфтів </t>
  </si>
  <si>
    <t>Придбання запчастин для капітального ремонту ліфтів</t>
  </si>
  <si>
    <t>Додаток № 4 до рішення міської ради</t>
  </si>
  <si>
    <t>Капітальний ремонт оголовків житлових будинків КПЖ "Злагода"</t>
  </si>
  <si>
    <t>Капітальний ремонт оголовків житлових будинків КПЖ "Добробут"</t>
  </si>
  <si>
    <t>Капітальний ремонт оголовків житлових будинків КПЖ "Ритм"</t>
  </si>
  <si>
    <t>Капітальний ремонт покрівлі житлового будинку по вул.Мендєлєєва, 58</t>
  </si>
  <si>
    <t>Капітальний ремонт покрівлі житлового будинку по вул.Курчатова, 5</t>
  </si>
  <si>
    <t>Капітальний ремонт системи опалення, гарячого, холодного водопостачання і систем каналізації в гуртожитку за адресою пр.Космонавтів, 18а</t>
  </si>
  <si>
    <t>Капітальний ремонт покрівлі житлового будинку по вул.Партизанська, 35</t>
  </si>
  <si>
    <t>Капітальний ремонт покрівлі житлового будинку по вул.Жовтнева,19</t>
  </si>
  <si>
    <t>Капітальний ремонт покрівлі житлового будинку по вул.Новікова, 23Б</t>
  </si>
  <si>
    <t>Капітальний ремонт покрівлі житлового будинку по пр.Космонавтів, 9</t>
  </si>
  <si>
    <t>Капітальний ремонт покрівлі житлового будинку по ш.Будівельників, 13А</t>
  </si>
  <si>
    <t>Капітальний ремонт покрівлі ТП №5 КП "СТрУ"</t>
  </si>
  <si>
    <t>Капітальний ремонт покрівлі адміністративного корпусу КП "СТрУ"</t>
  </si>
  <si>
    <t>Інші заходи у сфері електротранспорту</t>
  </si>
  <si>
    <t>Житлово-експлуатаційне господарство: </t>
  </si>
  <si>
    <t>Придбання РП ВРУ житлових будинків по пр.Гвардійський, 59 та 63</t>
  </si>
  <si>
    <t>Благоустрій міст, сіл, селищ </t>
  </si>
  <si>
    <t>Придбання спецтехніки для КП "СП СПГ та Б"</t>
  </si>
  <si>
    <t>Капітальний ремонт покрівлі житлового будинку по ш.Будівельників, 5А</t>
  </si>
  <si>
    <t>Капітальний ремонт зливової каналізації 5 під"їзду житлового будинку по вул.Гагаріна, 109</t>
  </si>
  <si>
    <t>Капітальний ремонт парапетів, оголовків та карнизу житлового будинку за адресою вул.Партизанська, 35</t>
  </si>
  <si>
    <t>Розробка проектної документації з реконструкції східної трибуни стадіону "Хімік" ДЮСШ№2 м.Сєвєродонецьк</t>
  </si>
  <si>
    <t>Капітальний ремонт будівлі ДЮСШ №1 плавання та спортивної зали СНВК "Спеціалізована школа-колегіум Національного університету "Києво-Могилянська академія"</t>
  </si>
  <si>
    <t>Органи місцевого самоврядування: </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</si>
  <si>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</si>
  <si>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Капітальний ремонт покрівлі житлового будинку за адресою МЖК "Мрія",7 (1 під.) ОСББ "Мрія 7-1"</t>
  </si>
  <si>
    <t>Капітальний ремонт покрівлі житлового будинку по вул.Гагаріна, 80</t>
  </si>
  <si>
    <t>Капітальний ремонт житлового фонду об`єднань співвласників багатоквартирних будинків :</t>
  </si>
  <si>
    <t xml:space="preserve"> капітальний ремонт житлового фонду (приміщень)</t>
  </si>
  <si>
    <t>Капітальний ремонт відмостки СЗШ І-ІІІ ступенів №10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</si>
  <si>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</si>
  <si>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</si>
  <si>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</si>
  <si>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</si>
  <si>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</si>
  <si>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</si>
  <si>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</si>
  <si>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</si>
  <si>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</si>
  <si>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</si>
  <si>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</si>
  <si>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</si>
  <si>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</si>
  <si>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</si>
  <si>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</si>
  <si>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</si>
  <si>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</si>
  <si>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</si>
  <si>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Капітальний ремонт об'єктів благоустрою зеленого господарства по вул. Жовтневій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</si>
  <si>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</si>
  <si>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</si>
  <si>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</si>
  <si>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</si>
  <si>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</si>
  <si>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</si>
  <si>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</si>
  <si>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</si>
  <si>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</si>
  <si>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</si>
  <si>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</si>
  <si>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</si>
  <si>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</si>
  <si>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</si>
  <si>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</si>
  <si>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</si>
  <si>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</si>
  <si>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</si>
  <si>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</si>
  <si>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</si>
  <si>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</si>
  <si>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</si>
  <si>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</si>
  <si>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</si>
  <si>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</si>
  <si>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</si>
  <si>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</si>
  <si>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</si>
  <si>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</si>
  <si>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</si>
  <si>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</si>
  <si>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</si>
  <si>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</si>
  <si>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</si>
  <si>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</si>
  <si>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</si>
  <si>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</si>
  <si>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</si>
  <si>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</si>
  <si>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</si>
  <si>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</si>
  <si>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</si>
  <si>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</si>
  <si>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</si>
  <si>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</si>
  <si>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</si>
  <si>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</si>
  <si>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</si>
  <si>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</si>
  <si>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</si>
  <si>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</si>
  <si>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</si>
  <si>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</si>
  <si>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</si>
  <si>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</si>
  <si>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</si>
  <si>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</si>
  <si>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</si>
  <si>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</si>
  <si>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</si>
  <si>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</si>
  <si>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</si>
  <si>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</si>
  <si>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</si>
  <si>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</si>
  <si>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</si>
  <si>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</si>
  <si>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</si>
  <si>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</si>
  <si>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</si>
  <si>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</si>
  <si>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</si>
  <si>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</si>
  <si>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</si>
  <si>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</si>
  <si>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</si>
  <si>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</si>
  <si>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</si>
  <si>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</si>
  <si>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</si>
  <si>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</si>
  <si>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</si>
  <si>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</si>
  <si>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</si>
  <si>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</si>
  <si>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</si>
  <si>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</si>
  <si>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</si>
  <si>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</si>
  <si>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</si>
  <si>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</si>
  <si>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</si>
  <si>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</si>
  <si>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</si>
  <si>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</si>
  <si>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</si>
  <si>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</si>
  <si>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</si>
  <si>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</si>
  <si>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</si>
  <si>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</si>
  <si>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</si>
  <si>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</si>
  <si>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</si>
  <si>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</si>
  <si>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</si>
  <si>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</si>
  <si>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</si>
  <si>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</si>
  <si>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</si>
  <si>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</si>
  <si>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</si>
  <si>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</si>
  <si>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</si>
  <si>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</si>
  <si>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</si>
  <si>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</si>
  <si>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</si>
  <si>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</si>
  <si>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</si>
  <si>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</si>
  <si>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</si>
  <si>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</si>
  <si>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</si>
  <si>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</si>
  <si>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</si>
  <si>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</si>
  <si>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</si>
  <si>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</si>
  <si>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</si>
  <si>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</si>
  <si>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</si>
  <si>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</si>
  <si>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</si>
  <si>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</si>
  <si>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</si>
  <si>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</si>
  <si>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</si>
  <si>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</si>
  <si>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</si>
  <si>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</si>
  <si>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</si>
  <si>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</si>
  <si>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</si>
  <si>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</si>
  <si>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</si>
  <si>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</si>
  <si>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</si>
  <si>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</si>
  <si>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</si>
  <si>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</si>
  <si>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</si>
  <si>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</si>
  <si>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</si>
  <si>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</si>
  <si>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</si>
  <si>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</si>
  <si>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</si>
  <si>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</si>
  <si>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</si>
  <si>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</si>
  <si>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</si>
  <si>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</si>
  <si>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</si>
  <si>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</si>
  <si>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</si>
  <si>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</si>
  <si>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</si>
  <si>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</si>
  <si>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</si>
  <si>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</si>
  <si>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</si>
  <si>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</si>
  <si>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</si>
  <si>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</si>
  <si>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</si>
  <si>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</si>
  <si>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</si>
  <si>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</si>
  <si>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</si>
  <si>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</si>
  <si>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</si>
  <si>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</si>
  <si>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</si>
  <si>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</si>
  <si>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</si>
  <si>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</si>
  <si>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</si>
  <si>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</si>
  <si>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</si>
  <si>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</si>
  <si>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</si>
  <si>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</si>
  <si>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</si>
  <si>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</si>
  <si>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</si>
  <si>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</si>
  <si>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</si>
  <si>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</si>
  <si>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</si>
  <si>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</si>
  <si>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</si>
  <si>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</si>
  <si>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</si>
  <si>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</si>
  <si>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</si>
  <si>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</si>
  <si>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</si>
  <si>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</si>
  <si>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</si>
  <si>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</si>
  <si>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</si>
  <si>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</si>
  <si>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</si>
  <si>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</si>
  <si>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</si>
  <si>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</si>
  <si>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</si>
  <si>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</si>
  <si>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</si>
  <si>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</si>
  <si>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</si>
  <si>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</si>
  <si>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</si>
  <si>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</si>
  <si>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</si>
  <si>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</si>
  <si>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</si>
  <si>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</si>
  <si>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</si>
  <si>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</si>
  <si>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</si>
  <si>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</si>
  <si>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</si>
  <si>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</si>
  <si>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</si>
  <si>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</si>
  <si>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</si>
  <si>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</si>
  <si>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</si>
  <si>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</si>
  <si>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</si>
  <si>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</si>
  <si>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</si>
  <si>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</si>
  <si>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</si>
  <si>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</si>
  <si>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</si>
  <si>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</si>
  <si>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</si>
  <si>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</si>
  <si>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</si>
  <si>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</si>
  <si>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</si>
  <si>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</si>
  <si>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</si>
  <si>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</si>
  <si>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</si>
  <si>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</si>
  <si>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</si>
  <si>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</si>
  <si>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</si>
  <si>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</si>
  <si>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</si>
  <si>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</si>
  <si>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</si>
  <si>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</si>
  <si>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</si>
  <si>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</si>
  <si>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</si>
  <si>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</si>
  <si>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</si>
  <si>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</si>
  <si>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</si>
  <si>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</si>
  <si>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</si>
  <si>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</si>
  <si>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</si>
  <si>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</si>
  <si>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</si>
  <si>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</si>
  <si>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</si>
  <si>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</si>
  <si>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</si>
  <si>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</si>
  <si>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</si>
  <si>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</si>
  <si>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</si>
  <si>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</si>
  <si>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</si>
  <si>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</si>
  <si>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</si>
  <si>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</si>
  <si>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</si>
  <si>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</si>
  <si>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</si>
  <si>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</si>
  <si>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</si>
  <si>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</si>
  <si>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</si>
  <si>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</si>
  <si>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</si>
  <si>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</si>
  <si>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</si>
  <si>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</si>
  <si>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</si>
  <si>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</si>
  <si>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</si>
  <si>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</si>
  <si>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</si>
  <si>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</si>
  <si>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</si>
  <si>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</si>
  <si>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</si>
  <si>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</si>
  <si>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від   25.07.2013р.  № 2878</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</si>
</sst>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8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11" fillId="0" borderId="1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30"/>
  <sheetViews>
    <sheetView tabSelected="1" zoomScale="90" zoomScaleNormal="90" zoomScalePageLayoutView="0" workbookViewId="0" topLeftCell="A1">
      <selection activeCell="N6" sqref="N6"/>
    </sheetView>
  </sheetViews>
  <sheetFormatPr defaultColWidth="8.875" defaultRowHeight="12.75"/>
  <cols>
    <col min="1" max="1" width="33.375" style="67" customWidth="1"/>
    <col min="2" max="2" width="10.5039062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9" width="10.50390625" style="68" customWidth="1"/>
    <col min="10" max="10" width="12.625" style="68" customWidth="1"/>
    <col min="11" max="11" width="12.875" style="68" customWidth="1"/>
    <col min="12" max="12" width="11.375" style="68" customWidth="1"/>
    <col min="13" max="13" width="13.00390625" style="68" customWidth="1"/>
    <col min="14" max="14" width="10.625" style="68" customWidth="1"/>
    <col min="15" max="15" width="11.00390625" style="68" customWidth="1"/>
    <col min="16" max="16" width="10.875" style="68" customWidth="1"/>
    <col min="17" max="17" width="11.625" style="68" customWidth="1"/>
    <col min="18" max="18" width="11.00390625" style="68" customWidth="1"/>
    <col min="19" max="19" width="25.625" style="68" customWidth="1"/>
    <col min="20" max="16384" width="8.875" style="68" customWidth="1"/>
  </cols>
  <sheetData>
    <row r="1" spans="1:15" s="66" customFormat="1" ht="12.75">
      <c r="A1" s="65"/>
      <c r="O1" s="66" t="s">
        <v>155</v>
      </c>
    </row>
    <row r="2" spans="1:22" s="66" customFormat="1" ht="15.75">
      <c r="A2" s="67"/>
      <c r="B2" s="68"/>
      <c r="C2" s="68"/>
      <c r="D2" s="68"/>
      <c r="E2" s="68"/>
      <c r="F2" s="68"/>
      <c r="G2" s="68"/>
      <c r="H2" s="68"/>
      <c r="I2" s="68"/>
      <c r="J2" s="68"/>
      <c r="K2" s="68"/>
      <c r="L2" s="68"/>
      <c r="M2" s="68"/>
      <c r="N2" s="68"/>
      <c r="O2" s="68" t="s">
        <v>520</v>
      </c>
      <c r="P2" s="68"/>
      <c r="Q2" s="68"/>
      <c r="R2" s="68"/>
      <c r="S2" s="68"/>
      <c r="T2" s="68"/>
      <c r="U2" s="68"/>
      <c r="V2" s="68"/>
    </row>
    <row r="4" spans="1:2" s="70" customFormat="1" ht="15.75">
      <c r="A4" s="69"/>
      <c r="B4" s="70" t="s">
        <v>117</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326</v>
      </c>
    </row>
    <row r="8" spans="1:18" s="73" customFormat="1" ht="94.5" customHeight="1">
      <c r="A8" s="72" t="s">
        <v>278</v>
      </c>
      <c r="B8" s="72" t="s">
        <v>279</v>
      </c>
      <c r="C8" s="72" t="s">
        <v>280</v>
      </c>
      <c r="D8" s="72" t="s">
        <v>281</v>
      </c>
      <c r="E8" s="72" t="s">
        <v>282</v>
      </c>
      <c r="F8" s="72" t="s">
        <v>308</v>
      </c>
      <c r="H8" s="72" t="s">
        <v>309</v>
      </c>
      <c r="I8" s="72" t="s">
        <v>310</v>
      </c>
      <c r="J8" s="72" t="s">
        <v>311</v>
      </c>
      <c r="K8" s="72" t="s">
        <v>312</v>
      </c>
      <c r="L8" s="72" t="s">
        <v>313</v>
      </c>
      <c r="M8" s="72" t="s">
        <v>314</v>
      </c>
      <c r="N8" s="72" t="s">
        <v>315</v>
      </c>
      <c r="O8" s="72" t="s">
        <v>316</v>
      </c>
      <c r="P8" s="72" t="s">
        <v>317</v>
      </c>
      <c r="Q8" s="72" t="s">
        <v>282</v>
      </c>
      <c r="R8" s="72" t="s">
        <v>288</v>
      </c>
    </row>
    <row r="9" spans="1:18" s="73" customFormat="1" ht="15.75">
      <c r="A9" s="171" t="s">
        <v>283</v>
      </c>
      <c r="B9" s="172"/>
      <c r="C9" s="172"/>
      <c r="D9" s="172"/>
      <c r="E9" s="172"/>
      <c r="F9" s="172"/>
      <c r="G9" s="173"/>
      <c r="H9" s="173"/>
      <c r="I9" s="173"/>
      <c r="J9" s="173"/>
      <c r="K9" s="173"/>
      <c r="L9" s="173"/>
      <c r="M9" s="173"/>
      <c r="N9" s="173"/>
      <c r="O9" s="173"/>
      <c r="P9" s="173"/>
      <c r="Q9" s="173"/>
      <c r="R9" s="174"/>
    </row>
    <row r="10" spans="1:18" s="70" customFormat="1" ht="31.5">
      <c r="A10" s="74" t="s">
        <v>375</v>
      </c>
      <c r="B10" s="75"/>
      <c r="C10" s="75"/>
      <c r="D10" s="75">
        <f>D11+D17+D30+D20+D41</f>
        <v>69090</v>
      </c>
      <c r="E10" s="75">
        <v>193.8</v>
      </c>
      <c r="F10" s="75">
        <f aca="true" t="shared" si="0" ref="F10:R10">F11+F17+F30+F20+F41</f>
        <v>0</v>
      </c>
      <c r="G10" s="75" t="e">
        <f t="shared" si="0"/>
        <v>#REF!</v>
      </c>
      <c r="H10" s="75">
        <f t="shared" si="0"/>
        <v>0</v>
      </c>
      <c r="I10" s="75">
        <f t="shared" si="0"/>
        <v>69090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21</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402</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439</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408</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395</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476</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363</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442</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395</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338</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119</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121</v>
      </c>
      <c r="B22" s="81"/>
      <c r="C22" s="81">
        <v>2282</v>
      </c>
      <c r="D22" s="80">
        <f t="shared" si="4"/>
        <v>0</v>
      </c>
      <c r="E22" s="81"/>
      <c r="F22" s="80"/>
      <c r="G22" s="80"/>
      <c r="H22" s="80"/>
      <c r="I22" s="80"/>
      <c r="J22" s="80"/>
      <c r="K22" s="80"/>
      <c r="L22" s="80"/>
      <c r="M22" s="80"/>
      <c r="N22" s="80"/>
      <c r="O22" s="80"/>
      <c r="P22" s="80"/>
      <c r="Q22" s="80"/>
      <c r="R22" s="80"/>
    </row>
    <row r="23" spans="1:18" ht="31.5" hidden="1">
      <c r="A23" s="58" t="s">
        <v>476</v>
      </c>
      <c r="B23" s="81"/>
      <c r="C23" s="81">
        <v>2240</v>
      </c>
      <c r="D23" s="80">
        <f t="shared" si="4"/>
        <v>0</v>
      </c>
      <c r="E23" s="81"/>
      <c r="F23" s="80"/>
      <c r="G23" s="80"/>
      <c r="H23" s="80"/>
      <c r="I23" s="80"/>
      <c r="J23" s="80"/>
      <c r="K23" s="80"/>
      <c r="L23" s="80"/>
      <c r="M23" s="80"/>
      <c r="N23" s="80"/>
      <c r="O23" s="80"/>
      <c r="P23" s="80"/>
      <c r="Q23" s="80"/>
      <c r="R23" s="80"/>
    </row>
    <row r="24" spans="1:18" ht="31.5" hidden="1">
      <c r="A24" s="79" t="s">
        <v>442</v>
      </c>
      <c r="B24" s="81"/>
      <c r="C24" s="81">
        <v>2210</v>
      </c>
      <c r="D24" s="80">
        <f t="shared" si="4"/>
        <v>0</v>
      </c>
      <c r="E24" s="81"/>
      <c r="F24" s="80"/>
      <c r="G24" s="80"/>
      <c r="H24" s="80"/>
      <c r="I24" s="80"/>
      <c r="J24" s="80"/>
      <c r="K24" s="80"/>
      <c r="L24" s="80"/>
      <c r="M24" s="80"/>
      <c r="N24" s="80"/>
      <c r="O24" s="80"/>
      <c r="P24" s="80"/>
      <c r="Q24" s="80"/>
      <c r="R24" s="80"/>
    </row>
    <row r="25" spans="1:18" ht="15.75" hidden="1">
      <c r="A25" s="79" t="s">
        <v>402</v>
      </c>
      <c r="B25" s="81"/>
      <c r="C25" s="81">
        <v>2271</v>
      </c>
      <c r="D25" s="80">
        <f t="shared" si="4"/>
        <v>0</v>
      </c>
      <c r="E25" s="81"/>
      <c r="F25" s="80"/>
      <c r="G25" s="80"/>
      <c r="H25" s="80"/>
      <c r="I25" s="80"/>
      <c r="J25" s="80"/>
      <c r="K25" s="80"/>
      <c r="L25" s="80"/>
      <c r="M25" s="80"/>
      <c r="N25" s="80"/>
      <c r="O25" s="80"/>
      <c r="P25" s="80"/>
      <c r="Q25" s="80"/>
      <c r="R25" s="80"/>
    </row>
    <row r="26" spans="1:18" ht="31.5" hidden="1">
      <c r="A26" s="79" t="s">
        <v>439</v>
      </c>
      <c r="B26" s="81"/>
      <c r="C26" s="81">
        <v>2272</v>
      </c>
      <c r="D26" s="80">
        <f t="shared" si="4"/>
        <v>0</v>
      </c>
      <c r="E26" s="81"/>
      <c r="F26" s="80"/>
      <c r="G26" s="80"/>
      <c r="H26" s="80"/>
      <c r="I26" s="80"/>
      <c r="J26" s="80"/>
      <c r="K26" s="80"/>
      <c r="L26" s="80"/>
      <c r="M26" s="80"/>
      <c r="N26" s="80"/>
      <c r="O26" s="80"/>
      <c r="P26" s="80"/>
      <c r="Q26" s="80"/>
      <c r="R26" s="80"/>
    </row>
    <row r="27" spans="1:18" ht="15.75" hidden="1">
      <c r="A27" s="79" t="s">
        <v>408</v>
      </c>
      <c r="B27" s="81"/>
      <c r="C27" s="81">
        <v>2273</v>
      </c>
      <c r="D27" s="80">
        <f t="shared" si="4"/>
        <v>0</v>
      </c>
      <c r="E27" s="81"/>
      <c r="F27" s="80"/>
      <c r="G27" s="80"/>
      <c r="H27" s="80"/>
      <c r="I27" s="80"/>
      <c r="J27" s="80"/>
      <c r="K27" s="80"/>
      <c r="L27" s="80"/>
      <c r="M27" s="80"/>
      <c r="N27" s="80"/>
      <c r="O27" s="80"/>
      <c r="P27" s="80"/>
      <c r="Q27" s="80"/>
      <c r="R27" s="80"/>
    </row>
    <row r="28" spans="1:18" ht="15.75" hidden="1">
      <c r="A28" s="79" t="s">
        <v>400</v>
      </c>
      <c r="B28" s="81"/>
      <c r="C28" s="81">
        <v>2274</v>
      </c>
      <c r="D28" s="80">
        <f t="shared" si="4"/>
        <v>0</v>
      </c>
      <c r="E28" s="81"/>
      <c r="F28" s="80"/>
      <c r="G28" s="80"/>
      <c r="H28" s="80"/>
      <c r="I28" s="80"/>
      <c r="J28" s="80"/>
      <c r="K28" s="80"/>
      <c r="L28" s="80"/>
      <c r="M28" s="80"/>
      <c r="N28" s="80"/>
      <c r="O28" s="80"/>
      <c r="P28" s="80"/>
      <c r="Q28" s="80"/>
      <c r="R28" s="80"/>
    </row>
    <row r="29" spans="1:18" ht="31.5" hidden="1">
      <c r="A29" s="58" t="s">
        <v>439</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458</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399</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373</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118</v>
      </c>
      <c r="B33" s="81"/>
      <c r="C33" s="81">
        <v>2240</v>
      </c>
      <c r="D33" s="80">
        <f t="shared" si="6"/>
        <v>0</v>
      </c>
      <c r="E33" s="81"/>
      <c r="F33" s="80"/>
      <c r="G33" s="80"/>
      <c r="H33" s="80"/>
      <c r="I33" s="80"/>
      <c r="J33" s="80"/>
      <c r="K33" s="80"/>
      <c r="L33" s="80"/>
      <c r="M33" s="80"/>
      <c r="N33" s="80"/>
      <c r="O33" s="80"/>
      <c r="P33" s="80"/>
      <c r="Q33" s="80"/>
      <c r="R33" s="80"/>
    </row>
    <row r="34" spans="1:18" ht="31.5" hidden="1">
      <c r="A34" s="79" t="s">
        <v>442</v>
      </c>
      <c r="B34" s="81"/>
      <c r="C34" s="81">
        <v>2210</v>
      </c>
      <c r="D34" s="80">
        <f t="shared" si="6"/>
        <v>0</v>
      </c>
      <c r="E34" s="81"/>
      <c r="F34" s="80"/>
      <c r="G34" s="80"/>
      <c r="H34" s="80"/>
      <c r="I34" s="80"/>
      <c r="J34" s="80"/>
      <c r="K34" s="80"/>
      <c r="L34" s="80"/>
      <c r="M34" s="80"/>
      <c r="N34" s="80"/>
      <c r="O34" s="80"/>
      <c r="P34" s="80"/>
      <c r="Q34" s="80"/>
      <c r="R34" s="80"/>
    </row>
    <row r="35" spans="1:18" ht="15.75" hidden="1">
      <c r="A35" s="58" t="s">
        <v>298</v>
      </c>
      <c r="B35" s="81"/>
      <c r="C35" s="81">
        <v>1138</v>
      </c>
      <c r="D35" s="80">
        <f t="shared" si="6"/>
        <v>0</v>
      </c>
      <c r="E35" s="81"/>
      <c r="F35" s="80"/>
      <c r="G35" s="80"/>
      <c r="H35" s="80"/>
      <c r="I35" s="80"/>
      <c r="J35" s="80"/>
      <c r="K35" s="80"/>
      <c r="L35" s="80"/>
      <c r="M35" s="80"/>
      <c r="N35" s="80"/>
      <c r="O35" s="80"/>
      <c r="P35" s="80"/>
      <c r="Q35" s="80"/>
      <c r="R35" s="80"/>
    </row>
    <row r="36" spans="1:18" ht="15.75" hidden="1">
      <c r="A36" s="58" t="s">
        <v>321</v>
      </c>
      <c r="B36" s="81"/>
      <c r="C36" s="81">
        <v>1139</v>
      </c>
      <c r="D36" s="80">
        <f t="shared" si="6"/>
        <v>0</v>
      </c>
      <c r="E36" s="81"/>
      <c r="F36" s="80"/>
      <c r="G36" s="80"/>
      <c r="H36" s="80"/>
      <c r="I36" s="80"/>
      <c r="J36" s="80"/>
      <c r="K36" s="80"/>
      <c r="L36" s="80"/>
      <c r="M36" s="80"/>
      <c r="N36" s="80"/>
      <c r="O36" s="80"/>
      <c r="P36" s="80"/>
      <c r="Q36" s="80"/>
      <c r="R36" s="80"/>
    </row>
    <row r="37" spans="1:18" ht="15.75" hidden="1">
      <c r="A37" s="58" t="s">
        <v>119</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439</v>
      </c>
      <c r="B38" s="81"/>
      <c r="C38" s="81">
        <v>2272</v>
      </c>
      <c r="D38" s="80">
        <f t="shared" si="6"/>
        <v>0</v>
      </c>
      <c r="E38" s="81"/>
      <c r="F38" s="80"/>
      <c r="G38" s="80"/>
      <c r="H38" s="80"/>
      <c r="I38" s="80"/>
      <c r="J38" s="80"/>
      <c r="K38" s="80"/>
      <c r="L38" s="80"/>
      <c r="M38" s="80"/>
      <c r="N38" s="80"/>
      <c r="O38" s="80"/>
      <c r="P38" s="80"/>
      <c r="Q38" s="80"/>
      <c r="R38" s="80"/>
    </row>
    <row r="39" spans="1:18" ht="15.75" hidden="1">
      <c r="A39" s="58" t="s">
        <v>408</v>
      </c>
      <c r="B39" s="81"/>
      <c r="C39" s="81">
        <v>2273</v>
      </c>
      <c r="D39" s="80">
        <f t="shared" si="6"/>
        <v>0</v>
      </c>
      <c r="E39" s="81"/>
      <c r="F39" s="80"/>
      <c r="G39" s="80"/>
      <c r="H39" s="80"/>
      <c r="I39" s="80"/>
      <c r="J39" s="80"/>
      <c r="K39" s="80"/>
      <c r="L39" s="80"/>
      <c r="M39" s="80"/>
      <c r="N39" s="80"/>
      <c r="O39" s="80"/>
      <c r="P39" s="80"/>
      <c r="Q39" s="80"/>
      <c r="R39" s="80"/>
    </row>
    <row r="40" spans="1:18" ht="15.75" hidden="1">
      <c r="A40" s="58" t="s">
        <v>402</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c r="A41" s="82" t="s">
        <v>190</v>
      </c>
      <c r="B41" s="87">
        <v>91108</v>
      </c>
      <c r="C41" s="87"/>
      <c r="D41" s="88">
        <f>D42+D43+D44</f>
        <v>69090</v>
      </c>
      <c r="E41" s="87"/>
      <c r="F41" s="88">
        <f aca="true" t="shared" si="7" ref="F41:R41">F42+F43+F44</f>
        <v>0</v>
      </c>
      <c r="G41" s="88">
        <f t="shared" si="7"/>
        <v>0</v>
      </c>
      <c r="H41" s="88">
        <f t="shared" si="7"/>
        <v>0</v>
      </c>
      <c r="I41" s="88">
        <f t="shared" si="7"/>
        <v>69090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c r="A42" s="79" t="s">
        <v>123</v>
      </c>
      <c r="B42" s="81"/>
      <c r="C42" s="81">
        <v>2730</v>
      </c>
      <c r="D42" s="80">
        <f t="shared" si="6"/>
        <v>69090</v>
      </c>
      <c r="E42" s="81"/>
      <c r="F42" s="80"/>
      <c r="G42" s="80"/>
      <c r="H42" s="80"/>
      <c r="I42" s="80">
        <v>69090</v>
      </c>
      <c r="J42" s="80"/>
      <c r="K42" s="80"/>
      <c r="L42" s="80"/>
      <c r="M42" s="80"/>
      <c r="N42" s="80"/>
      <c r="O42" s="80"/>
      <c r="P42" s="80"/>
      <c r="Q42" s="80"/>
      <c r="R42" s="80"/>
    </row>
    <row r="43" spans="1:18" ht="15.75" hidden="1">
      <c r="A43" s="58" t="s">
        <v>426</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320</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330</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298</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357</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335</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336</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297</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321</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318</v>
      </c>
      <c r="B53" s="94"/>
      <c r="C53" s="94"/>
      <c r="D53" s="95">
        <f>D54+D71+D74+D83+D89</f>
        <v>-242197</v>
      </c>
      <c r="E53" s="94"/>
      <c r="F53" s="95">
        <f aca="true" t="shared" si="11" ref="F53:R53">F54+F71+F74+F83+F89</f>
        <v>24526</v>
      </c>
      <c r="G53" s="95">
        <f t="shared" si="11"/>
        <v>0</v>
      </c>
      <c r="H53" s="95">
        <f t="shared" si="11"/>
        <v>0</v>
      </c>
      <c r="I53" s="95">
        <f t="shared" si="11"/>
        <v>-266843</v>
      </c>
      <c r="J53" s="95">
        <f t="shared" si="11"/>
        <v>120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327</v>
      </c>
      <c r="B54" s="87">
        <v>80101</v>
      </c>
      <c r="C54" s="87"/>
      <c r="D54" s="88">
        <f>D55+D56+D58+D59+D60+D61+D62+D63+D64+D65+D66+D67+D68+D69+D70</f>
        <v>-244197</v>
      </c>
      <c r="E54" s="87"/>
      <c r="F54" s="88">
        <f aca="true" t="shared" si="12" ref="F54:R54">F55+F56+F58+F59+F60+F61+F62+F63+F64+F65+F66+F67+F68+F69+F70</f>
        <v>24526</v>
      </c>
      <c r="G54" s="88">
        <f t="shared" si="12"/>
        <v>0</v>
      </c>
      <c r="H54" s="88">
        <f t="shared" si="12"/>
        <v>0</v>
      </c>
      <c r="I54" s="88">
        <f t="shared" si="12"/>
        <v>-266843</v>
      </c>
      <c r="J54" s="88">
        <f t="shared" si="12"/>
        <v>120</v>
      </c>
      <c r="K54" s="88">
        <f t="shared" si="12"/>
        <v>0</v>
      </c>
      <c r="L54" s="88">
        <f t="shared" si="12"/>
        <v>-2000</v>
      </c>
      <c r="M54" s="88">
        <f t="shared" si="12"/>
        <v>0</v>
      </c>
      <c r="N54" s="88">
        <f t="shared" si="12"/>
        <v>0</v>
      </c>
      <c r="O54" s="88">
        <f t="shared" si="12"/>
        <v>0</v>
      </c>
      <c r="P54" s="88">
        <f t="shared" si="12"/>
        <v>0</v>
      </c>
      <c r="Q54" s="88">
        <f t="shared" si="12"/>
        <v>0</v>
      </c>
      <c r="R54" s="88">
        <f t="shared" si="12"/>
        <v>0</v>
      </c>
    </row>
    <row r="55" spans="1:18" s="86" customFormat="1" ht="31.5" hidden="1">
      <c r="A55" s="79" t="s">
        <v>442</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9</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80</v>
      </c>
      <c r="B57" s="87"/>
      <c r="C57" s="87"/>
      <c r="D57" s="80">
        <f t="shared" si="13"/>
        <v>0</v>
      </c>
      <c r="E57" s="87"/>
      <c r="F57" s="88"/>
      <c r="G57" s="98"/>
      <c r="H57" s="88"/>
      <c r="I57" s="88"/>
      <c r="J57" s="88"/>
      <c r="K57" s="88"/>
      <c r="L57" s="88"/>
      <c r="M57" s="88"/>
      <c r="N57" s="88"/>
      <c r="O57" s="88"/>
      <c r="P57" s="88"/>
      <c r="Q57" s="88"/>
      <c r="R57" s="88"/>
    </row>
    <row r="58" spans="1:18" s="86" customFormat="1" ht="31.5" customHeight="1">
      <c r="A58" s="79" t="s">
        <v>476</v>
      </c>
      <c r="B58" s="84"/>
      <c r="C58" s="84">
        <v>2240</v>
      </c>
      <c r="D58" s="80">
        <f t="shared" si="13"/>
        <v>24646</v>
      </c>
      <c r="E58" s="84"/>
      <c r="F58" s="85">
        <v>24526</v>
      </c>
      <c r="G58" s="97"/>
      <c r="H58" s="85"/>
      <c r="I58" s="85"/>
      <c r="J58" s="85">
        <v>120</v>
      </c>
      <c r="K58" s="85"/>
      <c r="L58" s="85"/>
      <c r="M58" s="85"/>
      <c r="N58" s="85"/>
      <c r="O58" s="85"/>
      <c r="P58" s="85"/>
      <c r="Q58" s="85"/>
      <c r="R58" s="85"/>
    </row>
    <row r="59" spans="1:18" s="86" customFormat="1" ht="21.75" customHeight="1" hidden="1">
      <c r="A59" s="79" t="s">
        <v>426</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395</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c r="A61" s="58" t="s">
        <v>402</v>
      </c>
      <c r="B61" s="84"/>
      <c r="C61" s="84">
        <v>2271</v>
      </c>
      <c r="D61" s="80">
        <f t="shared" si="13"/>
        <v>-266843</v>
      </c>
      <c r="E61" s="84"/>
      <c r="F61" s="85"/>
      <c r="G61" s="97"/>
      <c r="H61" s="85"/>
      <c r="I61" s="85">
        <v>-266843</v>
      </c>
      <c r="J61" s="85"/>
      <c r="K61" s="85"/>
      <c r="L61" s="85"/>
      <c r="M61" s="85"/>
      <c r="N61" s="85"/>
      <c r="O61" s="85"/>
      <c r="P61" s="85"/>
      <c r="Q61" s="85"/>
      <c r="R61" s="85"/>
    </row>
    <row r="62" spans="1:18" ht="32.25" customHeight="1" hidden="1">
      <c r="A62" s="58" t="s">
        <v>439</v>
      </c>
      <c r="B62" s="81"/>
      <c r="C62" s="81">
        <v>2272</v>
      </c>
      <c r="D62" s="80">
        <f t="shared" si="13"/>
        <v>0</v>
      </c>
      <c r="E62" s="81"/>
      <c r="F62" s="80"/>
      <c r="H62" s="80"/>
      <c r="I62" s="80"/>
      <c r="J62" s="80"/>
      <c r="K62" s="80"/>
      <c r="L62" s="80"/>
      <c r="M62" s="80"/>
      <c r="N62" s="80"/>
      <c r="O62" s="80"/>
      <c r="P62" s="80"/>
      <c r="Q62" s="80"/>
      <c r="R62" s="80"/>
    </row>
    <row r="63" spans="1:18" ht="19.5" customHeight="1" hidden="1">
      <c r="A63" s="58" t="s">
        <v>408</v>
      </c>
      <c r="B63" s="81"/>
      <c r="C63" s="81">
        <v>2273</v>
      </c>
      <c r="D63" s="80">
        <f t="shared" si="13"/>
        <v>0</v>
      </c>
      <c r="E63" s="81"/>
      <c r="F63" s="80"/>
      <c r="H63" s="80"/>
      <c r="I63" s="80"/>
      <c r="J63" s="80"/>
      <c r="K63" s="80"/>
      <c r="L63" s="80"/>
      <c r="M63" s="80"/>
      <c r="N63" s="80"/>
      <c r="O63" s="80"/>
      <c r="P63" s="80"/>
      <c r="Q63" s="80"/>
      <c r="R63" s="80"/>
    </row>
    <row r="64" spans="1:18" ht="19.5" customHeight="1">
      <c r="A64" s="58" t="s">
        <v>400</v>
      </c>
      <c r="B64" s="81"/>
      <c r="C64" s="81">
        <v>2274</v>
      </c>
      <c r="D64" s="80">
        <f t="shared" si="13"/>
        <v>-2000</v>
      </c>
      <c r="E64" s="81"/>
      <c r="F64" s="80"/>
      <c r="H64" s="80"/>
      <c r="I64" s="80"/>
      <c r="J64" s="80"/>
      <c r="K64" s="80"/>
      <c r="L64" s="80">
        <v>-2000</v>
      </c>
      <c r="M64" s="80"/>
      <c r="N64" s="80"/>
      <c r="O64" s="80"/>
      <c r="P64" s="80"/>
      <c r="Q64" s="80"/>
      <c r="R64" s="80"/>
    </row>
    <row r="65" spans="1:18" ht="19.5" customHeight="1" hidden="1">
      <c r="A65" s="58" t="s">
        <v>120</v>
      </c>
      <c r="B65" s="81"/>
      <c r="C65" s="81">
        <v>2275</v>
      </c>
      <c r="D65" s="80">
        <f t="shared" si="13"/>
        <v>0</v>
      </c>
      <c r="E65" s="81"/>
      <c r="F65" s="80"/>
      <c r="H65" s="80"/>
      <c r="I65" s="80"/>
      <c r="J65" s="80"/>
      <c r="K65" s="80"/>
      <c r="L65" s="80"/>
      <c r="M65" s="80"/>
      <c r="N65" s="80"/>
      <c r="O65" s="80"/>
      <c r="P65" s="80"/>
      <c r="Q65" s="80"/>
      <c r="R65" s="80"/>
    </row>
    <row r="66" spans="1:18" ht="87.75" customHeight="1" hidden="1">
      <c r="A66" s="79" t="s">
        <v>121</v>
      </c>
      <c r="B66" s="81"/>
      <c r="C66" s="81">
        <v>2282</v>
      </c>
      <c r="D66" s="80">
        <f t="shared" si="13"/>
        <v>0</v>
      </c>
      <c r="E66" s="81"/>
      <c r="F66" s="80"/>
      <c r="H66" s="80"/>
      <c r="I66" s="80"/>
      <c r="J66" s="80"/>
      <c r="K66" s="80"/>
      <c r="L66" s="80"/>
      <c r="M66" s="80"/>
      <c r="N66" s="80"/>
      <c r="O66" s="80"/>
      <c r="P66" s="80"/>
      <c r="Q66" s="80"/>
      <c r="R66" s="80"/>
    </row>
    <row r="67" spans="1:18" ht="39.75" customHeight="1" hidden="1">
      <c r="A67" s="79" t="s">
        <v>32</v>
      </c>
      <c r="B67" s="81"/>
      <c r="C67" s="81">
        <v>2710</v>
      </c>
      <c r="D67" s="80">
        <f t="shared" si="13"/>
        <v>0</v>
      </c>
      <c r="E67" s="81"/>
      <c r="F67" s="80"/>
      <c r="H67" s="80"/>
      <c r="I67" s="80"/>
      <c r="J67" s="80"/>
      <c r="K67" s="80"/>
      <c r="L67" s="80"/>
      <c r="M67" s="80"/>
      <c r="N67" s="80"/>
      <c r="O67" s="80"/>
      <c r="P67" s="80"/>
      <c r="Q67" s="80"/>
      <c r="R67" s="80"/>
    </row>
    <row r="68" spans="1:18" ht="15.75" hidden="1">
      <c r="A68" s="58" t="s">
        <v>123</v>
      </c>
      <c r="B68" s="81"/>
      <c r="C68" s="81">
        <v>2730</v>
      </c>
      <c r="D68" s="80">
        <f t="shared" si="13"/>
        <v>0</v>
      </c>
      <c r="E68" s="81"/>
      <c r="F68" s="80"/>
      <c r="H68" s="80"/>
      <c r="I68" s="80"/>
      <c r="J68" s="80"/>
      <c r="K68" s="80"/>
      <c r="L68" s="80"/>
      <c r="M68" s="80"/>
      <c r="N68" s="80"/>
      <c r="O68" s="80"/>
      <c r="P68" s="80"/>
      <c r="Q68" s="80"/>
      <c r="R68" s="80"/>
    </row>
    <row r="69" spans="1:18" ht="20.25" customHeight="1" hidden="1">
      <c r="A69" s="58" t="s">
        <v>291</v>
      </c>
      <c r="B69" s="81"/>
      <c r="C69" s="81">
        <v>2120</v>
      </c>
      <c r="D69" s="80">
        <f t="shared" si="13"/>
        <v>0</v>
      </c>
      <c r="E69" s="81"/>
      <c r="F69" s="80"/>
      <c r="H69" s="80"/>
      <c r="I69" s="80"/>
      <c r="J69" s="80"/>
      <c r="K69" s="80"/>
      <c r="L69" s="80"/>
      <c r="M69" s="80"/>
      <c r="N69" s="80"/>
      <c r="O69" s="80"/>
      <c r="P69" s="80"/>
      <c r="Q69" s="80"/>
      <c r="R69" s="80"/>
    </row>
    <row r="70" spans="1:18" ht="18" customHeight="1" hidden="1">
      <c r="A70" s="58" t="s">
        <v>122</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361</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442</v>
      </c>
      <c r="B72" s="81"/>
      <c r="C72" s="81">
        <v>2210</v>
      </c>
      <c r="D72" s="80">
        <f t="shared" si="13"/>
        <v>0</v>
      </c>
      <c r="E72" s="81"/>
      <c r="F72" s="80"/>
      <c r="H72" s="80"/>
      <c r="I72" s="80"/>
      <c r="J72" s="80"/>
      <c r="K72" s="80"/>
      <c r="L72" s="80"/>
      <c r="M72" s="80"/>
      <c r="N72" s="80"/>
      <c r="O72" s="80"/>
      <c r="P72" s="80"/>
      <c r="Q72" s="80"/>
      <c r="R72" s="80"/>
    </row>
    <row r="73" spans="1:18" ht="15.75" hidden="1">
      <c r="A73" s="79" t="s">
        <v>395</v>
      </c>
      <c r="B73" s="81"/>
      <c r="C73" s="81">
        <v>2250</v>
      </c>
      <c r="D73" s="80">
        <f t="shared" si="13"/>
        <v>0</v>
      </c>
      <c r="E73" s="81"/>
      <c r="F73" s="80"/>
      <c r="H73" s="80"/>
      <c r="I73" s="80"/>
      <c r="J73" s="80"/>
      <c r="K73" s="80"/>
      <c r="L73" s="80"/>
      <c r="M73" s="80"/>
      <c r="N73" s="80"/>
      <c r="O73" s="80"/>
      <c r="P73" s="80"/>
      <c r="Q73" s="80"/>
      <c r="R73" s="80"/>
    </row>
    <row r="74" spans="1:18" s="89" customFormat="1" ht="47.25" hidden="1">
      <c r="A74" s="82" t="s">
        <v>130</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408</v>
      </c>
      <c r="B75" s="81"/>
      <c r="C75" s="81">
        <v>2273</v>
      </c>
      <c r="D75" s="80">
        <f t="shared" si="13"/>
        <v>0</v>
      </c>
      <c r="E75" s="81"/>
      <c r="F75" s="80"/>
      <c r="H75" s="80"/>
      <c r="I75" s="80"/>
      <c r="J75" s="80"/>
      <c r="K75" s="80"/>
      <c r="L75" s="80"/>
      <c r="M75" s="80"/>
      <c r="N75" s="80"/>
      <c r="O75" s="80"/>
      <c r="P75" s="80"/>
      <c r="Q75" s="80"/>
      <c r="R75" s="80"/>
    </row>
    <row r="76" spans="1:18" ht="19.5" customHeight="1" hidden="1">
      <c r="A76" s="58" t="s">
        <v>120</v>
      </c>
      <c r="B76" s="81"/>
      <c r="C76" s="81">
        <v>2275</v>
      </c>
      <c r="D76" s="80">
        <f t="shared" si="13"/>
        <v>0</v>
      </c>
      <c r="E76" s="81"/>
      <c r="F76" s="80"/>
      <c r="H76" s="80"/>
      <c r="I76" s="80"/>
      <c r="J76" s="80"/>
      <c r="K76" s="80"/>
      <c r="L76" s="80"/>
      <c r="M76" s="80"/>
      <c r="N76" s="80"/>
      <c r="O76" s="80"/>
      <c r="P76" s="80"/>
      <c r="Q76" s="80"/>
      <c r="R76" s="80"/>
    </row>
    <row r="77" spans="1:18" ht="32.25" customHeight="1" hidden="1">
      <c r="A77" s="79" t="s">
        <v>442</v>
      </c>
      <c r="B77" s="81"/>
      <c r="C77" s="81">
        <v>2210</v>
      </c>
      <c r="D77" s="80">
        <f t="shared" si="13"/>
        <v>0</v>
      </c>
      <c r="E77" s="81"/>
      <c r="F77" s="80"/>
      <c r="H77" s="80"/>
      <c r="I77" s="80"/>
      <c r="J77" s="80"/>
      <c r="K77" s="80"/>
      <c r="L77" s="80"/>
      <c r="M77" s="80"/>
      <c r="N77" s="80"/>
      <c r="O77" s="80"/>
      <c r="P77" s="80"/>
      <c r="Q77" s="80"/>
      <c r="R77" s="80"/>
    </row>
    <row r="78" spans="1:18" ht="28.5" customHeight="1" hidden="1">
      <c r="A78" s="79" t="s">
        <v>9</v>
      </c>
      <c r="B78" s="81"/>
      <c r="C78" s="81">
        <v>2220</v>
      </c>
      <c r="D78" s="80">
        <f t="shared" si="13"/>
        <v>0</v>
      </c>
      <c r="E78" s="81"/>
      <c r="F78" s="80"/>
      <c r="H78" s="80"/>
      <c r="I78" s="80"/>
      <c r="J78" s="80"/>
      <c r="K78" s="80"/>
      <c r="L78" s="80"/>
      <c r="M78" s="80"/>
      <c r="N78" s="80"/>
      <c r="O78" s="80"/>
      <c r="P78" s="80"/>
      <c r="Q78" s="80"/>
      <c r="R78" s="80"/>
    </row>
    <row r="79" spans="1:18" ht="19.5" customHeight="1" hidden="1">
      <c r="A79" s="79" t="s">
        <v>395</v>
      </c>
      <c r="B79" s="81"/>
      <c r="C79" s="81">
        <v>2250</v>
      </c>
      <c r="D79" s="80">
        <f t="shared" si="13"/>
        <v>0</v>
      </c>
      <c r="E79" s="81"/>
      <c r="F79" s="80"/>
      <c r="H79" s="80"/>
      <c r="I79" s="80"/>
      <c r="J79" s="80"/>
      <c r="K79" s="80"/>
      <c r="L79" s="80"/>
      <c r="M79" s="80"/>
      <c r="N79" s="80"/>
      <c r="O79" s="80"/>
      <c r="P79" s="80"/>
      <c r="Q79" s="80"/>
      <c r="R79" s="80"/>
    </row>
    <row r="80" spans="1:18" ht="19.5" customHeight="1" hidden="1">
      <c r="A80" s="58" t="s">
        <v>123</v>
      </c>
      <c r="B80" s="81"/>
      <c r="C80" s="81">
        <v>2730</v>
      </c>
      <c r="D80" s="80">
        <f t="shared" si="13"/>
        <v>0</v>
      </c>
      <c r="E80" s="81"/>
      <c r="F80" s="80"/>
      <c r="H80" s="80"/>
      <c r="I80" s="80"/>
      <c r="J80" s="80"/>
      <c r="K80" s="80"/>
      <c r="L80" s="80"/>
      <c r="M80" s="80"/>
      <c r="N80" s="80"/>
      <c r="O80" s="80"/>
      <c r="P80" s="80"/>
      <c r="Q80" s="80"/>
      <c r="R80" s="80"/>
    </row>
    <row r="81" spans="1:18" ht="19.5" customHeight="1" hidden="1">
      <c r="A81" s="58" t="s">
        <v>122</v>
      </c>
      <c r="B81" s="81"/>
      <c r="C81" s="81">
        <v>2800</v>
      </c>
      <c r="D81" s="80">
        <f t="shared" si="13"/>
        <v>0</v>
      </c>
      <c r="E81" s="81"/>
      <c r="F81" s="80"/>
      <c r="H81" s="80"/>
      <c r="I81" s="80"/>
      <c r="J81" s="80"/>
      <c r="K81" s="80"/>
      <c r="L81" s="80"/>
      <c r="M81" s="80"/>
      <c r="N81" s="80"/>
      <c r="O81" s="80"/>
      <c r="P81" s="80"/>
      <c r="Q81" s="80"/>
      <c r="R81" s="80"/>
    </row>
    <row r="82" spans="1:18" ht="31.5" hidden="1">
      <c r="A82" s="58" t="s">
        <v>118</v>
      </c>
      <c r="B82" s="81"/>
      <c r="C82" s="81">
        <v>2240</v>
      </c>
      <c r="D82" s="80">
        <f t="shared" si="13"/>
        <v>0</v>
      </c>
      <c r="E82" s="81"/>
      <c r="F82" s="80"/>
      <c r="H82" s="80"/>
      <c r="I82" s="80"/>
      <c r="J82" s="80"/>
      <c r="K82" s="80"/>
      <c r="L82" s="80"/>
      <c r="M82" s="80"/>
      <c r="N82" s="80"/>
      <c r="O82" s="80"/>
      <c r="P82" s="80"/>
      <c r="Q82" s="80"/>
      <c r="R82" s="80"/>
    </row>
    <row r="83" spans="1:18" s="89" customFormat="1" ht="31.5">
      <c r="A83" s="82" t="s">
        <v>363</v>
      </c>
      <c r="B83" s="87">
        <v>10116</v>
      </c>
      <c r="C83" s="87"/>
      <c r="D83" s="88">
        <f>D88+D85+D86+D87+D84</f>
        <v>2000</v>
      </c>
      <c r="E83" s="87"/>
      <c r="F83" s="88">
        <f aca="true" t="shared" si="16" ref="F83:R83">F88+F85+F86+F87+F84</f>
        <v>0</v>
      </c>
      <c r="G83" s="88">
        <f t="shared" si="16"/>
        <v>0</v>
      </c>
      <c r="H83" s="88">
        <f t="shared" si="16"/>
        <v>0</v>
      </c>
      <c r="I83" s="88">
        <f t="shared" si="16"/>
        <v>0</v>
      </c>
      <c r="J83" s="88">
        <f t="shared" si="16"/>
        <v>0</v>
      </c>
      <c r="K83" s="88">
        <f t="shared" si="16"/>
        <v>0</v>
      </c>
      <c r="L83" s="88">
        <f t="shared" si="16"/>
        <v>2000</v>
      </c>
      <c r="M83" s="88">
        <f t="shared" si="16"/>
        <v>0</v>
      </c>
      <c r="N83" s="88">
        <f t="shared" si="16"/>
        <v>0</v>
      </c>
      <c r="O83" s="88">
        <f t="shared" si="16"/>
        <v>0</v>
      </c>
      <c r="P83" s="88">
        <f t="shared" si="16"/>
        <v>0</v>
      </c>
      <c r="Q83" s="88">
        <f t="shared" si="16"/>
        <v>0</v>
      </c>
      <c r="R83" s="88">
        <f t="shared" si="16"/>
        <v>0</v>
      </c>
    </row>
    <row r="84" spans="1:18" s="86" customFormat="1" ht="31.5" hidden="1">
      <c r="A84" s="79" t="s">
        <v>442</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c r="A85" s="79" t="s">
        <v>399</v>
      </c>
      <c r="B85" s="84"/>
      <c r="C85" s="84">
        <v>2111</v>
      </c>
      <c r="D85" s="85">
        <f>F85+H85+I85+J85+K85+L85+M85+N85+O85+P85+Q85+R85</f>
        <v>1467</v>
      </c>
      <c r="E85" s="84"/>
      <c r="F85" s="85"/>
      <c r="G85" s="97"/>
      <c r="H85" s="85"/>
      <c r="I85" s="85"/>
      <c r="J85" s="85"/>
      <c r="K85" s="85"/>
      <c r="L85" s="85">
        <v>1467</v>
      </c>
      <c r="M85" s="85"/>
      <c r="N85" s="85"/>
      <c r="O85" s="85"/>
      <c r="P85" s="85"/>
      <c r="Q85" s="85"/>
      <c r="R85" s="85"/>
    </row>
    <row r="86" spans="1:18" s="86" customFormat="1" ht="31.5" hidden="1">
      <c r="A86" s="58" t="s">
        <v>118</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c r="A87" s="58" t="s">
        <v>191</v>
      </c>
      <c r="B87" s="84"/>
      <c r="C87" s="84">
        <v>2120</v>
      </c>
      <c r="D87" s="85">
        <f>F87+H87+I87+J87+K87+L87+M87+N87+O87+P87+Q87+R87</f>
        <v>533</v>
      </c>
      <c r="E87" s="84"/>
      <c r="F87" s="85"/>
      <c r="G87" s="97"/>
      <c r="H87" s="85"/>
      <c r="I87" s="85"/>
      <c r="J87" s="85"/>
      <c r="K87" s="85"/>
      <c r="L87" s="85">
        <v>533</v>
      </c>
      <c r="M87" s="85"/>
      <c r="N87" s="85"/>
      <c r="O87" s="85"/>
      <c r="P87" s="85"/>
      <c r="Q87" s="85"/>
      <c r="R87" s="85"/>
    </row>
    <row r="88" spans="1:18" ht="15.75" hidden="1">
      <c r="A88" s="58" t="s">
        <v>400</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189</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123</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332</v>
      </c>
      <c r="B91" s="91"/>
      <c r="C91" s="91"/>
      <c r="D91" s="75">
        <f>D92+D101+D118+D124+D130+D110+D134+D138+D141</f>
        <v>131922</v>
      </c>
      <c r="E91" s="91"/>
      <c r="F91" s="75">
        <f aca="true" t="shared" si="18" ref="F91:R91">F92+F101+F118+F124+F130+F110+F134+F138+F141</f>
        <v>-3958</v>
      </c>
      <c r="G91" s="75" t="e">
        <f t="shared" si="18"/>
        <v>#REF!</v>
      </c>
      <c r="H91" s="75">
        <f t="shared" si="18"/>
        <v>14658</v>
      </c>
      <c r="I91" s="75">
        <f t="shared" si="18"/>
        <v>0</v>
      </c>
      <c r="J91" s="75">
        <f t="shared" si="18"/>
        <v>55926</v>
      </c>
      <c r="K91" s="75">
        <f t="shared" si="18"/>
        <v>-2045</v>
      </c>
      <c r="L91" s="75">
        <f t="shared" si="18"/>
        <v>-395</v>
      </c>
      <c r="M91" s="75">
        <f t="shared" si="18"/>
        <v>59993</v>
      </c>
      <c r="N91" s="75">
        <f t="shared" si="18"/>
        <v>7872</v>
      </c>
      <c r="O91" s="75">
        <f t="shared" si="18"/>
        <v>-129</v>
      </c>
      <c r="P91" s="75">
        <f t="shared" si="18"/>
        <v>0</v>
      </c>
      <c r="Q91" s="75">
        <f t="shared" si="18"/>
        <v>0</v>
      </c>
      <c r="R91" s="75">
        <f t="shared" si="18"/>
        <v>0</v>
      </c>
    </row>
    <row r="92" spans="1:18" s="78" customFormat="1" ht="15.75">
      <c r="A92" s="92" t="s">
        <v>334</v>
      </c>
      <c r="B92" s="83">
        <v>70101</v>
      </c>
      <c r="C92" s="83"/>
      <c r="D92" s="83">
        <f>D97+D98+D95+D94+D96+D99+D93+D100</f>
        <v>40901</v>
      </c>
      <c r="E92" s="83"/>
      <c r="F92" s="83">
        <f aca="true" t="shared" si="19" ref="F92:R92">F97+F98+F95+F94+F96+F99+F93+F100</f>
        <v>0</v>
      </c>
      <c r="G92" s="83">
        <f t="shared" si="19"/>
        <v>0</v>
      </c>
      <c r="H92" s="83">
        <f t="shared" si="19"/>
        <v>14658</v>
      </c>
      <c r="I92" s="83">
        <f t="shared" si="19"/>
        <v>0</v>
      </c>
      <c r="J92" s="83">
        <f t="shared" si="19"/>
        <v>15792</v>
      </c>
      <c r="K92" s="83">
        <f t="shared" si="19"/>
        <v>-1049</v>
      </c>
      <c r="L92" s="83">
        <f t="shared" si="19"/>
        <v>0</v>
      </c>
      <c r="M92" s="83">
        <f t="shared" si="19"/>
        <v>11500</v>
      </c>
      <c r="N92" s="83">
        <f t="shared" si="19"/>
        <v>0</v>
      </c>
      <c r="O92" s="83">
        <f t="shared" si="19"/>
        <v>0</v>
      </c>
      <c r="P92" s="83">
        <f t="shared" si="19"/>
        <v>0</v>
      </c>
      <c r="Q92" s="83">
        <f t="shared" si="19"/>
        <v>0</v>
      </c>
      <c r="R92" s="83">
        <f t="shared" si="19"/>
        <v>0</v>
      </c>
    </row>
    <row r="93" spans="1:18" s="86" customFormat="1" ht="19.5" customHeight="1" hidden="1">
      <c r="A93" s="79" t="s">
        <v>402</v>
      </c>
      <c r="B93" s="84"/>
      <c r="C93" s="84">
        <v>2271</v>
      </c>
      <c r="D93" s="85">
        <f aca="true" t="shared" si="20" ref="D93:D143">F93+H93+I93+J93+K93+L93+M93+N93+O93+P93+Q93+R93</f>
        <v>0</v>
      </c>
      <c r="E93" s="84"/>
      <c r="F93" s="84"/>
      <c r="G93" s="97"/>
      <c r="H93" s="84"/>
      <c r="I93" s="84"/>
      <c r="J93" s="84"/>
      <c r="K93" s="84"/>
      <c r="L93" s="84"/>
      <c r="M93" s="84"/>
      <c r="N93" s="84"/>
      <c r="O93" s="84"/>
      <c r="P93" s="84"/>
      <c r="Q93" s="84"/>
      <c r="R93" s="84"/>
    </row>
    <row r="94" spans="1:18" s="86" customFormat="1" ht="31.5" hidden="1">
      <c r="A94" s="79" t="s">
        <v>439</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426</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120</v>
      </c>
      <c r="B96" s="84"/>
      <c r="C96" s="84">
        <v>2275</v>
      </c>
      <c r="D96" s="80">
        <f t="shared" si="20"/>
        <v>0</v>
      </c>
      <c r="E96" s="84"/>
      <c r="F96" s="84"/>
      <c r="G96" s="97"/>
      <c r="H96" s="84"/>
      <c r="I96" s="84"/>
      <c r="J96" s="84"/>
      <c r="K96" s="84"/>
      <c r="L96" s="84"/>
      <c r="M96" s="84"/>
      <c r="N96" s="84"/>
      <c r="O96" s="84"/>
      <c r="P96" s="84"/>
      <c r="Q96" s="84"/>
      <c r="R96" s="84"/>
    </row>
    <row r="97" spans="1:18" ht="31.5" customHeight="1">
      <c r="A97" s="58" t="s">
        <v>442</v>
      </c>
      <c r="B97" s="81"/>
      <c r="C97" s="81">
        <v>2210</v>
      </c>
      <c r="D97" s="80">
        <f t="shared" si="20"/>
        <v>13609</v>
      </c>
      <c r="E97" s="81"/>
      <c r="F97" s="81"/>
      <c r="H97" s="81">
        <v>14658</v>
      </c>
      <c r="I97" s="81"/>
      <c r="J97" s="81"/>
      <c r="K97" s="81">
        <v>-1049</v>
      </c>
      <c r="L97" s="81"/>
      <c r="M97" s="81"/>
      <c r="N97" s="81"/>
      <c r="O97" s="81"/>
      <c r="P97" s="81"/>
      <c r="Q97" s="81"/>
      <c r="R97" s="81"/>
    </row>
    <row r="98" spans="1:18" ht="34.5" customHeight="1">
      <c r="A98" s="58" t="s">
        <v>476</v>
      </c>
      <c r="B98" s="81"/>
      <c r="C98" s="81">
        <v>2240</v>
      </c>
      <c r="D98" s="80">
        <f t="shared" si="20"/>
        <v>27292</v>
      </c>
      <c r="E98" s="81"/>
      <c r="F98" s="81"/>
      <c r="H98" s="81"/>
      <c r="I98" s="81"/>
      <c r="J98" s="81">
        <v>15792</v>
      </c>
      <c r="K98" s="81"/>
      <c r="L98" s="81"/>
      <c r="M98" s="81">
        <v>11500</v>
      </c>
      <c r="N98" s="81"/>
      <c r="O98" s="81"/>
      <c r="P98" s="81"/>
      <c r="Q98" s="81"/>
      <c r="R98" s="81"/>
    </row>
    <row r="99" spans="1:18" ht="15.75" hidden="1">
      <c r="A99" s="58" t="s">
        <v>400</v>
      </c>
      <c r="B99" s="81"/>
      <c r="C99" s="81">
        <v>2274</v>
      </c>
      <c r="D99" s="80">
        <f t="shared" si="20"/>
        <v>0</v>
      </c>
      <c r="E99" s="81"/>
      <c r="F99" s="80"/>
      <c r="H99" s="80"/>
      <c r="I99" s="80"/>
      <c r="J99" s="80"/>
      <c r="K99" s="80"/>
      <c r="L99" s="80"/>
      <c r="M99" s="80"/>
      <c r="N99" s="80"/>
      <c r="O99" s="80"/>
      <c r="P99" s="80"/>
      <c r="Q99" s="80"/>
      <c r="R99" s="80"/>
    </row>
    <row r="100" spans="1:18" ht="15.75" hidden="1">
      <c r="A100" s="58" t="s">
        <v>408</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300</v>
      </c>
      <c r="B101" s="87">
        <v>70201</v>
      </c>
      <c r="C101" s="87"/>
      <c r="D101" s="88">
        <f>D102+D103+D104+D105+D106+D107+D109+D108</f>
        <v>90049</v>
      </c>
      <c r="E101" s="87"/>
      <c r="F101" s="88">
        <f aca="true" t="shared" si="21" ref="F101:R101">F102+F103+F104+F105+F106+F107+F109+F108</f>
        <v>0</v>
      </c>
      <c r="G101" s="88">
        <f t="shared" si="21"/>
        <v>0</v>
      </c>
      <c r="H101" s="88">
        <f t="shared" si="21"/>
        <v>0</v>
      </c>
      <c r="I101" s="88">
        <f t="shared" si="21"/>
        <v>0</v>
      </c>
      <c r="J101" s="88">
        <f t="shared" si="21"/>
        <v>40134</v>
      </c>
      <c r="K101" s="88">
        <f t="shared" si="21"/>
        <v>0</v>
      </c>
      <c r="L101" s="88">
        <f t="shared" si="21"/>
        <v>0</v>
      </c>
      <c r="M101" s="88">
        <f t="shared" si="21"/>
        <v>48622</v>
      </c>
      <c r="N101" s="88">
        <f t="shared" si="21"/>
        <v>1293</v>
      </c>
      <c r="O101" s="88">
        <f t="shared" si="21"/>
        <v>0</v>
      </c>
      <c r="P101" s="88">
        <f t="shared" si="21"/>
        <v>0</v>
      </c>
      <c r="Q101" s="88">
        <f t="shared" si="21"/>
        <v>0</v>
      </c>
      <c r="R101" s="88">
        <f t="shared" si="21"/>
        <v>0</v>
      </c>
    </row>
    <row r="102" spans="1:18" ht="31.5">
      <c r="A102" s="58" t="s">
        <v>476</v>
      </c>
      <c r="B102" s="81"/>
      <c r="C102" s="81">
        <v>2240</v>
      </c>
      <c r="D102" s="80">
        <f t="shared" si="20"/>
        <v>90049</v>
      </c>
      <c r="E102" s="81"/>
      <c r="F102" s="81"/>
      <c r="H102" s="81"/>
      <c r="I102" s="81"/>
      <c r="J102" s="81">
        <v>40134</v>
      </c>
      <c r="K102" s="81"/>
      <c r="L102" s="81"/>
      <c r="M102" s="81">
        <v>48622</v>
      </c>
      <c r="N102" s="81">
        <v>1293</v>
      </c>
      <c r="O102" s="81"/>
      <c r="P102" s="81"/>
      <c r="Q102" s="81"/>
      <c r="R102" s="81"/>
    </row>
    <row r="103" spans="1:18" ht="16.5" customHeight="1" hidden="1">
      <c r="A103" s="58" t="s">
        <v>426</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442</v>
      </c>
      <c r="B104" s="81"/>
      <c r="C104" s="81">
        <v>2210</v>
      </c>
      <c r="D104" s="80">
        <f t="shared" si="20"/>
        <v>0</v>
      </c>
      <c r="E104" s="81"/>
      <c r="F104" s="81"/>
      <c r="H104" s="81"/>
      <c r="I104" s="81"/>
      <c r="J104" s="81"/>
      <c r="K104" s="81"/>
      <c r="L104" s="81"/>
      <c r="M104" s="81"/>
      <c r="N104" s="81"/>
      <c r="O104" s="81"/>
      <c r="P104" s="81"/>
      <c r="Q104" s="81"/>
      <c r="R104" s="81"/>
    </row>
    <row r="105" spans="1:18" ht="31.5" hidden="1">
      <c r="A105" s="58" t="s">
        <v>439</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120</v>
      </c>
      <c r="B106" s="81"/>
      <c r="C106" s="81">
        <v>2275</v>
      </c>
      <c r="D106" s="80">
        <f t="shared" si="20"/>
        <v>0</v>
      </c>
      <c r="E106" s="81"/>
      <c r="F106" s="81"/>
      <c r="H106" s="81"/>
      <c r="I106" s="81"/>
      <c r="J106" s="81"/>
      <c r="K106" s="81"/>
      <c r="L106" s="81"/>
      <c r="M106" s="81"/>
      <c r="N106" s="81"/>
      <c r="O106" s="81"/>
      <c r="P106" s="81"/>
      <c r="Q106" s="81"/>
      <c r="R106" s="81"/>
    </row>
    <row r="107" spans="1:18" ht="31.5">
      <c r="A107" s="58" t="s">
        <v>191</v>
      </c>
      <c r="B107" s="81"/>
      <c r="C107" s="81">
        <v>2120</v>
      </c>
      <c r="D107" s="80">
        <f t="shared" si="20"/>
        <v>-29500</v>
      </c>
      <c r="E107" s="81"/>
      <c r="F107" s="80"/>
      <c r="H107" s="80"/>
      <c r="I107" s="80"/>
      <c r="J107" s="80"/>
      <c r="K107" s="80"/>
      <c r="L107" s="80"/>
      <c r="M107" s="80">
        <v>-29500</v>
      </c>
      <c r="N107" s="80"/>
      <c r="O107" s="80"/>
      <c r="P107" s="80"/>
      <c r="Q107" s="80"/>
      <c r="R107" s="80"/>
    </row>
    <row r="108" spans="1:18" ht="15.75" hidden="1">
      <c r="A108" s="58" t="s">
        <v>400</v>
      </c>
      <c r="B108" s="81"/>
      <c r="C108" s="81">
        <v>2274</v>
      </c>
      <c r="D108" s="80">
        <f t="shared" si="20"/>
        <v>0</v>
      </c>
      <c r="E108" s="81"/>
      <c r="F108" s="80"/>
      <c r="H108" s="80"/>
      <c r="I108" s="80"/>
      <c r="J108" s="80"/>
      <c r="K108" s="80"/>
      <c r="L108" s="80"/>
      <c r="M108" s="80"/>
      <c r="N108" s="80"/>
      <c r="O108" s="80"/>
      <c r="P108" s="80"/>
      <c r="Q108" s="80"/>
      <c r="R108" s="80"/>
    </row>
    <row r="109" spans="1:18" ht="18" customHeight="1">
      <c r="A109" s="58" t="s">
        <v>399</v>
      </c>
      <c r="B109" s="81"/>
      <c r="C109" s="81">
        <v>2111</v>
      </c>
      <c r="D109" s="80">
        <f t="shared" si="20"/>
        <v>29500</v>
      </c>
      <c r="E109" s="81"/>
      <c r="F109" s="80"/>
      <c r="H109" s="80"/>
      <c r="I109" s="80"/>
      <c r="J109" s="80"/>
      <c r="K109" s="80"/>
      <c r="L109" s="80"/>
      <c r="M109" s="80">
        <v>29500</v>
      </c>
      <c r="N109" s="80"/>
      <c r="O109" s="80"/>
      <c r="P109" s="80"/>
      <c r="Q109" s="80"/>
      <c r="R109" s="80"/>
    </row>
    <row r="110" spans="1:18" s="89" customFormat="1" ht="61.5" customHeight="1">
      <c r="A110" s="82" t="s">
        <v>443</v>
      </c>
      <c r="B110" s="87">
        <v>70401</v>
      </c>
      <c r="C110" s="87"/>
      <c r="D110" s="88">
        <f>D111+D116+D117+D112+D113+D114+D115</f>
        <v>4762</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4762</v>
      </c>
      <c r="O110" s="88">
        <f t="shared" si="22"/>
        <v>0</v>
      </c>
      <c r="P110" s="88">
        <f t="shared" si="22"/>
        <v>0</v>
      </c>
      <c r="Q110" s="88">
        <f t="shared" si="22"/>
        <v>0</v>
      </c>
      <c r="R110" s="88">
        <f t="shared" si="22"/>
        <v>0</v>
      </c>
    </row>
    <row r="111" spans="1:18" ht="15.75" hidden="1">
      <c r="A111" s="58" t="s">
        <v>408</v>
      </c>
      <c r="B111" s="81"/>
      <c r="C111" s="81">
        <v>2273</v>
      </c>
      <c r="D111" s="80">
        <f t="shared" si="20"/>
        <v>0</v>
      </c>
      <c r="E111" s="81"/>
      <c r="F111" s="80"/>
      <c r="H111" s="80"/>
      <c r="I111" s="80"/>
      <c r="J111" s="80"/>
      <c r="K111" s="80"/>
      <c r="L111" s="80"/>
      <c r="M111" s="80"/>
      <c r="N111" s="80"/>
      <c r="O111" s="80"/>
      <c r="P111" s="80"/>
      <c r="Q111" s="80"/>
      <c r="R111" s="80"/>
    </row>
    <row r="112" spans="1:18" ht="31.5" hidden="1">
      <c r="A112" s="58" t="s">
        <v>442</v>
      </c>
      <c r="B112" s="81"/>
      <c r="C112" s="81">
        <v>2210</v>
      </c>
      <c r="D112" s="80">
        <f t="shared" si="20"/>
        <v>0</v>
      </c>
      <c r="E112" s="81"/>
      <c r="F112" s="80"/>
      <c r="H112" s="80"/>
      <c r="I112" s="80"/>
      <c r="J112" s="80"/>
      <c r="K112" s="80"/>
      <c r="L112" s="80"/>
      <c r="M112" s="80"/>
      <c r="N112" s="80"/>
      <c r="O112" s="80"/>
      <c r="P112" s="80"/>
      <c r="Q112" s="80"/>
      <c r="R112" s="80"/>
    </row>
    <row r="113" spans="1:18" ht="15.75" hidden="1">
      <c r="A113" s="58" t="s">
        <v>122</v>
      </c>
      <c r="B113" s="81"/>
      <c r="C113" s="81">
        <v>2800</v>
      </c>
      <c r="D113" s="80">
        <f t="shared" si="20"/>
        <v>0</v>
      </c>
      <c r="E113" s="81"/>
      <c r="F113" s="80"/>
      <c r="H113" s="80"/>
      <c r="I113" s="80"/>
      <c r="J113" s="80"/>
      <c r="K113" s="80"/>
      <c r="L113" s="80"/>
      <c r="M113" s="80"/>
      <c r="N113" s="80"/>
      <c r="O113" s="80"/>
      <c r="P113" s="80"/>
      <c r="Q113" s="80"/>
      <c r="R113" s="80"/>
    </row>
    <row r="114" spans="1:18" ht="15.75" hidden="1">
      <c r="A114" s="58" t="s">
        <v>395</v>
      </c>
      <c r="B114" s="81"/>
      <c r="C114" s="81">
        <v>2250</v>
      </c>
      <c r="D114" s="80">
        <f t="shared" si="20"/>
        <v>0</v>
      </c>
      <c r="E114" s="81"/>
      <c r="F114" s="80"/>
      <c r="H114" s="80"/>
      <c r="I114" s="80"/>
      <c r="J114" s="80"/>
      <c r="K114" s="80"/>
      <c r="L114" s="80"/>
      <c r="M114" s="80"/>
      <c r="N114" s="80"/>
      <c r="O114" s="80"/>
      <c r="P114" s="80"/>
      <c r="Q114" s="80"/>
      <c r="R114" s="80"/>
    </row>
    <row r="115" spans="1:18" ht="31.5" hidden="1">
      <c r="A115" s="58" t="s">
        <v>439</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402</v>
      </c>
      <c r="B116" s="81"/>
      <c r="C116" s="81">
        <v>2271</v>
      </c>
      <c r="D116" s="80">
        <f t="shared" si="20"/>
        <v>0</v>
      </c>
      <c r="E116" s="81"/>
      <c r="F116" s="80"/>
      <c r="H116" s="80"/>
      <c r="I116" s="80"/>
      <c r="J116" s="80"/>
      <c r="K116" s="80"/>
      <c r="L116" s="80"/>
      <c r="M116" s="80"/>
      <c r="N116" s="80"/>
      <c r="O116" s="80"/>
      <c r="P116" s="80"/>
      <c r="Q116" s="80"/>
      <c r="R116" s="80"/>
    </row>
    <row r="117" spans="1:18" ht="31.5">
      <c r="A117" s="58" t="s">
        <v>476</v>
      </c>
      <c r="B117" s="81"/>
      <c r="C117" s="81">
        <v>2240</v>
      </c>
      <c r="D117" s="80">
        <f t="shared" si="20"/>
        <v>4762</v>
      </c>
      <c r="E117" s="81"/>
      <c r="F117" s="80"/>
      <c r="H117" s="80"/>
      <c r="I117" s="80"/>
      <c r="J117" s="80"/>
      <c r="K117" s="80"/>
      <c r="L117" s="80"/>
      <c r="M117" s="80"/>
      <c r="N117" s="80">
        <v>4762</v>
      </c>
      <c r="O117" s="80"/>
      <c r="P117" s="80"/>
      <c r="Q117" s="80"/>
      <c r="R117" s="80"/>
    </row>
    <row r="118" spans="1:18" s="89" customFormat="1" ht="23.25" customHeight="1">
      <c r="A118" s="82" t="s">
        <v>337</v>
      </c>
      <c r="B118" s="87">
        <v>70806</v>
      </c>
      <c r="C118" s="87"/>
      <c r="D118" s="88">
        <f>D120+D119+D121+D122+D123</f>
        <v>1415</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1415</v>
      </c>
      <c r="O118" s="88">
        <f t="shared" si="23"/>
        <v>0</v>
      </c>
      <c r="P118" s="88">
        <f t="shared" si="23"/>
        <v>0</v>
      </c>
      <c r="Q118" s="88">
        <f t="shared" si="23"/>
        <v>0</v>
      </c>
      <c r="R118" s="88">
        <f t="shared" si="23"/>
        <v>0</v>
      </c>
    </row>
    <row r="119" spans="1:18" s="86" customFormat="1" ht="31.5">
      <c r="A119" s="58" t="s">
        <v>476</v>
      </c>
      <c r="B119" s="84"/>
      <c r="C119" s="84">
        <v>2240</v>
      </c>
      <c r="D119" s="80">
        <f t="shared" si="20"/>
        <v>1415</v>
      </c>
      <c r="E119" s="84"/>
      <c r="F119" s="85"/>
      <c r="G119" s="97"/>
      <c r="H119" s="85"/>
      <c r="I119" s="85"/>
      <c r="J119" s="85"/>
      <c r="K119" s="85"/>
      <c r="L119" s="85"/>
      <c r="M119" s="85"/>
      <c r="N119" s="85">
        <v>1415</v>
      </c>
      <c r="O119" s="85"/>
      <c r="P119" s="85"/>
      <c r="Q119" s="85"/>
      <c r="R119" s="85"/>
    </row>
    <row r="120" spans="1:18" ht="15.75" hidden="1">
      <c r="A120" s="58" t="s">
        <v>395</v>
      </c>
      <c r="B120" s="81"/>
      <c r="C120" s="81">
        <v>2250</v>
      </c>
      <c r="D120" s="80">
        <f t="shared" si="20"/>
        <v>0</v>
      </c>
      <c r="E120" s="81"/>
      <c r="F120" s="81"/>
      <c r="H120" s="81"/>
      <c r="I120" s="81"/>
      <c r="J120" s="81"/>
      <c r="K120" s="81"/>
      <c r="L120" s="81"/>
      <c r="M120" s="81"/>
      <c r="N120" s="81"/>
      <c r="O120" s="81"/>
      <c r="P120" s="81"/>
      <c r="Q120" s="81"/>
      <c r="R120" s="81"/>
    </row>
    <row r="121" spans="1:18" ht="15.75" hidden="1">
      <c r="A121" s="58" t="s">
        <v>408</v>
      </c>
      <c r="B121" s="81"/>
      <c r="C121" s="81">
        <v>2273</v>
      </c>
      <c r="D121" s="80">
        <f t="shared" si="20"/>
        <v>0</v>
      </c>
      <c r="E121" s="81"/>
      <c r="F121" s="80"/>
      <c r="H121" s="80"/>
      <c r="I121" s="80"/>
      <c r="J121" s="80"/>
      <c r="K121" s="80"/>
      <c r="L121" s="80"/>
      <c r="M121" s="80"/>
      <c r="N121" s="80"/>
      <c r="O121" s="80"/>
      <c r="P121" s="80"/>
      <c r="Q121" s="80"/>
      <c r="R121" s="80"/>
    </row>
    <row r="122" spans="1:18" ht="15.75" hidden="1">
      <c r="A122" s="58" t="s">
        <v>402</v>
      </c>
      <c r="B122" s="81"/>
      <c r="C122" s="81">
        <v>2271</v>
      </c>
      <c r="D122" s="80">
        <f t="shared" si="20"/>
        <v>0</v>
      </c>
      <c r="E122" s="81"/>
      <c r="F122" s="80"/>
      <c r="H122" s="80"/>
      <c r="I122" s="80"/>
      <c r="J122" s="80"/>
      <c r="K122" s="80"/>
      <c r="L122" s="80"/>
      <c r="M122" s="80"/>
      <c r="N122" s="80"/>
      <c r="O122" s="80"/>
      <c r="P122" s="80"/>
      <c r="Q122" s="80"/>
      <c r="R122" s="80"/>
    </row>
    <row r="123" spans="1:18" ht="31.5" hidden="1">
      <c r="A123" s="58" t="s">
        <v>439</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c r="A124" s="82" t="s">
        <v>126</v>
      </c>
      <c r="B124" s="87">
        <v>130107</v>
      </c>
      <c r="C124" s="87"/>
      <c r="D124" s="88">
        <f>D125+D128+D129+D126+D127</f>
        <v>-5205</v>
      </c>
      <c r="E124" s="87"/>
      <c r="F124" s="88">
        <f aca="true" t="shared" si="24" ref="F124:R124">F125+F128+F129+F126+F127</f>
        <v>-3958</v>
      </c>
      <c r="G124" s="88" t="e">
        <f t="shared" si="24"/>
        <v>#REF!</v>
      </c>
      <c r="H124" s="88">
        <f t="shared" si="24"/>
        <v>0</v>
      </c>
      <c r="I124" s="88">
        <f t="shared" si="24"/>
        <v>0</v>
      </c>
      <c r="J124" s="88">
        <f t="shared" si="24"/>
        <v>0</v>
      </c>
      <c r="K124" s="88">
        <f t="shared" si="24"/>
        <v>-996</v>
      </c>
      <c r="L124" s="88">
        <f t="shared" si="24"/>
        <v>-395</v>
      </c>
      <c r="M124" s="88">
        <f t="shared" si="24"/>
        <v>-129</v>
      </c>
      <c r="N124" s="88">
        <f t="shared" si="24"/>
        <v>402</v>
      </c>
      <c r="O124" s="88">
        <f t="shared" si="24"/>
        <v>-129</v>
      </c>
      <c r="P124" s="88">
        <f t="shared" si="24"/>
        <v>0</v>
      </c>
      <c r="Q124" s="88">
        <f t="shared" si="24"/>
        <v>0</v>
      </c>
      <c r="R124" s="88">
        <f t="shared" si="24"/>
        <v>0</v>
      </c>
    </row>
    <row r="125" spans="1:18" s="86" customFormat="1" ht="31.5" hidden="1">
      <c r="A125" s="58" t="s">
        <v>442</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439</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31.5">
      <c r="A127" s="58" t="s">
        <v>442</v>
      </c>
      <c r="B127" s="84"/>
      <c r="C127" s="84">
        <v>2210</v>
      </c>
      <c r="D127" s="80">
        <f t="shared" si="20"/>
        <v>-4000</v>
      </c>
      <c r="E127" s="84"/>
      <c r="F127" s="84">
        <v>-2958</v>
      </c>
      <c r="G127" s="97"/>
      <c r="H127" s="84"/>
      <c r="I127" s="84"/>
      <c r="J127" s="84"/>
      <c r="K127" s="84">
        <v>-914</v>
      </c>
      <c r="L127" s="84"/>
      <c r="M127" s="84"/>
      <c r="N127" s="84">
        <v>-128</v>
      </c>
      <c r="O127" s="84"/>
      <c r="P127" s="84"/>
      <c r="Q127" s="84"/>
      <c r="R127" s="84"/>
    </row>
    <row r="128" spans="1:18" ht="31.5">
      <c r="A128" s="79" t="s">
        <v>9</v>
      </c>
      <c r="B128" s="81"/>
      <c r="C128" s="81">
        <v>2220</v>
      </c>
      <c r="D128" s="80">
        <f t="shared" si="20"/>
        <v>-1000</v>
      </c>
      <c r="E128" s="81"/>
      <c r="F128" s="81">
        <v>-1000</v>
      </c>
      <c r="H128" s="81"/>
      <c r="I128" s="81"/>
      <c r="J128" s="81"/>
      <c r="K128" s="81"/>
      <c r="L128" s="81"/>
      <c r="M128" s="81"/>
      <c r="N128" s="81"/>
      <c r="O128" s="81"/>
      <c r="P128" s="81"/>
      <c r="Q128" s="81"/>
      <c r="R128" s="81"/>
    </row>
    <row r="129" spans="1:18" ht="34.5" customHeight="1">
      <c r="A129" s="58" t="s">
        <v>516</v>
      </c>
      <c r="B129" s="81"/>
      <c r="C129" s="81">
        <v>2240</v>
      </c>
      <c r="D129" s="80">
        <f t="shared" si="20"/>
        <v>-205</v>
      </c>
      <c r="E129" s="81"/>
      <c r="F129" s="81"/>
      <c r="H129" s="81"/>
      <c r="I129" s="81"/>
      <c r="J129" s="81"/>
      <c r="K129" s="81">
        <v>-82</v>
      </c>
      <c r="L129" s="81">
        <v>-395</v>
      </c>
      <c r="M129" s="81">
        <v>-129</v>
      </c>
      <c r="N129" s="81">
        <v>530</v>
      </c>
      <c r="O129" s="81">
        <v>-129</v>
      </c>
      <c r="P129" s="81"/>
      <c r="Q129" s="81"/>
      <c r="R129" s="81"/>
    </row>
    <row r="130" spans="1:18" s="89" customFormat="1" ht="29.25" customHeight="1" hidden="1">
      <c r="A130" s="82" t="s">
        <v>363</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399</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291</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442</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376</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442</v>
      </c>
      <c r="B135" s="81"/>
      <c r="C135" s="81">
        <v>2210</v>
      </c>
      <c r="D135" s="80">
        <f t="shared" si="20"/>
        <v>0</v>
      </c>
      <c r="E135" s="81"/>
      <c r="F135" s="81"/>
      <c r="H135" s="81"/>
      <c r="I135" s="81"/>
      <c r="J135" s="81"/>
      <c r="K135" s="81"/>
      <c r="L135" s="81"/>
      <c r="M135" s="81"/>
      <c r="N135" s="81"/>
      <c r="O135" s="81"/>
      <c r="P135" s="81"/>
      <c r="Q135" s="81"/>
      <c r="R135" s="81"/>
    </row>
    <row r="136" spans="1:18" ht="31.5" hidden="1">
      <c r="A136" s="58" t="s">
        <v>516</v>
      </c>
      <c r="B136" s="81"/>
      <c r="C136" s="81">
        <v>2240</v>
      </c>
      <c r="D136" s="80">
        <f t="shared" si="20"/>
        <v>0</v>
      </c>
      <c r="E136" s="81"/>
      <c r="F136" s="81"/>
      <c r="H136" s="81"/>
      <c r="I136" s="81"/>
      <c r="J136" s="81"/>
      <c r="K136" s="81"/>
      <c r="L136" s="81"/>
      <c r="M136" s="81"/>
      <c r="N136" s="81"/>
      <c r="O136" s="81"/>
      <c r="P136" s="81"/>
      <c r="Q136" s="81"/>
      <c r="R136" s="81"/>
    </row>
    <row r="137" spans="1:18" ht="15.75" hidden="1">
      <c r="A137" s="58" t="s">
        <v>291</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31</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442</v>
      </c>
      <c r="B139" s="81"/>
      <c r="C139" s="81">
        <v>2210</v>
      </c>
      <c r="D139" s="80">
        <f t="shared" si="20"/>
        <v>0</v>
      </c>
      <c r="E139" s="81"/>
      <c r="F139" s="81"/>
      <c r="H139" s="81"/>
      <c r="I139" s="81"/>
      <c r="J139" s="81"/>
      <c r="K139" s="81"/>
      <c r="L139" s="81"/>
      <c r="M139" s="81"/>
      <c r="N139" s="81"/>
      <c r="O139" s="81"/>
      <c r="P139" s="81"/>
      <c r="Q139" s="81"/>
      <c r="R139" s="81"/>
    </row>
    <row r="140" spans="1:18" ht="15.75" hidden="1">
      <c r="A140" s="58" t="s">
        <v>291</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377</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442</v>
      </c>
      <c r="B142" s="81"/>
      <c r="C142" s="81">
        <v>2210</v>
      </c>
      <c r="D142" s="80">
        <f t="shared" si="20"/>
        <v>0</v>
      </c>
      <c r="E142" s="81"/>
      <c r="F142" s="81"/>
      <c r="H142" s="81"/>
      <c r="I142" s="81"/>
      <c r="J142" s="81"/>
      <c r="K142" s="81"/>
      <c r="L142" s="81"/>
      <c r="M142" s="81"/>
      <c r="N142" s="81"/>
      <c r="O142" s="81"/>
      <c r="P142" s="81"/>
      <c r="Q142" s="81"/>
      <c r="R142" s="81"/>
    </row>
    <row r="143" spans="1:18" ht="31.5" hidden="1">
      <c r="A143" s="58" t="s">
        <v>476</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c r="A144" s="93" t="s">
        <v>352</v>
      </c>
      <c r="B144" s="94"/>
      <c r="C144" s="94"/>
      <c r="D144" s="94">
        <f>D145+D150</f>
        <v>4820</v>
      </c>
      <c r="E144" s="94"/>
      <c r="F144" s="94">
        <f aca="true" t="shared" si="29" ref="F144:R144">F145+F150</f>
        <v>0</v>
      </c>
      <c r="G144" s="94">
        <f t="shared" si="29"/>
        <v>0</v>
      </c>
      <c r="H144" s="94">
        <f t="shared" si="29"/>
        <v>0</v>
      </c>
      <c r="I144" s="94">
        <f t="shared" si="29"/>
        <v>0</v>
      </c>
      <c r="J144" s="94">
        <f t="shared" si="29"/>
        <v>-480</v>
      </c>
      <c r="K144" s="94">
        <f t="shared" si="29"/>
        <v>0</v>
      </c>
      <c r="L144" s="94">
        <f t="shared" si="29"/>
        <v>0</v>
      </c>
      <c r="M144" s="94">
        <f t="shared" si="29"/>
        <v>5300</v>
      </c>
      <c r="N144" s="94">
        <f t="shared" si="29"/>
        <v>0</v>
      </c>
      <c r="O144" s="94">
        <f t="shared" si="29"/>
        <v>0</v>
      </c>
      <c r="P144" s="94">
        <f t="shared" si="29"/>
        <v>0</v>
      </c>
      <c r="Q144" s="94">
        <f t="shared" si="29"/>
        <v>0</v>
      </c>
      <c r="R144" s="94">
        <f t="shared" si="29"/>
        <v>0</v>
      </c>
    </row>
    <row r="145" spans="1:18" s="89" customFormat="1" ht="31.5">
      <c r="A145" s="82" t="s">
        <v>297</v>
      </c>
      <c r="B145" s="87">
        <v>10116</v>
      </c>
      <c r="C145" s="87"/>
      <c r="D145" s="87">
        <f>D146+D147+D148+D149</f>
        <v>4820</v>
      </c>
      <c r="E145" s="87"/>
      <c r="F145" s="87">
        <f aca="true" t="shared" si="30" ref="F145:R145">F146+F147+F148+F149</f>
        <v>0</v>
      </c>
      <c r="G145" s="87">
        <f t="shared" si="30"/>
        <v>0</v>
      </c>
      <c r="H145" s="87">
        <f t="shared" si="30"/>
        <v>0</v>
      </c>
      <c r="I145" s="87">
        <f t="shared" si="30"/>
        <v>0</v>
      </c>
      <c r="J145" s="87">
        <f t="shared" si="30"/>
        <v>-480</v>
      </c>
      <c r="K145" s="87">
        <f t="shared" si="30"/>
        <v>0</v>
      </c>
      <c r="L145" s="87">
        <f t="shared" si="30"/>
        <v>0</v>
      </c>
      <c r="M145" s="87">
        <f t="shared" si="30"/>
        <v>5300</v>
      </c>
      <c r="N145" s="87">
        <f t="shared" si="30"/>
        <v>0</v>
      </c>
      <c r="O145" s="87">
        <f t="shared" si="30"/>
        <v>0</v>
      </c>
      <c r="P145" s="87">
        <f t="shared" si="30"/>
        <v>0</v>
      </c>
      <c r="Q145" s="87">
        <f t="shared" si="30"/>
        <v>0</v>
      </c>
      <c r="R145" s="87">
        <f t="shared" si="30"/>
        <v>0</v>
      </c>
    </row>
    <row r="146" spans="1:18" s="86" customFormat="1" ht="21" customHeight="1" hidden="1">
      <c r="A146" s="79" t="s">
        <v>402</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c r="A147" s="79" t="s">
        <v>439</v>
      </c>
      <c r="B147" s="84"/>
      <c r="C147" s="84">
        <v>2272</v>
      </c>
      <c r="D147" s="85">
        <f>F147+H147+I147+J147+K147+L147+M147+N147+O147+P147+Q147+R147</f>
        <v>300</v>
      </c>
      <c r="E147" s="84"/>
      <c r="F147" s="84"/>
      <c r="G147" s="97"/>
      <c r="H147" s="84"/>
      <c r="I147" s="84"/>
      <c r="J147" s="84"/>
      <c r="K147" s="84"/>
      <c r="L147" s="84"/>
      <c r="M147" s="84">
        <v>300</v>
      </c>
      <c r="N147" s="84"/>
      <c r="O147" s="84"/>
      <c r="P147" s="84"/>
      <c r="Q147" s="84"/>
      <c r="R147" s="84"/>
    </row>
    <row r="148" spans="1:18" ht="31.5">
      <c r="A148" s="58" t="s">
        <v>476</v>
      </c>
      <c r="B148" s="81"/>
      <c r="C148" s="81">
        <v>2240</v>
      </c>
      <c r="D148" s="80">
        <f>F148+H148+I148+J148+K148+L148+M148+N148+O148+P148+Q148+R148</f>
        <v>-480</v>
      </c>
      <c r="E148" s="81"/>
      <c r="F148" s="81"/>
      <c r="H148" s="81"/>
      <c r="I148" s="81"/>
      <c r="J148" s="81">
        <v>-480</v>
      </c>
      <c r="K148" s="81"/>
      <c r="L148" s="81"/>
      <c r="M148" s="81"/>
      <c r="N148" s="81"/>
      <c r="O148" s="81"/>
      <c r="P148" s="81"/>
      <c r="Q148" s="81"/>
      <c r="R148" s="81"/>
    </row>
    <row r="149" spans="1:18" ht="15.75">
      <c r="A149" s="58" t="s">
        <v>408</v>
      </c>
      <c r="B149" s="81"/>
      <c r="C149" s="81">
        <v>2273</v>
      </c>
      <c r="D149" s="80">
        <f>F149+H149+I149+J149+K149+L149+M149+N149+O149+P149+Q149+R149</f>
        <v>5000</v>
      </c>
      <c r="E149" s="81"/>
      <c r="F149" s="80"/>
      <c r="H149" s="80"/>
      <c r="I149" s="80"/>
      <c r="J149" s="80"/>
      <c r="K149" s="80"/>
      <c r="L149" s="80"/>
      <c r="M149" s="80">
        <v>5000</v>
      </c>
      <c r="N149" s="80"/>
      <c r="O149" s="80"/>
      <c r="P149" s="80"/>
      <c r="Q149" s="80"/>
      <c r="R149" s="80"/>
    </row>
    <row r="150" spans="1:18" s="89" customFormat="1" ht="15.75" hidden="1">
      <c r="A150" s="82" t="s">
        <v>324</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476</v>
      </c>
      <c r="B151" s="81"/>
      <c r="C151" s="81">
        <v>2240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402</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c r="A153" s="93" t="s">
        <v>320</v>
      </c>
      <c r="B153" s="94"/>
      <c r="C153" s="94"/>
      <c r="D153" s="94">
        <f>D161+D170+D178+D154+D197+D200+D202+D204+D206</f>
        <v>38726</v>
      </c>
      <c r="E153" s="94"/>
      <c r="F153" s="94">
        <f aca="true" t="shared" si="32" ref="F153:R153">F161+F170+F178+F154+F197+F200+F202+F204+F206</f>
        <v>0</v>
      </c>
      <c r="G153" s="94">
        <f t="shared" si="32"/>
        <v>0</v>
      </c>
      <c r="H153" s="94">
        <f t="shared" si="32"/>
        <v>0</v>
      </c>
      <c r="I153" s="94">
        <f t="shared" si="32"/>
        <v>38486</v>
      </c>
      <c r="J153" s="94">
        <f t="shared" si="32"/>
        <v>240</v>
      </c>
      <c r="K153" s="94">
        <f t="shared" si="32"/>
        <v>0</v>
      </c>
      <c r="L153" s="94">
        <f t="shared" si="32"/>
        <v>0</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363</v>
      </c>
      <c r="B154" s="87">
        <v>10116</v>
      </c>
      <c r="C154" s="87"/>
      <c r="D154" s="87">
        <f>D155+D156+D159+D160+D158+D157</f>
        <v>0</v>
      </c>
      <c r="E154" s="87"/>
      <c r="F154" s="87">
        <f aca="true" t="shared" si="33" ref="F154:R154">F155+F156+F159+F160+F158+F157</f>
        <v>0</v>
      </c>
      <c r="G154" s="87">
        <f t="shared" si="33"/>
        <v>0</v>
      </c>
      <c r="H154" s="87">
        <f t="shared" si="33"/>
        <v>0</v>
      </c>
      <c r="I154" s="87">
        <f t="shared" si="33"/>
        <v>0</v>
      </c>
      <c r="J154" s="87">
        <f t="shared" si="33"/>
        <v>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442</v>
      </c>
      <c r="B155" s="84"/>
      <c r="C155" s="84">
        <v>2210</v>
      </c>
      <c r="D155" s="85">
        <f aca="true" t="shared" si="34" ref="D155:D160">F155+H155+I155+J155+K155+L155+M155+N155+O155+P155+Q155+R155</f>
        <v>0</v>
      </c>
      <c r="E155" s="84"/>
      <c r="F155" s="85"/>
      <c r="G155" s="97"/>
      <c r="H155" s="85"/>
      <c r="I155" s="85"/>
      <c r="J155" s="85"/>
      <c r="K155" s="85"/>
      <c r="L155" s="85"/>
      <c r="M155" s="85"/>
      <c r="N155" s="85"/>
      <c r="O155" s="85"/>
      <c r="P155" s="85"/>
      <c r="Q155" s="85"/>
      <c r="R155" s="85"/>
    </row>
    <row r="156" spans="1:18" s="86" customFormat="1" ht="30" customHeight="1" hidden="1">
      <c r="A156" s="79" t="s">
        <v>476</v>
      </c>
      <c r="B156" s="84"/>
      <c r="C156" s="84">
        <v>2240</v>
      </c>
      <c r="D156" s="80">
        <f t="shared" si="34"/>
        <v>0</v>
      </c>
      <c r="E156" s="84"/>
      <c r="F156" s="84"/>
      <c r="G156" s="84"/>
      <c r="H156" s="84"/>
      <c r="I156" s="84"/>
      <c r="J156" s="84"/>
      <c r="K156" s="84"/>
      <c r="L156" s="84"/>
      <c r="M156" s="84"/>
      <c r="N156" s="84"/>
      <c r="O156" s="84"/>
      <c r="P156" s="84"/>
      <c r="Q156" s="84"/>
      <c r="R156" s="84"/>
    </row>
    <row r="157" spans="1:18" s="86" customFormat="1" ht="30" customHeight="1" hidden="1">
      <c r="A157" s="79" t="s">
        <v>402</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439</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408</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395</v>
      </c>
      <c r="B160" s="84"/>
      <c r="C160" s="84">
        <v>2250</v>
      </c>
      <c r="D160" s="80">
        <f t="shared" si="34"/>
        <v>0</v>
      </c>
      <c r="E160" s="84"/>
      <c r="F160" s="84"/>
      <c r="G160" s="84"/>
      <c r="H160" s="84"/>
      <c r="I160" s="84"/>
      <c r="J160" s="84"/>
      <c r="K160" s="84"/>
      <c r="L160" s="84"/>
      <c r="M160" s="84"/>
      <c r="N160" s="84"/>
      <c r="O160" s="84"/>
      <c r="P160" s="84"/>
      <c r="Q160" s="84"/>
      <c r="R160" s="84"/>
    </row>
    <row r="161" spans="1:18" s="89" customFormat="1" ht="46.5" customHeight="1" hidden="1">
      <c r="A161" s="82" t="s">
        <v>465</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416</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14</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321</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119</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383</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384</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402</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439</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129</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416</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12</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10</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467</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491</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11</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13</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358</v>
      </c>
      <c r="B178" s="87">
        <v>100203</v>
      </c>
      <c r="C178" s="87"/>
      <c r="D178" s="87">
        <f>D187+D179+D189+D196</f>
        <v>0</v>
      </c>
      <c r="E178" s="87"/>
      <c r="F178" s="87">
        <f aca="true" t="shared" si="39" ref="F178:R178">F187+F179+F189+F196</f>
        <v>0</v>
      </c>
      <c r="G178" s="87">
        <f t="shared" si="39"/>
        <v>0</v>
      </c>
      <c r="H178" s="87">
        <f t="shared" si="39"/>
        <v>0</v>
      </c>
      <c r="I178" s="87">
        <f t="shared" si="39"/>
        <v>0</v>
      </c>
      <c r="J178" s="87">
        <f t="shared" si="39"/>
        <v>0</v>
      </c>
      <c r="K178" s="87">
        <f t="shared" si="39"/>
        <v>0</v>
      </c>
      <c r="L178" s="87">
        <f t="shared" si="39"/>
        <v>0</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17</v>
      </c>
      <c r="B179" s="84"/>
      <c r="C179" s="84">
        <v>2610</v>
      </c>
      <c r="D179" s="85">
        <f>D180+D181+D182+D183+D184+D185+D186</f>
        <v>0</v>
      </c>
      <c r="E179" s="84"/>
      <c r="F179" s="85">
        <f aca="true" t="shared" si="40" ref="F179:R179">F180+F181+F182+F183+F184+F185+F186</f>
        <v>0</v>
      </c>
      <c r="G179" s="85">
        <f t="shared" si="40"/>
        <v>0</v>
      </c>
      <c r="H179" s="85">
        <f t="shared" si="40"/>
        <v>0</v>
      </c>
      <c r="I179" s="85">
        <f t="shared" si="40"/>
        <v>0</v>
      </c>
      <c r="J179" s="85">
        <f t="shared" si="40"/>
        <v>0</v>
      </c>
      <c r="K179" s="85">
        <f t="shared" si="40"/>
        <v>0</v>
      </c>
      <c r="L179" s="85">
        <f t="shared" si="40"/>
        <v>0</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c r="B180" s="87"/>
      <c r="C180" s="87"/>
      <c r="D180" s="88">
        <f aca="true" t="shared" si="41" ref="D180:D233">F180+H180+I180+J180+K180+L180+M180+N180+O180+P180+Q180+R180</f>
        <v>0</v>
      </c>
      <c r="E180" s="87"/>
      <c r="F180" s="88"/>
      <c r="G180" s="88"/>
      <c r="H180" s="88"/>
      <c r="I180" s="88"/>
      <c r="J180" s="88"/>
      <c r="K180" s="88"/>
      <c r="L180" s="88"/>
      <c r="M180" s="88"/>
      <c r="N180" s="88"/>
      <c r="O180" s="88"/>
      <c r="P180" s="88"/>
      <c r="Q180" s="88"/>
      <c r="R180" s="88"/>
      <c r="S180" s="89"/>
      <c r="T180" s="89"/>
      <c r="U180" s="89"/>
      <c r="V180" s="89"/>
    </row>
    <row r="181" spans="1:22" s="99" customFormat="1" ht="34.5" customHeight="1" hidden="1">
      <c r="A181" s="82" t="s">
        <v>112</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113</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114</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115</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45</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46</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400</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16</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44</v>
      </c>
      <c r="B189" s="84"/>
      <c r="C189" s="84">
        <v>2240</v>
      </c>
      <c r="D189" s="85">
        <f>D191+D192+D193+D195+D194+D190</f>
        <v>0</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0</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c r="B190" s="84"/>
      <c r="C190" s="84"/>
      <c r="D190" s="85">
        <f t="shared" si="41"/>
        <v>0</v>
      </c>
      <c r="E190" s="84"/>
      <c r="F190" s="85"/>
      <c r="G190" s="97"/>
      <c r="H190" s="85"/>
      <c r="I190" s="85"/>
      <c r="J190" s="85"/>
      <c r="K190" s="85"/>
      <c r="L190" s="85"/>
      <c r="M190" s="85"/>
      <c r="N190" s="85"/>
      <c r="O190" s="85"/>
      <c r="P190" s="85"/>
      <c r="Q190" s="85"/>
      <c r="R190" s="85"/>
    </row>
    <row r="191" spans="1:22" s="99" customFormat="1" ht="32.25" customHeight="1" hidden="1">
      <c r="A191" s="50" t="s">
        <v>89</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91</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92</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53</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43</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442</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128</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17</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15</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94</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127</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93</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17</v>
      </c>
      <c r="B203" s="84"/>
      <c r="C203" s="84">
        <v>2610</v>
      </c>
      <c r="D203" s="88">
        <f t="shared" si="41"/>
        <v>0</v>
      </c>
      <c r="E203" s="84"/>
      <c r="F203" s="85"/>
      <c r="H203" s="85"/>
      <c r="I203" s="85"/>
      <c r="J203" s="85"/>
      <c r="K203" s="85"/>
      <c r="L203" s="85"/>
      <c r="M203" s="85"/>
      <c r="N203" s="85"/>
      <c r="O203" s="85"/>
      <c r="P203" s="85"/>
      <c r="Q203" s="85"/>
      <c r="R203" s="85"/>
    </row>
    <row r="204" spans="1:18" s="89" customFormat="1" ht="49.5" customHeight="1">
      <c r="A204" s="82" t="s">
        <v>465</v>
      </c>
      <c r="B204" s="87">
        <v>100103</v>
      </c>
      <c r="C204" s="87"/>
      <c r="D204" s="88">
        <f>D205</f>
        <v>38726</v>
      </c>
      <c r="E204" s="87"/>
      <c r="F204" s="88">
        <f aca="true" t="shared" si="46" ref="F204:R204">F205</f>
        <v>0</v>
      </c>
      <c r="G204" s="88">
        <f t="shared" si="46"/>
        <v>0</v>
      </c>
      <c r="H204" s="88">
        <f t="shared" si="46"/>
        <v>0</v>
      </c>
      <c r="I204" s="88">
        <f t="shared" si="46"/>
        <v>38486</v>
      </c>
      <c r="J204" s="88">
        <f t="shared" si="46"/>
        <v>240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c r="A205" s="79" t="s">
        <v>17</v>
      </c>
      <c r="B205" s="84"/>
      <c r="C205" s="84">
        <v>2610</v>
      </c>
      <c r="D205" s="88">
        <f t="shared" si="41"/>
        <v>38726</v>
      </c>
      <c r="E205" s="84"/>
      <c r="F205" s="85"/>
      <c r="H205" s="85"/>
      <c r="I205" s="85">
        <v>38486</v>
      </c>
      <c r="J205" s="85">
        <v>240</v>
      </c>
      <c r="K205" s="85"/>
      <c r="L205" s="85"/>
      <c r="M205" s="85"/>
      <c r="N205" s="85"/>
      <c r="O205" s="85"/>
      <c r="P205" s="85"/>
      <c r="Q205" s="85"/>
      <c r="R205" s="85"/>
    </row>
    <row r="206" spans="1:18" s="89" customFormat="1" ht="51" customHeight="1" hidden="1">
      <c r="A206" s="82" t="s">
        <v>131</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127</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329</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387</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476</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90</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363</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402</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439</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408</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83</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121</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c r="A220" s="93" t="s">
        <v>0</v>
      </c>
      <c r="B220" s="94"/>
      <c r="C220" s="94"/>
      <c r="D220" s="95">
        <f>D221+D225+D232</f>
        <v>18195</v>
      </c>
      <c r="E220" s="94"/>
      <c r="F220" s="95">
        <f aca="true" t="shared" si="52" ref="F220:R220">F221+F225+F232</f>
        <v>0</v>
      </c>
      <c r="G220" s="95">
        <f t="shared" si="52"/>
        <v>0</v>
      </c>
      <c r="H220" s="95">
        <f t="shared" si="52"/>
        <v>0</v>
      </c>
      <c r="I220" s="95">
        <f t="shared" si="52"/>
        <v>18195</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c r="A221" s="82" t="s">
        <v>297</v>
      </c>
      <c r="B221" s="87">
        <v>10116</v>
      </c>
      <c r="C221" s="87"/>
      <c r="D221" s="87">
        <f>D224+D223+D222</f>
        <v>18195</v>
      </c>
      <c r="E221" s="87"/>
      <c r="F221" s="87">
        <f aca="true" t="shared" si="53" ref="F221:R221">F224+F223+F222</f>
        <v>0</v>
      </c>
      <c r="G221" s="87">
        <f t="shared" si="53"/>
        <v>0</v>
      </c>
      <c r="H221" s="87">
        <f t="shared" si="53"/>
        <v>0</v>
      </c>
      <c r="I221" s="87">
        <f t="shared" si="53"/>
        <v>18195</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291</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c r="A223" s="58" t="s">
        <v>442</v>
      </c>
      <c r="B223" s="84"/>
      <c r="C223" s="84">
        <v>2210</v>
      </c>
      <c r="D223" s="85">
        <f t="shared" si="41"/>
        <v>2795</v>
      </c>
      <c r="E223" s="84"/>
      <c r="F223" s="84"/>
      <c r="G223" s="97"/>
      <c r="H223" s="84"/>
      <c r="I223" s="84">
        <v>2795</v>
      </c>
      <c r="J223" s="84"/>
      <c r="K223" s="84"/>
      <c r="L223" s="84"/>
      <c r="M223" s="84"/>
      <c r="N223" s="84"/>
      <c r="O223" s="84"/>
      <c r="P223" s="84"/>
      <c r="Q223" s="84"/>
      <c r="R223" s="84"/>
    </row>
    <row r="224" spans="1:18" ht="31.5">
      <c r="A224" s="58" t="s">
        <v>476</v>
      </c>
      <c r="B224" s="81"/>
      <c r="C224" s="81">
        <v>2240</v>
      </c>
      <c r="D224" s="85">
        <f t="shared" si="41"/>
        <v>15400</v>
      </c>
      <c r="E224" s="81"/>
      <c r="F224" s="81"/>
      <c r="H224" s="81"/>
      <c r="I224" s="81">
        <v>15400</v>
      </c>
      <c r="J224" s="81"/>
      <c r="K224" s="81"/>
      <c r="L224" s="81"/>
      <c r="M224" s="81"/>
      <c r="N224" s="81"/>
      <c r="O224" s="81"/>
      <c r="P224" s="81"/>
      <c r="Q224" s="81"/>
      <c r="R224" s="81"/>
    </row>
    <row r="225" spans="1:18" s="89" customFormat="1" ht="31.5" hidden="1">
      <c r="A225" s="82" t="s">
        <v>354</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298</v>
      </c>
      <c r="B226" s="81"/>
      <c r="C226" s="81">
        <v>1138</v>
      </c>
      <c r="D226" s="85">
        <f t="shared" si="41"/>
        <v>0</v>
      </c>
      <c r="E226" s="81"/>
      <c r="F226" s="81"/>
      <c r="H226" s="81"/>
      <c r="I226" s="81"/>
      <c r="J226" s="81"/>
      <c r="K226" s="81"/>
      <c r="L226" s="81"/>
      <c r="M226" s="81"/>
      <c r="N226" s="81"/>
      <c r="O226" s="81"/>
      <c r="P226" s="81"/>
      <c r="Q226" s="81"/>
      <c r="R226" s="81"/>
    </row>
    <row r="227" spans="1:18" ht="15.75" hidden="1">
      <c r="A227" s="58" t="s">
        <v>321</v>
      </c>
      <c r="B227" s="81"/>
      <c r="C227" s="81">
        <v>1139</v>
      </c>
      <c r="D227" s="85">
        <f t="shared" si="41"/>
        <v>0</v>
      </c>
      <c r="E227" s="81"/>
      <c r="F227" s="81"/>
      <c r="H227" s="81"/>
      <c r="I227" s="81"/>
      <c r="J227" s="81"/>
      <c r="K227" s="81"/>
      <c r="L227" s="81"/>
      <c r="M227" s="81"/>
      <c r="N227" s="81"/>
      <c r="O227" s="81"/>
      <c r="P227" s="81"/>
      <c r="Q227" s="81"/>
      <c r="R227" s="81"/>
    </row>
    <row r="228" spans="1:18" ht="15.75" hidden="1">
      <c r="A228" s="58" t="s">
        <v>289</v>
      </c>
      <c r="B228" s="81"/>
      <c r="C228" s="81">
        <v>1140</v>
      </c>
      <c r="D228" s="85">
        <f t="shared" si="41"/>
        <v>0</v>
      </c>
      <c r="E228" s="81"/>
      <c r="F228" s="81"/>
      <c r="H228" s="81"/>
      <c r="I228" s="81"/>
      <c r="J228" s="81"/>
      <c r="K228" s="81"/>
      <c r="L228" s="81"/>
      <c r="M228" s="81"/>
      <c r="N228" s="81"/>
      <c r="O228" s="81"/>
      <c r="P228" s="81"/>
      <c r="Q228" s="81"/>
      <c r="R228" s="81"/>
    </row>
    <row r="229" spans="1:18" ht="15.75" hidden="1">
      <c r="A229" s="58" t="s">
        <v>294</v>
      </c>
      <c r="B229" s="81"/>
      <c r="C229" s="81">
        <v>1161</v>
      </c>
      <c r="D229" s="85">
        <f t="shared" si="41"/>
        <v>0</v>
      </c>
      <c r="E229" s="81"/>
      <c r="F229" s="81"/>
      <c r="H229" s="81"/>
      <c r="I229" s="81"/>
      <c r="J229" s="81"/>
      <c r="K229" s="81"/>
      <c r="L229" s="81"/>
      <c r="M229" s="81"/>
      <c r="N229" s="81"/>
      <c r="O229" s="81"/>
      <c r="P229" s="81"/>
      <c r="Q229" s="81"/>
      <c r="R229" s="81"/>
    </row>
    <row r="230" spans="1:18" ht="15.75" hidden="1">
      <c r="A230" s="58" t="s">
        <v>292</v>
      </c>
      <c r="B230" s="81"/>
      <c r="C230" s="81">
        <v>1162</v>
      </c>
      <c r="D230" s="85">
        <f t="shared" si="41"/>
        <v>0</v>
      </c>
      <c r="E230" s="81"/>
      <c r="F230" s="81"/>
      <c r="H230" s="81"/>
      <c r="I230" s="81"/>
      <c r="J230" s="81"/>
      <c r="K230" s="81"/>
      <c r="L230" s="81"/>
      <c r="M230" s="81"/>
      <c r="N230" s="81"/>
      <c r="O230" s="81"/>
      <c r="P230" s="81"/>
      <c r="Q230" s="81"/>
      <c r="R230" s="81"/>
    </row>
    <row r="231" spans="1:18" ht="15.75" hidden="1">
      <c r="A231" s="58" t="s">
        <v>336</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368</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322</v>
      </c>
      <c r="B233" s="81"/>
      <c r="C233" s="81">
        <v>1172</v>
      </c>
      <c r="D233" s="85">
        <f t="shared" si="41"/>
        <v>0</v>
      </c>
      <c r="E233" s="81"/>
      <c r="F233" s="81"/>
      <c r="H233" s="81"/>
      <c r="I233" s="81"/>
      <c r="J233" s="81"/>
      <c r="K233" s="81"/>
      <c r="L233" s="81"/>
      <c r="M233" s="81"/>
      <c r="N233" s="81"/>
      <c r="O233" s="81"/>
      <c r="P233" s="81"/>
      <c r="Q233" s="81"/>
      <c r="R233" s="81"/>
    </row>
    <row r="234" spans="1:18" s="96" customFormat="1" ht="15.75">
      <c r="A234" s="93" t="s">
        <v>360</v>
      </c>
      <c r="B234" s="94"/>
      <c r="C234" s="94"/>
      <c r="D234" s="94">
        <f>D235+D245+D248+D251</f>
        <v>32620</v>
      </c>
      <c r="E234" s="94"/>
      <c r="F234" s="94">
        <f aca="true" t="shared" si="56" ref="F234:R234">F235+F245+F248+F251</f>
        <v>0</v>
      </c>
      <c r="G234" s="94">
        <f t="shared" si="56"/>
        <v>0</v>
      </c>
      <c r="H234" s="94">
        <f t="shared" si="56"/>
        <v>0</v>
      </c>
      <c r="I234" s="94">
        <f t="shared" si="56"/>
        <v>44400</v>
      </c>
      <c r="J234" s="94">
        <f t="shared" si="56"/>
        <v>120</v>
      </c>
      <c r="K234" s="94">
        <f t="shared" si="56"/>
        <v>0</v>
      </c>
      <c r="L234" s="94">
        <f t="shared" si="56"/>
        <v>-6000</v>
      </c>
      <c r="M234" s="94">
        <f t="shared" si="56"/>
        <v>-5900</v>
      </c>
      <c r="N234" s="94">
        <f t="shared" si="56"/>
        <v>0</v>
      </c>
      <c r="O234" s="94">
        <f t="shared" si="56"/>
        <v>0</v>
      </c>
      <c r="P234" s="94">
        <f t="shared" si="56"/>
        <v>0</v>
      </c>
      <c r="Q234" s="94">
        <f t="shared" si="56"/>
        <v>0</v>
      </c>
      <c r="R234" s="94">
        <f t="shared" si="56"/>
        <v>0</v>
      </c>
    </row>
    <row r="235" spans="1:18" s="78" customFormat="1" ht="29.25" customHeight="1">
      <c r="A235" s="92" t="s">
        <v>297</v>
      </c>
      <c r="B235" s="83">
        <v>10116</v>
      </c>
      <c r="C235" s="83"/>
      <c r="D235" s="83">
        <f>D236+D237+D238+D239+D240+D241+D242+D243+D244</f>
        <v>-12548</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-6000</v>
      </c>
      <c r="M235" s="83">
        <f t="shared" si="57"/>
        <v>-6548</v>
      </c>
      <c r="N235" s="83">
        <f t="shared" si="57"/>
        <v>0</v>
      </c>
      <c r="O235" s="83">
        <f t="shared" si="57"/>
        <v>0</v>
      </c>
      <c r="P235" s="83">
        <f t="shared" si="57"/>
        <v>0</v>
      </c>
      <c r="Q235" s="83">
        <f t="shared" si="57"/>
        <v>0</v>
      </c>
      <c r="R235" s="83"/>
    </row>
    <row r="236" spans="1:18" ht="31.5">
      <c r="A236" s="58" t="s">
        <v>476</v>
      </c>
      <c r="B236" s="81"/>
      <c r="C236" s="81">
        <v>2240</v>
      </c>
      <c r="D236" s="85">
        <f aca="true" t="shared" si="58" ref="D236:D244">F236+H236+I236+J236+K236+L236+M236+N236+O236+P236+Q236+R236</f>
        <v>-10648</v>
      </c>
      <c r="E236" s="81"/>
      <c r="F236" s="81"/>
      <c r="H236" s="81"/>
      <c r="I236" s="81"/>
      <c r="J236" s="81"/>
      <c r="K236" s="81"/>
      <c r="L236" s="81"/>
      <c r="M236" s="81">
        <v>-10648</v>
      </c>
      <c r="N236" s="81"/>
      <c r="O236" s="81"/>
      <c r="P236" s="81"/>
      <c r="Q236" s="81"/>
      <c r="R236" s="81"/>
    </row>
    <row r="237" spans="1:18" ht="15.75" hidden="1">
      <c r="A237" s="58" t="s">
        <v>122</v>
      </c>
      <c r="B237" s="81"/>
      <c r="C237" s="81">
        <v>2800</v>
      </c>
      <c r="D237" s="85">
        <f t="shared" si="58"/>
        <v>0</v>
      </c>
      <c r="E237" s="81"/>
      <c r="F237" s="81"/>
      <c r="H237" s="81"/>
      <c r="I237" s="81"/>
      <c r="J237" s="81"/>
      <c r="K237" s="81"/>
      <c r="L237" s="81"/>
      <c r="M237" s="81"/>
      <c r="N237" s="81"/>
      <c r="O237" s="81"/>
      <c r="P237" s="81"/>
      <c r="Q237" s="81"/>
      <c r="R237" s="81"/>
    </row>
    <row r="238" spans="1:18" ht="15.75" hidden="1">
      <c r="A238" s="58" t="s">
        <v>402</v>
      </c>
      <c r="B238" s="81"/>
      <c r="C238" s="81">
        <v>2271</v>
      </c>
      <c r="D238" s="85">
        <f t="shared" si="58"/>
        <v>0</v>
      </c>
      <c r="E238" s="81"/>
      <c r="F238" s="81"/>
      <c r="H238" s="81"/>
      <c r="I238" s="81"/>
      <c r="J238" s="81"/>
      <c r="K238" s="81"/>
      <c r="L238" s="81"/>
      <c r="M238" s="81"/>
      <c r="N238" s="81"/>
      <c r="O238" s="81"/>
      <c r="P238" s="81"/>
      <c r="Q238" s="81"/>
      <c r="R238" s="81"/>
    </row>
    <row r="239" spans="1:18" ht="15.75" hidden="1">
      <c r="A239" s="58" t="s">
        <v>395</v>
      </c>
      <c r="B239" s="81"/>
      <c r="C239" s="81">
        <v>2250</v>
      </c>
      <c r="D239" s="85">
        <f t="shared" si="58"/>
        <v>0</v>
      </c>
      <c r="E239" s="81"/>
      <c r="F239" s="81"/>
      <c r="H239" s="81"/>
      <c r="I239" s="81"/>
      <c r="J239" s="81"/>
      <c r="K239" s="81"/>
      <c r="L239" s="81"/>
      <c r="M239" s="81"/>
      <c r="N239" s="81"/>
      <c r="O239" s="81"/>
      <c r="P239" s="81"/>
      <c r="Q239" s="81"/>
      <c r="R239" s="81"/>
    </row>
    <row r="240" spans="1:18" ht="15.75" hidden="1">
      <c r="A240" s="58" t="s">
        <v>399</v>
      </c>
      <c r="B240" s="81"/>
      <c r="C240" s="81">
        <v>2111</v>
      </c>
      <c r="D240" s="85">
        <f t="shared" si="58"/>
        <v>0</v>
      </c>
      <c r="E240" s="81"/>
      <c r="F240" s="81"/>
      <c r="H240" s="81"/>
      <c r="I240" s="81"/>
      <c r="J240" s="81"/>
      <c r="K240" s="81"/>
      <c r="L240" s="81"/>
      <c r="M240" s="81"/>
      <c r="N240" s="81"/>
      <c r="O240" s="81"/>
      <c r="P240" s="81"/>
      <c r="Q240" s="81"/>
      <c r="R240" s="81"/>
    </row>
    <row r="241" spans="1:18" ht="15.75">
      <c r="A241" s="58" t="s">
        <v>408</v>
      </c>
      <c r="B241" s="81"/>
      <c r="C241" s="81">
        <v>2273</v>
      </c>
      <c r="D241" s="85">
        <f t="shared" si="58"/>
        <v>-11000</v>
      </c>
      <c r="E241" s="81"/>
      <c r="F241" s="81"/>
      <c r="H241" s="81"/>
      <c r="I241" s="81"/>
      <c r="J241" s="81"/>
      <c r="K241" s="81"/>
      <c r="L241" s="81">
        <v>-6000</v>
      </c>
      <c r="M241" s="81">
        <v>-5000</v>
      </c>
      <c r="N241" s="81"/>
      <c r="O241" s="81"/>
      <c r="P241" s="81"/>
      <c r="Q241" s="81"/>
      <c r="R241" s="81"/>
    </row>
    <row r="242" spans="1:18" ht="31.5">
      <c r="A242" s="58" t="s">
        <v>439</v>
      </c>
      <c r="B242" s="81"/>
      <c r="C242" s="81">
        <v>2272</v>
      </c>
      <c r="D242" s="85">
        <f t="shared" si="58"/>
        <v>-900</v>
      </c>
      <c r="E242" s="81"/>
      <c r="F242" s="81"/>
      <c r="H242" s="81"/>
      <c r="I242" s="81"/>
      <c r="J242" s="81"/>
      <c r="K242" s="81"/>
      <c r="L242" s="81"/>
      <c r="M242" s="81">
        <v>-900</v>
      </c>
      <c r="N242" s="81"/>
      <c r="O242" s="81"/>
      <c r="P242" s="81"/>
      <c r="Q242" s="81"/>
      <c r="R242" s="81"/>
    </row>
    <row r="243" spans="1:18" ht="62.25" customHeight="1" hidden="1">
      <c r="A243" s="58" t="s">
        <v>124</v>
      </c>
      <c r="B243" s="81"/>
      <c r="C243" s="81">
        <v>2282</v>
      </c>
      <c r="D243" s="85">
        <f t="shared" si="58"/>
        <v>0</v>
      </c>
      <c r="E243" s="81"/>
      <c r="F243" s="81"/>
      <c r="H243" s="81"/>
      <c r="I243" s="81"/>
      <c r="J243" s="81"/>
      <c r="K243" s="81"/>
      <c r="L243" s="81"/>
      <c r="M243" s="81"/>
      <c r="N243" s="81"/>
      <c r="O243" s="81"/>
      <c r="P243" s="81"/>
      <c r="Q243" s="81"/>
      <c r="R243" s="81"/>
    </row>
    <row r="244" spans="1:18" ht="31.5">
      <c r="A244" s="58" t="s">
        <v>442</v>
      </c>
      <c r="B244" s="81"/>
      <c r="C244" s="81">
        <v>2210</v>
      </c>
      <c r="D244" s="85">
        <f t="shared" si="58"/>
        <v>10000</v>
      </c>
      <c r="E244" s="81"/>
      <c r="F244" s="81"/>
      <c r="H244" s="81"/>
      <c r="I244" s="81"/>
      <c r="J244" s="81"/>
      <c r="K244" s="81"/>
      <c r="L244" s="81"/>
      <c r="M244" s="81">
        <v>10000</v>
      </c>
      <c r="N244" s="81"/>
      <c r="O244" s="81"/>
      <c r="P244" s="81"/>
      <c r="Q244" s="81"/>
      <c r="R244" s="81"/>
    </row>
    <row r="245" spans="1:18" s="78" customFormat="1" ht="15.75">
      <c r="A245" s="92" t="s">
        <v>470</v>
      </c>
      <c r="B245" s="83">
        <v>250404</v>
      </c>
      <c r="C245" s="83"/>
      <c r="D245" s="83">
        <f>D246+D247</f>
        <v>45048</v>
      </c>
      <c r="E245" s="83"/>
      <c r="F245" s="83">
        <f aca="true" t="shared" si="59" ref="F245:R245">F246+F247</f>
        <v>0</v>
      </c>
      <c r="G245" s="83">
        <f t="shared" si="59"/>
        <v>0</v>
      </c>
      <c r="H245" s="83">
        <f t="shared" si="59"/>
        <v>0</v>
      </c>
      <c r="I245" s="83">
        <f t="shared" si="59"/>
        <v>44400</v>
      </c>
      <c r="J245" s="83">
        <f t="shared" si="59"/>
        <v>0</v>
      </c>
      <c r="K245" s="83">
        <f t="shared" si="59"/>
        <v>0</v>
      </c>
      <c r="L245" s="83">
        <f t="shared" si="59"/>
        <v>0</v>
      </c>
      <c r="M245" s="83">
        <f t="shared" si="59"/>
        <v>648</v>
      </c>
      <c r="N245" s="83">
        <f t="shared" si="59"/>
        <v>0</v>
      </c>
      <c r="O245" s="83">
        <f t="shared" si="59"/>
        <v>0</v>
      </c>
      <c r="P245" s="83">
        <f t="shared" si="59"/>
        <v>0</v>
      </c>
      <c r="Q245" s="83">
        <f t="shared" si="59"/>
        <v>0</v>
      </c>
      <c r="R245" s="83">
        <f t="shared" si="59"/>
        <v>0</v>
      </c>
    </row>
    <row r="246" spans="1:18" ht="49.5" customHeight="1">
      <c r="A246" s="79" t="s">
        <v>17</v>
      </c>
      <c r="B246" s="81"/>
      <c r="C246" s="81">
        <v>2610</v>
      </c>
      <c r="D246" s="85">
        <f>F246+H246+I246+J246+K246+L246+M246+N246+O246+P246+Q246+R246</f>
        <v>45048</v>
      </c>
      <c r="E246" s="81"/>
      <c r="F246" s="81"/>
      <c r="H246" s="81"/>
      <c r="I246" s="81">
        <v>44400</v>
      </c>
      <c r="J246" s="81"/>
      <c r="K246" s="81"/>
      <c r="L246" s="81"/>
      <c r="M246" s="81">
        <v>648</v>
      </c>
      <c r="N246" s="81"/>
      <c r="O246" s="81"/>
      <c r="P246" s="81"/>
      <c r="Q246" s="81"/>
      <c r="R246" s="81"/>
    </row>
    <row r="247" spans="1:18" ht="77.25" customHeight="1" hidden="1">
      <c r="A247" s="58" t="s">
        <v>81</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364</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123</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476</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c r="A251" s="82" t="s">
        <v>25</v>
      </c>
      <c r="B251" s="87">
        <v>120100</v>
      </c>
      <c r="C251" s="87"/>
      <c r="D251" s="88">
        <f>D252</f>
        <v>120</v>
      </c>
      <c r="E251" s="87"/>
      <c r="F251" s="88">
        <f aca="true" t="shared" si="61" ref="F251:R251">F252</f>
        <v>0</v>
      </c>
      <c r="G251" s="88">
        <f t="shared" si="61"/>
        <v>0</v>
      </c>
      <c r="H251" s="88">
        <f t="shared" si="61"/>
        <v>0</v>
      </c>
      <c r="I251" s="88">
        <f t="shared" si="61"/>
        <v>0</v>
      </c>
      <c r="J251" s="88">
        <f t="shared" si="61"/>
        <v>120</v>
      </c>
      <c r="K251" s="88">
        <f t="shared" si="61"/>
        <v>0</v>
      </c>
      <c r="L251" s="88">
        <f t="shared" si="61"/>
        <v>0</v>
      </c>
      <c r="M251" s="88">
        <f t="shared" si="61"/>
        <v>0</v>
      </c>
      <c r="N251" s="88">
        <f t="shared" si="61"/>
        <v>0</v>
      </c>
      <c r="O251" s="88">
        <f t="shared" si="61"/>
        <v>0</v>
      </c>
      <c r="P251" s="88">
        <f t="shared" si="61"/>
        <v>0</v>
      </c>
      <c r="Q251" s="88">
        <f t="shared" si="61"/>
        <v>0</v>
      </c>
      <c r="R251" s="88">
        <f t="shared" si="61"/>
        <v>0</v>
      </c>
    </row>
    <row r="252" spans="1:18" ht="47.25">
      <c r="A252" s="79" t="s">
        <v>17</v>
      </c>
      <c r="B252" s="81"/>
      <c r="C252" s="81">
        <v>2610</v>
      </c>
      <c r="D252" s="85">
        <f>F252+H252+I252+J252+K252+L252+M252+N252+O252+P252+Q252+R252</f>
        <v>120</v>
      </c>
      <c r="E252" s="81"/>
      <c r="F252" s="81"/>
      <c r="H252" s="81"/>
      <c r="I252" s="81"/>
      <c r="J252" s="81">
        <v>120</v>
      </c>
      <c r="K252" s="81"/>
      <c r="L252" s="81"/>
      <c r="M252" s="81"/>
      <c r="N252" s="81"/>
      <c r="O252" s="81"/>
      <c r="P252" s="81"/>
      <c r="Q252" s="81"/>
      <c r="R252" s="81"/>
    </row>
    <row r="253" spans="1:18" s="70" customFormat="1" ht="50.25" customHeight="1" hidden="1">
      <c r="A253" s="90" t="s">
        <v>325</v>
      </c>
      <c r="B253" s="91"/>
      <c r="C253" s="91"/>
      <c r="D253" s="91">
        <f>D254+D263+D266+D274+D281+D283</f>
        <v>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0</v>
      </c>
      <c r="M253" s="91">
        <f t="shared" si="62"/>
        <v>0</v>
      </c>
      <c r="N253" s="91">
        <f t="shared" si="62"/>
        <v>0</v>
      </c>
      <c r="O253" s="91">
        <f t="shared" si="62"/>
        <v>0</v>
      </c>
      <c r="P253" s="91">
        <f t="shared" si="62"/>
        <v>0</v>
      </c>
      <c r="Q253" s="91">
        <f t="shared" si="62"/>
        <v>0</v>
      </c>
      <c r="R253" s="91">
        <f t="shared" si="62"/>
        <v>0</v>
      </c>
    </row>
    <row r="254" spans="1:18" s="78" customFormat="1" ht="78.75" hidden="1">
      <c r="A254" s="82" t="s">
        <v>34</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399</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291</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9</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426</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476</v>
      </c>
      <c r="B259" s="81"/>
      <c r="C259" s="81">
        <v>2240</v>
      </c>
      <c r="D259" s="85">
        <f t="shared" si="64"/>
        <v>0</v>
      </c>
      <c r="E259" s="81"/>
      <c r="F259" s="81"/>
      <c r="H259" s="81"/>
      <c r="I259" s="81"/>
      <c r="J259" s="81"/>
      <c r="K259" s="81"/>
      <c r="L259" s="81"/>
      <c r="M259" s="81"/>
      <c r="N259" s="81"/>
      <c r="O259" s="81"/>
      <c r="P259" s="81"/>
      <c r="Q259" s="81"/>
      <c r="R259" s="81"/>
    </row>
    <row r="260" spans="1:18" ht="15.75" hidden="1">
      <c r="A260" s="58" t="s">
        <v>402</v>
      </c>
      <c r="B260" s="81"/>
      <c r="C260" s="81">
        <v>2271</v>
      </c>
      <c r="D260" s="85">
        <f t="shared" si="64"/>
        <v>0</v>
      </c>
      <c r="E260" s="81"/>
      <c r="F260" s="81"/>
      <c r="H260" s="81"/>
      <c r="I260" s="81"/>
      <c r="J260" s="81"/>
      <c r="K260" s="81"/>
      <c r="L260" s="81"/>
      <c r="M260" s="81"/>
      <c r="N260" s="81"/>
      <c r="O260" s="81"/>
      <c r="P260" s="81"/>
      <c r="Q260" s="81"/>
      <c r="R260" s="81"/>
    </row>
    <row r="261" spans="1:18" ht="31.5" hidden="1">
      <c r="A261" s="58" t="s">
        <v>439</v>
      </c>
      <c r="B261" s="81"/>
      <c r="C261" s="81">
        <v>2272</v>
      </c>
      <c r="D261" s="85">
        <f t="shared" si="64"/>
        <v>0</v>
      </c>
      <c r="E261" s="81"/>
      <c r="F261" s="81"/>
      <c r="H261" s="81"/>
      <c r="I261" s="81"/>
      <c r="J261" s="81"/>
      <c r="K261" s="81"/>
      <c r="L261" s="81"/>
      <c r="M261" s="81"/>
      <c r="N261" s="81"/>
      <c r="O261" s="81"/>
      <c r="P261" s="81"/>
      <c r="Q261" s="81"/>
      <c r="R261" s="81"/>
    </row>
    <row r="262" spans="1:18" ht="15.75" hidden="1">
      <c r="A262" s="58" t="s">
        <v>408</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42</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123</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476</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363</v>
      </c>
      <c r="B266" s="87">
        <v>10116</v>
      </c>
      <c r="C266" s="87"/>
      <c r="D266" s="88">
        <f>D271+D272+D269+D270+D273+D267+D268</f>
        <v>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0</v>
      </c>
      <c r="M266" s="88">
        <f t="shared" si="66"/>
        <v>0</v>
      </c>
      <c r="N266" s="88">
        <f t="shared" si="66"/>
        <v>0</v>
      </c>
      <c r="O266" s="88">
        <f t="shared" si="66"/>
        <v>0</v>
      </c>
      <c r="P266" s="88">
        <f t="shared" si="66"/>
        <v>0</v>
      </c>
      <c r="Q266" s="88">
        <f t="shared" si="66"/>
        <v>0</v>
      </c>
      <c r="R266" s="88">
        <f t="shared" si="66"/>
        <v>0</v>
      </c>
    </row>
    <row r="267" spans="1:18" s="86" customFormat="1" ht="15.75" hidden="1">
      <c r="A267" s="79" t="s">
        <v>408</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399</v>
      </c>
      <c r="B268" s="84"/>
      <c r="C268" s="84">
        <v>2111</v>
      </c>
      <c r="D268" s="85">
        <f t="shared" si="67"/>
        <v>0</v>
      </c>
      <c r="E268" s="84"/>
      <c r="F268" s="85"/>
      <c r="G268" s="97"/>
      <c r="H268" s="85"/>
      <c r="I268" s="85"/>
      <c r="J268" s="85"/>
      <c r="K268" s="85"/>
      <c r="L268" s="85"/>
      <c r="M268" s="85"/>
      <c r="N268" s="85"/>
      <c r="O268" s="85"/>
      <c r="P268" s="85"/>
      <c r="Q268" s="85"/>
      <c r="R268" s="85"/>
    </row>
    <row r="269" spans="1:18" s="86" customFormat="1" ht="36" customHeight="1" hidden="1">
      <c r="A269" s="79" t="s">
        <v>442</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31.5" hidden="1">
      <c r="A270" s="79" t="s">
        <v>191</v>
      </c>
      <c r="B270" s="84"/>
      <c r="C270" s="84">
        <v>2120</v>
      </c>
      <c r="D270" s="85">
        <f t="shared" si="67"/>
        <v>0</v>
      </c>
      <c r="E270" s="84"/>
      <c r="F270" s="85"/>
      <c r="G270" s="97"/>
      <c r="H270" s="85"/>
      <c r="I270" s="85"/>
      <c r="J270" s="85"/>
      <c r="K270" s="85"/>
      <c r="L270" s="85"/>
      <c r="M270" s="85"/>
      <c r="N270" s="85"/>
      <c r="O270" s="85"/>
      <c r="P270" s="85"/>
      <c r="Q270" s="85"/>
      <c r="R270" s="85"/>
    </row>
    <row r="271" spans="1:18" ht="31.5" hidden="1">
      <c r="A271" s="58" t="s">
        <v>476</v>
      </c>
      <c r="B271" s="81"/>
      <c r="C271" s="81">
        <v>2240</v>
      </c>
      <c r="D271" s="85">
        <f t="shared" si="67"/>
        <v>0</v>
      </c>
      <c r="E271" s="81"/>
      <c r="F271" s="81"/>
      <c r="H271" s="81"/>
      <c r="I271" s="81"/>
      <c r="J271" s="81"/>
      <c r="K271" s="81"/>
      <c r="L271" s="81"/>
      <c r="M271" s="81"/>
      <c r="N271" s="81"/>
      <c r="O271" s="81"/>
      <c r="P271" s="81"/>
      <c r="Q271" s="81"/>
      <c r="R271" s="81"/>
    </row>
    <row r="272" spans="1:18" ht="31.5" hidden="1">
      <c r="A272" s="58" t="s">
        <v>439</v>
      </c>
      <c r="B272" s="81"/>
      <c r="C272" s="81">
        <v>2272</v>
      </c>
      <c r="D272" s="85">
        <f t="shared" si="67"/>
        <v>0</v>
      </c>
      <c r="E272" s="81"/>
      <c r="F272" s="81"/>
      <c r="H272" s="81"/>
      <c r="I272" s="81"/>
      <c r="J272" s="81"/>
      <c r="K272" s="81"/>
      <c r="L272" s="81"/>
      <c r="M272" s="81"/>
      <c r="N272" s="81"/>
      <c r="O272" s="81"/>
      <c r="P272" s="81"/>
      <c r="Q272" s="81"/>
      <c r="R272" s="81"/>
    </row>
    <row r="273" spans="1:18" ht="15.75" hidden="1">
      <c r="A273" s="58" t="s">
        <v>395</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33</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402</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439</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442</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408</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399</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291</v>
      </c>
      <c r="B280" s="81"/>
      <c r="C280" s="81">
        <v>2120</v>
      </c>
      <c r="D280" s="85">
        <f t="shared" si="69"/>
        <v>0</v>
      </c>
      <c r="E280" s="81"/>
      <c r="F280" s="81"/>
      <c r="H280" s="81"/>
      <c r="I280" s="81"/>
      <c r="J280" s="81"/>
      <c r="K280" s="81"/>
      <c r="L280" s="81"/>
      <c r="M280" s="81"/>
      <c r="N280" s="81"/>
      <c r="O280" s="81"/>
      <c r="P280" s="81"/>
      <c r="Q280" s="81"/>
      <c r="R280" s="81"/>
    </row>
    <row r="281" spans="1:18" s="89" customFormat="1" ht="150.75" customHeight="1" hidden="1">
      <c r="A281" s="82" t="s">
        <v>190</v>
      </c>
      <c r="B281" s="87">
        <v>91108</v>
      </c>
      <c r="C281" s="87"/>
      <c r="D281" s="88">
        <f>D282</f>
        <v>0</v>
      </c>
      <c r="E281" s="87"/>
      <c r="F281" s="88">
        <f aca="true" t="shared" si="70" ref="F281:R281">F282</f>
        <v>0</v>
      </c>
      <c r="G281" s="88">
        <f t="shared" si="70"/>
        <v>0</v>
      </c>
      <c r="H281" s="88">
        <f t="shared" si="70"/>
        <v>0</v>
      </c>
      <c r="I281" s="88">
        <f t="shared" si="70"/>
        <v>0</v>
      </c>
      <c r="J281" s="88">
        <f t="shared" si="70"/>
        <v>0</v>
      </c>
      <c r="K281" s="88">
        <f t="shared" si="70"/>
        <v>0</v>
      </c>
      <c r="L281" s="88">
        <f t="shared" si="70"/>
        <v>0</v>
      </c>
      <c r="M281" s="88">
        <f t="shared" si="70"/>
        <v>0</v>
      </c>
      <c r="N281" s="88">
        <f t="shared" si="70"/>
        <v>0</v>
      </c>
      <c r="O281" s="88">
        <f t="shared" si="70"/>
        <v>0</v>
      </c>
      <c r="P281" s="88">
        <f t="shared" si="70"/>
        <v>0</v>
      </c>
      <c r="Q281" s="88">
        <f t="shared" si="70"/>
        <v>0</v>
      </c>
      <c r="R281" s="88">
        <f t="shared" si="70"/>
        <v>0</v>
      </c>
    </row>
    <row r="282" spans="1:18" ht="15.75" hidden="1">
      <c r="A282" s="58" t="s">
        <v>123</v>
      </c>
      <c r="B282" s="81"/>
      <c r="C282" s="81">
        <v>2730</v>
      </c>
      <c r="D282" s="85">
        <f>F282+H282+I282+J282+K282+L282+M282+N282+O282+P282+Q282+R282</f>
        <v>0</v>
      </c>
      <c r="E282" s="81"/>
      <c r="F282" s="81"/>
      <c r="H282" s="81"/>
      <c r="I282" s="81"/>
      <c r="J282" s="81"/>
      <c r="K282" s="81"/>
      <c r="L282" s="81"/>
      <c r="M282" s="81"/>
      <c r="N282" s="81"/>
      <c r="O282" s="81"/>
      <c r="P282" s="81"/>
      <c r="Q282" s="81"/>
      <c r="R282" s="81"/>
    </row>
    <row r="283" spans="1:18" s="89" customFormat="1" ht="51" customHeight="1" hidden="1">
      <c r="A283" s="82" t="s">
        <v>38</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407</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388</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297</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516</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408</v>
      </c>
      <c r="B288" s="81"/>
      <c r="C288" s="81">
        <v>2273</v>
      </c>
      <c r="D288" s="85">
        <f t="shared" si="74"/>
        <v>0</v>
      </c>
      <c r="E288" s="81"/>
      <c r="F288" s="81"/>
      <c r="H288" s="81"/>
      <c r="I288" s="81"/>
      <c r="J288" s="81"/>
      <c r="K288" s="81"/>
      <c r="L288" s="81"/>
      <c r="M288" s="81"/>
      <c r="N288" s="81"/>
      <c r="O288" s="81"/>
      <c r="P288" s="81"/>
      <c r="Q288" s="81"/>
      <c r="R288" s="81"/>
    </row>
    <row r="289" spans="1:18" ht="15.75" hidden="1">
      <c r="A289" s="58" t="s">
        <v>395</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394</v>
      </c>
      <c r="B290" s="81"/>
      <c r="C290" s="81">
        <v>1137</v>
      </c>
      <c r="D290" s="85">
        <f t="shared" si="74"/>
        <v>0</v>
      </c>
      <c r="E290" s="81"/>
      <c r="F290" s="81"/>
      <c r="H290" s="81"/>
      <c r="I290" s="81"/>
      <c r="J290" s="81"/>
      <c r="K290" s="81"/>
      <c r="L290" s="81"/>
      <c r="M290" s="81"/>
      <c r="N290" s="81"/>
      <c r="O290" s="81"/>
      <c r="P290" s="81"/>
      <c r="Q290" s="81"/>
      <c r="R290" s="81"/>
    </row>
    <row r="291" spans="1:18" ht="31.5" hidden="1">
      <c r="A291" s="58" t="s">
        <v>442</v>
      </c>
      <c r="B291" s="81"/>
      <c r="C291" s="81">
        <v>2210</v>
      </c>
      <c r="D291" s="85">
        <f t="shared" si="74"/>
        <v>0</v>
      </c>
      <c r="E291" s="81"/>
      <c r="F291" s="81"/>
      <c r="H291" s="81"/>
      <c r="I291" s="81"/>
      <c r="J291" s="81"/>
      <c r="K291" s="81"/>
      <c r="L291" s="81"/>
      <c r="M291" s="81"/>
      <c r="N291" s="81"/>
      <c r="O291" s="81"/>
      <c r="P291" s="81"/>
      <c r="Q291" s="81"/>
      <c r="R291" s="81"/>
    </row>
    <row r="292" spans="1:18" ht="31.5" hidden="1">
      <c r="A292" s="58" t="s">
        <v>396</v>
      </c>
      <c r="B292" s="81"/>
      <c r="C292" s="81">
        <v>1139</v>
      </c>
      <c r="D292" s="85">
        <f t="shared" si="74"/>
        <v>0</v>
      </c>
      <c r="E292" s="81"/>
      <c r="F292" s="81"/>
      <c r="H292" s="81"/>
      <c r="I292" s="81"/>
      <c r="J292" s="81"/>
      <c r="K292" s="81"/>
      <c r="L292" s="81"/>
      <c r="M292" s="81"/>
      <c r="N292" s="81"/>
      <c r="O292" s="81"/>
      <c r="P292" s="81"/>
      <c r="Q292" s="81"/>
      <c r="R292" s="81"/>
    </row>
    <row r="293" spans="1:18" ht="15.75" hidden="1">
      <c r="A293" s="58" t="s">
        <v>402</v>
      </c>
      <c r="B293" s="81"/>
      <c r="C293" s="81">
        <v>2271</v>
      </c>
      <c r="D293" s="85">
        <f t="shared" si="74"/>
        <v>0</v>
      </c>
      <c r="E293" s="81"/>
      <c r="F293" s="81"/>
      <c r="H293" s="81"/>
      <c r="I293" s="81"/>
      <c r="J293" s="81"/>
      <c r="K293" s="81"/>
      <c r="L293" s="81"/>
      <c r="M293" s="81"/>
      <c r="N293" s="81"/>
      <c r="O293" s="81"/>
      <c r="P293" s="81"/>
      <c r="Q293" s="81"/>
      <c r="R293" s="81"/>
    </row>
    <row r="294" spans="1:18" ht="31.5" hidden="1">
      <c r="A294" s="58" t="s">
        <v>439</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340</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442</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381</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395</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324</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402</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408</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121</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c r="A303" s="90" t="s">
        <v>362</v>
      </c>
      <c r="B303" s="91"/>
      <c r="C303" s="91"/>
      <c r="D303" s="91">
        <f>D304+D312</f>
        <v>6600</v>
      </c>
      <c r="E303" s="91"/>
      <c r="F303" s="91">
        <f aca="true" t="shared" si="77" ref="F303:R303">F304+F312</f>
        <v>0</v>
      </c>
      <c r="G303" s="91">
        <f t="shared" si="77"/>
        <v>0</v>
      </c>
      <c r="H303" s="91">
        <f t="shared" si="77"/>
        <v>0</v>
      </c>
      <c r="I303" s="91">
        <f t="shared" si="77"/>
        <v>0</v>
      </c>
      <c r="J303" s="91">
        <f t="shared" si="77"/>
        <v>0</v>
      </c>
      <c r="K303" s="91">
        <f t="shared" si="77"/>
        <v>0</v>
      </c>
      <c r="L303" s="91">
        <f t="shared" si="77"/>
        <v>6000</v>
      </c>
      <c r="M303" s="91">
        <f t="shared" si="77"/>
        <v>600</v>
      </c>
      <c r="N303" s="91">
        <f t="shared" si="77"/>
        <v>0</v>
      </c>
      <c r="O303" s="91">
        <f t="shared" si="77"/>
        <v>0</v>
      </c>
      <c r="P303" s="91">
        <f t="shared" si="77"/>
        <v>0</v>
      </c>
      <c r="Q303" s="91">
        <f t="shared" si="77"/>
        <v>0</v>
      </c>
      <c r="R303" s="91">
        <f t="shared" si="77"/>
        <v>0</v>
      </c>
    </row>
    <row r="304" spans="1:18" ht="28.5" customHeight="1">
      <c r="A304" s="92" t="s">
        <v>363</v>
      </c>
      <c r="B304" s="83">
        <v>10116</v>
      </c>
      <c r="C304" s="83"/>
      <c r="D304" s="83">
        <f>D305+D306+D307+D308+D309+D310+D311</f>
        <v>6600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6000</v>
      </c>
      <c r="M304" s="83">
        <f t="shared" si="78"/>
        <v>600</v>
      </c>
      <c r="N304" s="83">
        <f t="shared" si="78"/>
        <v>0</v>
      </c>
      <c r="O304" s="83">
        <f t="shared" si="78"/>
        <v>0</v>
      </c>
      <c r="P304" s="83">
        <f t="shared" si="78"/>
        <v>0</v>
      </c>
      <c r="Q304" s="83">
        <f t="shared" si="78"/>
        <v>0</v>
      </c>
      <c r="R304" s="83">
        <f t="shared" si="78"/>
        <v>0</v>
      </c>
    </row>
    <row r="305" spans="1:18" ht="15.75" customHeight="1" hidden="1">
      <c r="A305" s="58" t="s">
        <v>399</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291</v>
      </c>
      <c r="B306" s="81"/>
      <c r="C306" s="81">
        <v>2120</v>
      </c>
      <c r="D306" s="81">
        <f t="shared" si="79"/>
        <v>0</v>
      </c>
      <c r="E306" s="81"/>
      <c r="F306" s="81"/>
      <c r="H306" s="81"/>
      <c r="I306" s="81"/>
      <c r="J306" s="81"/>
      <c r="K306" s="81"/>
      <c r="L306" s="81"/>
      <c r="M306" s="81"/>
      <c r="N306" s="81"/>
      <c r="O306" s="81"/>
      <c r="P306" s="81"/>
      <c r="Q306" s="81"/>
      <c r="R306" s="81"/>
    </row>
    <row r="307" spans="1:18" ht="15.75" hidden="1">
      <c r="A307" s="58" t="s">
        <v>408</v>
      </c>
      <c r="B307" s="81"/>
      <c r="C307" s="81">
        <v>2273</v>
      </c>
      <c r="D307" s="81">
        <f t="shared" si="79"/>
        <v>0</v>
      </c>
      <c r="E307" s="81"/>
      <c r="F307" s="81"/>
      <c r="H307" s="81"/>
      <c r="I307" s="81"/>
      <c r="J307" s="81"/>
      <c r="K307" s="81"/>
      <c r="L307" s="81"/>
      <c r="M307" s="81"/>
      <c r="N307" s="81"/>
      <c r="O307" s="81"/>
      <c r="P307" s="81"/>
      <c r="Q307" s="81"/>
      <c r="R307" s="81"/>
    </row>
    <row r="308" spans="1:18" ht="31.5" hidden="1">
      <c r="A308" s="58" t="s">
        <v>476</v>
      </c>
      <c r="B308" s="81"/>
      <c r="C308" s="81">
        <v>2240</v>
      </c>
      <c r="D308" s="81">
        <f t="shared" si="79"/>
        <v>0</v>
      </c>
      <c r="E308" s="81"/>
      <c r="F308" s="81"/>
      <c r="H308" s="81"/>
      <c r="I308" s="81"/>
      <c r="J308" s="81"/>
      <c r="K308" s="81"/>
      <c r="L308" s="81"/>
      <c r="M308" s="81"/>
      <c r="N308" s="81"/>
      <c r="O308" s="81"/>
      <c r="P308" s="81"/>
      <c r="Q308" s="81"/>
      <c r="R308" s="81"/>
    </row>
    <row r="309" spans="1:18" ht="15.75" hidden="1">
      <c r="A309" s="58" t="s">
        <v>402</v>
      </c>
      <c r="B309" s="81"/>
      <c r="C309" s="81">
        <v>2271</v>
      </c>
      <c r="D309" s="81">
        <f t="shared" si="79"/>
        <v>0</v>
      </c>
      <c r="E309" s="81"/>
      <c r="F309" s="81"/>
      <c r="H309" s="81"/>
      <c r="I309" s="81"/>
      <c r="J309" s="81"/>
      <c r="K309" s="81"/>
      <c r="L309" s="81"/>
      <c r="M309" s="81"/>
      <c r="N309" s="81"/>
      <c r="O309" s="81"/>
      <c r="P309" s="81"/>
      <c r="Q309" s="81"/>
      <c r="R309" s="81"/>
    </row>
    <row r="310" spans="1:18" ht="31.5">
      <c r="A310" s="58" t="s">
        <v>439</v>
      </c>
      <c r="B310" s="81"/>
      <c r="C310" s="81">
        <v>2272</v>
      </c>
      <c r="D310" s="81">
        <f t="shared" si="79"/>
        <v>600</v>
      </c>
      <c r="E310" s="81"/>
      <c r="F310" s="81"/>
      <c r="H310" s="81"/>
      <c r="I310" s="81"/>
      <c r="J310" s="81"/>
      <c r="K310" s="81"/>
      <c r="L310" s="81"/>
      <c r="M310" s="81">
        <v>600</v>
      </c>
      <c r="N310" s="81"/>
      <c r="O310" s="81"/>
      <c r="P310" s="81"/>
      <c r="Q310" s="81"/>
      <c r="R310" s="81"/>
    </row>
    <row r="311" spans="1:18" ht="15.75">
      <c r="A311" s="58" t="s">
        <v>408</v>
      </c>
      <c r="B311" s="81"/>
      <c r="C311" s="81">
        <v>2273</v>
      </c>
      <c r="D311" s="81">
        <f t="shared" si="79"/>
        <v>6000</v>
      </c>
      <c r="E311" s="81"/>
      <c r="F311" s="81"/>
      <c r="H311" s="81"/>
      <c r="I311" s="81"/>
      <c r="J311" s="81"/>
      <c r="K311" s="81"/>
      <c r="L311" s="81">
        <v>6000</v>
      </c>
      <c r="M311" s="81"/>
      <c r="N311" s="81"/>
      <c r="O311" s="81"/>
      <c r="P311" s="81"/>
      <c r="Q311" s="81"/>
      <c r="R311" s="81"/>
    </row>
    <row r="312" spans="1:18" s="89" customFormat="1" ht="15.75" hidden="1">
      <c r="A312" s="82" t="s">
        <v>470</v>
      </c>
      <c r="B312" s="87">
        <v>250404</v>
      </c>
      <c r="C312" s="87"/>
      <c r="D312" s="87">
        <f>D313</f>
        <v>0</v>
      </c>
      <c r="E312" s="87"/>
      <c r="F312" s="87">
        <f aca="true" t="shared" si="80" ref="F312:R312">F313</f>
        <v>0</v>
      </c>
      <c r="G312" s="87">
        <f t="shared" si="80"/>
        <v>0</v>
      </c>
      <c r="H312" s="87">
        <f t="shared" si="80"/>
        <v>0</v>
      </c>
      <c r="I312" s="87">
        <f t="shared" si="80"/>
        <v>0</v>
      </c>
      <c r="J312" s="87">
        <f t="shared" si="80"/>
        <v>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476</v>
      </c>
      <c r="B313" s="81"/>
      <c r="C313" s="81">
        <v>2240</v>
      </c>
      <c r="D313" s="81">
        <f>F313+H313+I313+J313+K313+L313+M313+N313+O313+P313+Q313+R313</f>
        <v>0</v>
      </c>
      <c r="E313" s="81"/>
      <c r="F313" s="81"/>
      <c r="H313" s="81"/>
      <c r="I313" s="81"/>
      <c r="J313" s="81"/>
      <c r="K313" s="81"/>
      <c r="L313" s="81"/>
      <c r="M313" s="81"/>
      <c r="N313" s="81"/>
      <c r="O313" s="81"/>
      <c r="P313" s="81"/>
      <c r="Q313" s="81"/>
      <c r="R313" s="81"/>
    </row>
    <row r="314" spans="1:18" s="70" customFormat="1" ht="15.75">
      <c r="A314" s="90" t="s">
        <v>331</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297</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399</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121</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291</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364</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442</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516</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298</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393</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341</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125</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hidden="1">
      <c r="A326" s="92" t="s">
        <v>342</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402</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439</v>
      </c>
      <c r="B328" s="81"/>
      <c r="C328" s="81">
        <v>2272</v>
      </c>
      <c r="D328" s="81">
        <f t="shared" si="86"/>
        <v>0</v>
      </c>
      <c r="E328" s="81"/>
      <c r="F328" s="81"/>
      <c r="H328" s="81"/>
      <c r="I328" s="81"/>
      <c r="J328" s="81"/>
      <c r="K328" s="81"/>
      <c r="L328" s="81"/>
      <c r="M328" s="81"/>
      <c r="N328" s="81"/>
      <c r="O328" s="81"/>
      <c r="P328" s="81"/>
      <c r="Q328" s="81"/>
      <c r="R328" s="81"/>
    </row>
    <row r="329" spans="1:18" ht="31.5" hidden="1">
      <c r="A329" s="58" t="s">
        <v>442</v>
      </c>
      <c r="B329" s="81"/>
      <c r="C329" s="81">
        <v>2210</v>
      </c>
      <c r="D329" s="81">
        <f t="shared" si="86"/>
        <v>0</v>
      </c>
      <c r="E329" s="81"/>
      <c r="F329" s="81"/>
      <c r="H329" s="81"/>
      <c r="I329" s="81"/>
      <c r="J329" s="81"/>
      <c r="K329" s="81"/>
      <c r="L329" s="81"/>
      <c r="M329" s="81"/>
      <c r="N329" s="81"/>
      <c r="O329" s="81"/>
      <c r="P329" s="81"/>
      <c r="Q329" s="81"/>
      <c r="R329" s="81"/>
    </row>
    <row r="330" spans="1:18" ht="15.75" hidden="1">
      <c r="A330" s="58" t="s">
        <v>408</v>
      </c>
      <c r="B330" s="81"/>
      <c r="C330" s="81">
        <v>2273</v>
      </c>
      <c r="D330" s="81">
        <f t="shared" si="86"/>
        <v>0</v>
      </c>
      <c r="E330" s="81"/>
      <c r="F330" s="81"/>
      <c r="H330" s="81"/>
      <c r="I330" s="81"/>
      <c r="J330" s="81"/>
      <c r="K330" s="81"/>
      <c r="L330" s="81"/>
      <c r="M330" s="81"/>
      <c r="N330" s="81"/>
      <c r="O330" s="81"/>
      <c r="P330" s="81"/>
      <c r="Q330" s="81"/>
      <c r="R330" s="81"/>
    </row>
    <row r="331" spans="1:18" ht="15.75" hidden="1">
      <c r="A331" s="58" t="s">
        <v>399</v>
      </c>
      <c r="B331" s="81"/>
      <c r="C331" s="81">
        <v>2111</v>
      </c>
      <c r="D331" s="81">
        <f t="shared" si="86"/>
        <v>0</v>
      </c>
      <c r="E331" s="81"/>
      <c r="F331" s="81"/>
      <c r="H331" s="81"/>
      <c r="I331" s="81"/>
      <c r="J331" s="81"/>
      <c r="K331" s="81"/>
      <c r="L331" s="81"/>
      <c r="M331" s="81"/>
      <c r="N331" s="81"/>
      <c r="O331" s="81"/>
      <c r="P331" s="81"/>
      <c r="Q331" s="81"/>
      <c r="R331" s="81"/>
    </row>
    <row r="332" spans="1:18" ht="78.75" hidden="1">
      <c r="A332" s="58" t="s">
        <v>121</v>
      </c>
      <c r="B332" s="81"/>
      <c r="C332" s="81">
        <v>2282</v>
      </c>
      <c r="D332" s="81">
        <f t="shared" si="86"/>
        <v>0</v>
      </c>
      <c r="E332" s="81"/>
      <c r="F332" s="81"/>
      <c r="H332" s="81"/>
      <c r="I332" s="81"/>
      <c r="J332" s="81"/>
      <c r="K332" s="81"/>
      <c r="L332" s="81"/>
      <c r="M332" s="81"/>
      <c r="N332" s="81"/>
      <c r="O332" s="81"/>
      <c r="P332" s="81"/>
      <c r="Q332" s="81"/>
      <c r="R332" s="81"/>
    </row>
    <row r="333" spans="1:18" ht="31.5" hidden="1">
      <c r="A333" s="58" t="s">
        <v>476</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343</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402</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439</v>
      </c>
      <c r="B336" s="81"/>
      <c r="C336" s="81">
        <v>2272</v>
      </c>
      <c r="D336" s="81">
        <f t="shared" si="88"/>
        <v>0</v>
      </c>
      <c r="E336" s="81"/>
      <c r="F336" s="81"/>
      <c r="H336" s="81"/>
      <c r="I336" s="81"/>
      <c r="J336" s="81"/>
      <c r="K336" s="81"/>
      <c r="L336" s="81"/>
      <c r="M336" s="81"/>
      <c r="N336" s="81"/>
      <c r="O336" s="81"/>
      <c r="P336" s="81"/>
      <c r="Q336" s="81"/>
      <c r="R336" s="81"/>
    </row>
    <row r="337" spans="1:18" ht="15.75" hidden="1">
      <c r="A337" s="58" t="s">
        <v>408</v>
      </c>
      <c r="B337" s="81"/>
      <c r="C337" s="81">
        <v>2273</v>
      </c>
      <c r="D337" s="81">
        <f t="shared" si="88"/>
        <v>0</v>
      </c>
      <c r="E337" s="81"/>
      <c r="F337" s="81"/>
      <c r="H337" s="81"/>
      <c r="I337" s="81"/>
      <c r="J337" s="81"/>
      <c r="K337" s="81"/>
      <c r="L337" s="81"/>
      <c r="M337" s="81"/>
      <c r="N337" s="81"/>
      <c r="O337" s="81"/>
      <c r="P337" s="81"/>
      <c r="Q337" s="81"/>
      <c r="R337" s="81"/>
    </row>
    <row r="338" spans="1:18" ht="31.5" hidden="1">
      <c r="A338" s="58" t="s">
        <v>442</v>
      </c>
      <c r="B338" s="81"/>
      <c r="C338" s="81">
        <v>2210</v>
      </c>
      <c r="D338" s="81">
        <f t="shared" si="88"/>
        <v>0</v>
      </c>
      <c r="E338" s="81"/>
      <c r="F338" s="81"/>
      <c r="H338" s="81"/>
      <c r="I338" s="81"/>
      <c r="J338" s="81"/>
      <c r="K338" s="81"/>
      <c r="L338" s="81"/>
      <c r="M338" s="81"/>
      <c r="N338" s="81"/>
      <c r="O338" s="81"/>
      <c r="P338" s="81"/>
      <c r="Q338" s="81"/>
      <c r="R338" s="81"/>
    </row>
    <row r="339" spans="1:18" ht="31.5" hidden="1">
      <c r="A339" s="58" t="s">
        <v>476</v>
      </c>
      <c r="B339" s="81"/>
      <c r="C339" s="81">
        <v>2240</v>
      </c>
      <c r="D339" s="81">
        <f t="shared" si="88"/>
        <v>0</v>
      </c>
      <c r="E339" s="81"/>
      <c r="F339" s="81"/>
      <c r="H339" s="81"/>
      <c r="I339" s="81"/>
      <c r="J339" s="81"/>
      <c r="K339" s="81"/>
      <c r="L339" s="81"/>
      <c r="M339" s="81"/>
      <c r="N339" s="81"/>
      <c r="O339" s="81"/>
      <c r="P339" s="81"/>
      <c r="Q339" s="81"/>
      <c r="R339" s="81"/>
    </row>
    <row r="340" spans="1:18" ht="15.75" hidden="1">
      <c r="A340" s="58" t="s">
        <v>122</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296</v>
      </c>
      <c r="B342" s="83">
        <v>110205</v>
      </c>
      <c r="C342" s="83"/>
      <c r="D342" s="83"/>
      <c r="E342" s="83">
        <v>1.4</v>
      </c>
      <c r="F342" s="83"/>
      <c r="H342" s="83"/>
      <c r="I342" s="83"/>
      <c r="J342" s="83"/>
      <c r="K342" s="83"/>
      <c r="L342" s="83"/>
      <c r="M342" s="83"/>
      <c r="N342" s="83"/>
      <c r="O342" s="83"/>
      <c r="P342" s="83"/>
      <c r="Q342" s="83"/>
      <c r="R342" s="83"/>
    </row>
    <row r="343" spans="1:18" ht="15.75" hidden="1">
      <c r="A343" s="58" t="s">
        <v>290</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516</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291</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c r="A346" s="92" t="s">
        <v>344</v>
      </c>
      <c r="B346" s="83">
        <v>110204</v>
      </c>
      <c r="C346" s="83"/>
      <c r="D346" s="83">
        <f>D347+D348+D349+D350+D351+D352</f>
        <v>-1900</v>
      </c>
      <c r="E346" s="83"/>
      <c r="F346" s="83">
        <f aca="true" t="shared" si="89" ref="F346:R346">F347+F348+F349+F350+F351+F352</f>
        <v>0</v>
      </c>
      <c r="G346" s="83">
        <f t="shared" si="89"/>
        <v>0</v>
      </c>
      <c r="H346" s="83">
        <f t="shared" si="89"/>
        <v>0</v>
      </c>
      <c r="I346" s="83">
        <f t="shared" si="89"/>
        <v>0</v>
      </c>
      <c r="J346" s="83">
        <f t="shared" si="89"/>
        <v>0</v>
      </c>
      <c r="K346" s="83">
        <f t="shared" si="89"/>
        <v>-1900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442</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408</v>
      </c>
      <c r="B348" s="81"/>
      <c r="C348" s="81">
        <v>2273</v>
      </c>
      <c r="D348" s="81">
        <f t="shared" si="90"/>
        <v>0</v>
      </c>
      <c r="E348" s="81"/>
      <c r="F348" s="81"/>
      <c r="H348" s="81"/>
      <c r="I348" s="81"/>
      <c r="J348" s="81"/>
      <c r="K348" s="81"/>
      <c r="L348" s="81"/>
      <c r="M348" s="81"/>
      <c r="N348" s="81"/>
      <c r="O348" s="81"/>
      <c r="P348" s="81"/>
      <c r="Q348" s="81"/>
      <c r="R348" s="81"/>
    </row>
    <row r="349" spans="1:18" ht="31.5" hidden="1">
      <c r="A349" s="58" t="s">
        <v>439</v>
      </c>
      <c r="B349" s="81"/>
      <c r="C349" s="81">
        <v>2272</v>
      </c>
      <c r="D349" s="81">
        <f t="shared" si="90"/>
        <v>0</v>
      </c>
      <c r="E349" s="81"/>
      <c r="F349" s="81"/>
      <c r="H349" s="81"/>
      <c r="I349" s="81"/>
      <c r="J349" s="81"/>
      <c r="K349" s="81"/>
      <c r="L349" s="81"/>
      <c r="M349" s="81"/>
      <c r="N349" s="81"/>
      <c r="O349" s="81"/>
      <c r="P349" s="81"/>
      <c r="Q349" s="81"/>
      <c r="R349" s="81"/>
    </row>
    <row r="350" spans="1:18" ht="15.75">
      <c r="A350" s="58" t="s">
        <v>399</v>
      </c>
      <c r="B350" s="81"/>
      <c r="C350" s="81">
        <v>2111</v>
      </c>
      <c r="D350" s="81">
        <f t="shared" si="90"/>
        <v>-1900</v>
      </c>
      <c r="E350" s="81"/>
      <c r="F350" s="81"/>
      <c r="H350" s="81"/>
      <c r="I350" s="81"/>
      <c r="J350" s="81"/>
      <c r="K350" s="81">
        <v>-1900</v>
      </c>
      <c r="L350" s="81"/>
      <c r="M350" s="81"/>
      <c r="N350" s="81"/>
      <c r="O350" s="81"/>
      <c r="P350" s="81"/>
      <c r="Q350" s="81"/>
      <c r="R350" s="81"/>
    </row>
    <row r="351" spans="1:18" ht="31.5" hidden="1">
      <c r="A351" s="58" t="s">
        <v>516</v>
      </c>
      <c r="B351" s="81"/>
      <c r="C351" s="81">
        <v>2240</v>
      </c>
      <c r="D351" s="81">
        <f t="shared" si="90"/>
        <v>0</v>
      </c>
      <c r="E351" s="81"/>
      <c r="F351" s="81"/>
      <c r="H351" s="81"/>
      <c r="I351" s="81"/>
      <c r="J351" s="81"/>
      <c r="K351" s="81"/>
      <c r="L351" s="81"/>
      <c r="M351" s="81"/>
      <c r="N351" s="81"/>
      <c r="O351" s="81"/>
      <c r="P351" s="81"/>
      <c r="Q351" s="81"/>
      <c r="R351" s="81"/>
    </row>
    <row r="352" spans="1:18" ht="15.75" hidden="1">
      <c r="A352" s="58" t="s">
        <v>122</v>
      </c>
      <c r="B352" s="81"/>
      <c r="C352" s="81">
        <v>2800</v>
      </c>
      <c r="D352" s="81">
        <f t="shared" si="90"/>
        <v>0</v>
      </c>
      <c r="E352" s="81"/>
      <c r="F352" s="81"/>
      <c r="H352" s="81"/>
      <c r="I352" s="81"/>
      <c r="J352" s="81"/>
      <c r="K352" s="81"/>
      <c r="L352" s="81"/>
      <c r="M352" s="81"/>
      <c r="N352" s="81"/>
      <c r="O352" s="81"/>
      <c r="P352" s="81"/>
      <c r="Q352" s="81"/>
      <c r="R352" s="81"/>
    </row>
    <row r="353" spans="1:18" s="78" customFormat="1" ht="31.5">
      <c r="A353" s="92" t="s">
        <v>296</v>
      </c>
      <c r="B353" s="83">
        <v>110205</v>
      </c>
      <c r="C353" s="83"/>
      <c r="D353" s="83">
        <f>D354+D359+D355+D356+D357+D358</f>
        <v>-5000</v>
      </c>
      <c r="E353" s="83">
        <v>9.5</v>
      </c>
      <c r="F353" s="83">
        <f aca="true" t="shared" si="91" ref="F353:R353">F354+F359+F355+F356+F357+F358</f>
        <v>0</v>
      </c>
      <c r="G353" s="83">
        <f t="shared" si="91"/>
        <v>0</v>
      </c>
      <c r="H353" s="83">
        <f t="shared" si="91"/>
        <v>0</v>
      </c>
      <c r="I353" s="83">
        <f t="shared" si="91"/>
        <v>0</v>
      </c>
      <c r="J353" s="83">
        <f t="shared" si="91"/>
        <v>0</v>
      </c>
      <c r="K353" s="83">
        <f t="shared" si="91"/>
        <v>-5000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399</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c r="A355" s="58" t="s">
        <v>291</v>
      </c>
      <c r="B355" s="83"/>
      <c r="C355" s="84">
        <v>2120</v>
      </c>
      <c r="D355" s="84">
        <f t="shared" si="92"/>
        <v>-5000</v>
      </c>
      <c r="E355" s="83"/>
      <c r="F355" s="83"/>
      <c r="G355" s="100"/>
      <c r="H355" s="83"/>
      <c r="I355" s="83"/>
      <c r="J355" s="83"/>
      <c r="K355" s="84">
        <v>-5000</v>
      </c>
      <c r="L355" s="83"/>
      <c r="M355" s="83"/>
      <c r="N355" s="83"/>
      <c r="O355" s="83"/>
      <c r="P355" s="83"/>
      <c r="Q355" s="83"/>
      <c r="R355" s="83"/>
    </row>
    <row r="356" spans="1:18" s="78" customFormat="1" ht="31.5" hidden="1">
      <c r="A356" s="58" t="s">
        <v>439</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408</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122</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442</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c r="A360" s="92" t="s">
        <v>345</v>
      </c>
      <c r="B360" s="83">
        <v>110502</v>
      </c>
      <c r="C360" s="83"/>
      <c r="D360" s="83">
        <f>D361+D362+D363+D367+D364+D365+D366</f>
        <v>6900</v>
      </c>
      <c r="E360" s="83">
        <v>5.8</v>
      </c>
      <c r="F360" s="83">
        <f aca="true" t="shared" si="93" ref="F360:R360">F361+F362+F363+F367+F364+F365+F366</f>
        <v>0</v>
      </c>
      <c r="G360" s="83">
        <f t="shared" si="93"/>
        <v>0</v>
      </c>
      <c r="H360" s="83">
        <f t="shared" si="93"/>
        <v>0</v>
      </c>
      <c r="I360" s="83">
        <f t="shared" si="93"/>
        <v>0</v>
      </c>
      <c r="J360" s="83">
        <f t="shared" si="93"/>
        <v>0</v>
      </c>
      <c r="K360" s="83">
        <f t="shared" si="93"/>
        <v>6900</v>
      </c>
      <c r="L360" s="83">
        <f t="shared" si="93"/>
        <v>0</v>
      </c>
      <c r="M360" s="83">
        <f t="shared" si="93"/>
        <v>0</v>
      </c>
      <c r="N360" s="83">
        <f t="shared" si="93"/>
        <v>0</v>
      </c>
      <c r="O360" s="83">
        <f t="shared" si="93"/>
        <v>0</v>
      </c>
      <c r="P360" s="83">
        <f t="shared" si="93"/>
        <v>0</v>
      </c>
      <c r="Q360" s="83">
        <f t="shared" si="93"/>
        <v>0</v>
      </c>
      <c r="R360" s="83">
        <f t="shared" si="93"/>
        <v>0</v>
      </c>
    </row>
    <row r="361" spans="1:18" ht="15.75">
      <c r="A361" s="58" t="s">
        <v>399</v>
      </c>
      <c r="B361" s="81"/>
      <c r="C361" s="81">
        <v>2111</v>
      </c>
      <c r="D361" s="81">
        <f aca="true" t="shared" si="94" ref="D361:D367">F361+H361+I361+J361+K361+L361+M361+N361+O361+P361+Q361+R361</f>
        <v>5100</v>
      </c>
      <c r="E361" s="81"/>
      <c r="F361" s="81"/>
      <c r="H361" s="81"/>
      <c r="I361" s="81"/>
      <c r="J361" s="81"/>
      <c r="K361" s="81">
        <v>5100</v>
      </c>
      <c r="L361" s="81"/>
      <c r="M361" s="81"/>
      <c r="N361" s="81"/>
      <c r="O361" s="81"/>
      <c r="P361" s="81"/>
      <c r="Q361" s="81"/>
      <c r="R361" s="81"/>
    </row>
    <row r="362" spans="1:18" ht="15.75" hidden="1">
      <c r="A362" s="58" t="s">
        <v>335</v>
      </c>
      <c r="B362" s="81"/>
      <c r="C362" s="81">
        <v>2273</v>
      </c>
      <c r="D362" s="81">
        <f t="shared" si="94"/>
        <v>0</v>
      </c>
      <c r="E362" s="81"/>
      <c r="F362" s="81"/>
      <c r="H362" s="81"/>
      <c r="I362" s="81"/>
      <c r="J362" s="81"/>
      <c r="K362" s="81"/>
      <c r="L362" s="81"/>
      <c r="M362" s="81"/>
      <c r="N362" s="81"/>
      <c r="O362" s="81"/>
      <c r="P362" s="81"/>
      <c r="Q362" s="81"/>
      <c r="R362" s="81"/>
    </row>
    <row r="363" spans="1:18" ht="15.75">
      <c r="A363" s="58" t="s">
        <v>291</v>
      </c>
      <c r="B363" s="81"/>
      <c r="C363" s="81">
        <v>2120</v>
      </c>
      <c r="D363" s="81">
        <f t="shared" si="94"/>
        <v>1800</v>
      </c>
      <c r="E363" s="81"/>
      <c r="F363" s="81"/>
      <c r="H363" s="81"/>
      <c r="I363" s="81"/>
      <c r="J363" s="81"/>
      <c r="K363" s="81">
        <v>1800</v>
      </c>
      <c r="L363" s="81"/>
      <c r="M363" s="81"/>
      <c r="N363" s="81"/>
      <c r="O363" s="81"/>
      <c r="P363" s="81"/>
      <c r="Q363" s="81"/>
      <c r="R363" s="81"/>
    </row>
    <row r="364" spans="1:18" ht="15.75" hidden="1">
      <c r="A364" s="58" t="s">
        <v>402</v>
      </c>
      <c r="B364" s="81"/>
      <c r="C364" s="81">
        <v>2271</v>
      </c>
      <c r="D364" s="81">
        <f t="shared" si="94"/>
        <v>0</v>
      </c>
      <c r="E364" s="81"/>
      <c r="F364" s="81"/>
      <c r="H364" s="81"/>
      <c r="I364" s="81"/>
      <c r="J364" s="81"/>
      <c r="K364" s="81"/>
      <c r="L364" s="81"/>
      <c r="M364" s="81"/>
      <c r="N364" s="81"/>
      <c r="O364" s="81"/>
      <c r="P364" s="81"/>
      <c r="Q364" s="81"/>
      <c r="R364" s="81"/>
    </row>
    <row r="365" spans="1:18" ht="78.75" hidden="1">
      <c r="A365" s="58" t="s">
        <v>121</v>
      </c>
      <c r="B365" s="81"/>
      <c r="C365" s="81">
        <v>2282</v>
      </c>
      <c r="D365" s="81">
        <f t="shared" si="94"/>
        <v>0</v>
      </c>
      <c r="E365" s="81"/>
      <c r="F365" s="81"/>
      <c r="H365" s="81"/>
      <c r="I365" s="81"/>
      <c r="J365" s="81"/>
      <c r="K365" s="81"/>
      <c r="L365" s="81"/>
      <c r="M365" s="81"/>
      <c r="N365" s="81"/>
      <c r="O365" s="81"/>
      <c r="P365" s="81"/>
      <c r="Q365" s="81"/>
      <c r="R365" s="81"/>
    </row>
    <row r="366" spans="1:18" ht="15.75" hidden="1">
      <c r="A366" s="58" t="s">
        <v>289</v>
      </c>
      <c r="B366" s="81"/>
      <c r="C366" s="81">
        <v>2250</v>
      </c>
      <c r="D366" s="81">
        <f t="shared" si="94"/>
        <v>0</v>
      </c>
      <c r="E366" s="81"/>
      <c r="F366" s="81"/>
      <c r="H366" s="81"/>
      <c r="I366" s="81"/>
      <c r="J366" s="81"/>
      <c r="K366" s="81"/>
      <c r="L366" s="81"/>
      <c r="M366" s="81"/>
      <c r="N366" s="81"/>
      <c r="O366" s="81"/>
      <c r="P366" s="81"/>
      <c r="Q366" s="81"/>
      <c r="R366" s="81"/>
    </row>
    <row r="367" spans="1:18" ht="31.5" hidden="1">
      <c r="A367" s="58" t="s">
        <v>439</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346</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297</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290</v>
      </c>
      <c r="B370" s="81"/>
      <c r="C370" s="81">
        <v>2111</v>
      </c>
      <c r="D370" s="81"/>
      <c r="E370" s="81">
        <v>12.2</v>
      </c>
      <c r="F370" s="81"/>
      <c r="H370" s="81"/>
      <c r="I370" s="81"/>
      <c r="J370" s="81"/>
      <c r="K370" s="81"/>
      <c r="L370" s="81"/>
      <c r="M370" s="81"/>
      <c r="N370" s="81"/>
      <c r="O370" s="81"/>
      <c r="P370" s="81"/>
      <c r="Q370" s="81"/>
      <c r="R370" s="81"/>
    </row>
    <row r="371" spans="1:18" ht="15.75" hidden="1">
      <c r="A371" s="58" t="s">
        <v>291</v>
      </c>
      <c r="B371" s="81"/>
      <c r="C371" s="81">
        <v>2120</v>
      </c>
      <c r="D371" s="81"/>
      <c r="E371" s="81"/>
      <c r="F371" s="81"/>
      <c r="H371" s="81"/>
      <c r="I371" s="81"/>
      <c r="J371" s="81"/>
      <c r="K371" s="81"/>
      <c r="L371" s="81"/>
      <c r="M371" s="81"/>
      <c r="N371" s="81"/>
      <c r="O371" s="81"/>
      <c r="P371" s="81"/>
      <c r="Q371" s="81"/>
      <c r="R371" s="81"/>
    </row>
    <row r="372" spans="1:18" ht="15.75" hidden="1">
      <c r="A372" s="58" t="s">
        <v>395</v>
      </c>
      <c r="B372" s="81"/>
      <c r="C372" s="81">
        <v>2250</v>
      </c>
      <c r="D372" s="81"/>
      <c r="E372" s="81"/>
      <c r="F372" s="81"/>
      <c r="H372" s="81"/>
      <c r="I372" s="81"/>
      <c r="J372" s="81"/>
      <c r="K372" s="81"/>
      <c r="L372" s="81"/>
      <c r="M372" s="81"/>
      <c r="N372" s="81"/>
      <c r="O372" s="81"/>
      <c r="P372" s="81"/>
      <c r="Q372" s="81"/>
      <c r="R372" s="81"/>
    </row>
    <row r="373" spans="1:18" s="78" customFormat="1" ht="47.25" hidden="1">
      <c r="A373" s="92" t="s">
        <v>347</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322</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338</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322</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291</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298</v>
      </c>
      <c r="B378" s="81"/>
      <c r="C378" s="81">
        <v>1138</v>
      </c>
      <c r="D378" s="81">
        <f t="shared" si="98"/>
        <v>0</v>
      </c>
      <c r="E378" s="81"/>
      <c r="F378" s="81"/>
      <c r="H378" s="81"/>
      <c r="I378" s="81"/>
      <c r="J378" s="81"/>
      <c r="K378" s="81"/>
      <c r="L378" s="81"/>
      <c r="M378" s="81"/>
      <c r="N378" s="81"/>
      <c r="O378" s="81"/>
      <c r="P378" s="81"/>
      <c r="Q378" s="81"/>
      <c r="R378" s="81"/>
    </row>
    <row r="379" spans="1:18" ht="15.75" hidden="1">
      <c r="A379" s="58" t="s">
        <v>294</v>
      </c>
      <c r="B379" s="81"/>
      <c r="C379" s="81">
        <v>1161</v>
      </c>
      <c r="D379" s="81">
        <f t="shared" si="98"/>
        <v>0</v>
      </c>
      <c r="E379" s="81"/>
      <c r="F379" s="81"/>
      <c r="H379" s="81"/>
      <c r="I379" s="81"/>
      <c r="J379" s="81"/>
      <c r="K379" s="81"/>
      <c r="L379" s="81"/>
      <c r="M379" s="81"/>
      <c r="N379" s="81"/>
      <c r="O379" s="81"/>
      <c r="P379" s="81"/>
      <c r="Q379" s="81"/>
      <c r="R379" s="81"/>
    </row>
    <row r="380" spans="1:18" ht="15.75" hidden="1">
      <c r="A380" s="58" t="s">
        <v>292</v>
      </c>
      <c r="B380" s="81"/>
      <c r="C380" s="81">
        <v>1162</v>
      </c>
      <c r="D380" s="81">
        <f t="shared" si="98"/>
        <v>0</v>
      </c>
      <c r="E380" s="81"/>
      <c r="F380" s="81"/>
      <c r="H380" s="81"/>
      <c r="I380" s="81"/>
      <c r="J380" s="81"/>
      <c r="K380" s="81"/>
      <c r="L380" s="81"/>
      <c r="M380" s="81"/>
      <c r="N380" s="81"/>
      <c r="O380" s="81"/>
      <c r="P380" s="81"/>
      <c r="Q380" s="81"/>
      <c r="R380" s="81"/>
    </row>
    <row r="381" spans="1:18" ht="15.75" hidden="1">
      <c r="A381" s="58" t="s">
        <v>335</v>
      </c>
      <c r="B381" s="81"/>
      <c r="C381" s="81">
        <v>1163</v>
      </c>
      <c r="D381" s="81">
        <f t="shared" si="98"/>
        <v>0</v>
      </c>
      <c r="E381" s="81"/>
      <c r="F381" s="81"/>
      <c r="H381" s="81"/>
      <c r="I381" s="81"/>
      <c r="J381" s="81"/>
      <c r="K381" s="81"/>
      <c r="L381" s="81"/>
      <c r="M381" s="81"/>
      <c r="N381" s="81"/>
      <c r="O381" s="81"/>
      <c r="P381" s="81"/>
      <c r="Q381" s="81"/>
      <c r="R381" s="81"/>
    </row>
    <row r="382" spans="1:18" ht="15.75" hidden="1">
      <c r="A382" s="58" t="s">
        <v>293</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319</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329</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327</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333</v>
      </c>
      <c r="B386" s="81"/>
      <c r="C386" s="81">
        <v>1111</v>
      </c>
      <c r="D386" s="81"/>
      <c r="E386" s="81"/>
      <c r="F386" s="81"/>
      <c r="H386" s="81"/>
      <c r="I386" s="81"/>
      <c r="J386" s="81"/>
      <c r="K386" s="81"/>
      <c r="L386" s="81"/>
      <c r="M386" s="81"/>
      <c r="N386" s="81"/>
      <c r="O386" s="81"/>
      <c r="P386" s="81"/>
      <c r="Q386" s="81"/>
      <c r="R386" s="81"/>
    </row>
    <row r="387" spans="1:18" ht="15.75" hidden="1">
      <c r="A387" s="58" t="s">
        <v>291</v>
      </c>
      <c r="B387" s="81"/>
      <c r="C387" s="81">
        <v>1120</v>
      </c>
      <c r="D387" s="81"/>
      <c r="E387" s="81">
        <v>-0.2</v>
      </c>
      <c r="F387" s="81"/>
      <c r="H387" s="81"/>
      <c r="I387" s="81"/>
      <c r="J387" s="81"/>
      <c r="K387" s="81"/>
      <c r="L387" s="81"/>
      <c r="M387" s="81"/>
      <c r="N387" s="81"/>
      <c r="O387" s="81"/>
      <c r="P387" s="81"/>
      <c r="Q387" s="81"/>
      <c r="R387" s="81"/>
    </row>
    <row r="388" spans="1:18" ht="31.5" hidden="1">
      <c r="A388" s="58" t="s">
        <v>328</v>
      </c>
      <c r="B388" s="81"/>
      <c r="C388" s="81">
        <v>1131</v>
      </c>
      <c r="D388" s="81"/>
      <c r="E388" s="81"/>
      <c r="F388" s="81"/>
      <c r="H388" s="81"/>
      <c r="I388" s="81"/>
      <c r="J388" s="81"/>
      <c r="K388" s="81"/>
      <c r="L388" s="81"/>
      <c r="M388" s="81"/>
      <c r="N388" s="81"/>
      <c r="O388" s="81"/>
      <c r="P388" s="81"/>
      <c r="Q388" s="81"/>
      <c r="R388" s="81"/>
    </row>
    <row r="389" spans="1:18" ht="15.75" hidden="1">
      <c r="A389" s="58" t="s">
        <v>302</v>
      </c>
      <c r="B389" s="81"/>
      <c r="C389" s="81">
        <v>1137</v>
      </c>
      <c r="D389" s="81"/>
      <c r="E389" s="81"/>
      <c r="F389" s="81"/>
      <c r="H389" s="81"/>
      <c r="I389" s="81"/>
      <c r="J389" s="81"/>
      <c r="K389" s="81"/>
      <c r="L389" s="81"/>
      <c r="M389" s="81"/>
      <c r="N389" s="81"/>
      <c r="O389" s="81"/>
      <c r="P389" s="81"/>
      <c r="Q389" s="81"/>
      <c r="R389" s="81"/>
    </row>
    <row r="390" spans="1:18" ht="15.75" hidden="1">
      <c r="A390" s="58" t="s">
        <v>298</v>
      </c>
      <c r="B390" s="81"/>
      <c r="C390" s="81">
        <v>1138</v>
      </c>
      <c r="D390" s="81"/>
      <c r="E390" s="81"/>
      <c r="F390" s="81"/>
      <c r="H390" s="81"/>
      <c r="I390" s="81"/>
      <c r="J390" s="81"/>
      <c r="K390" s="81"/>
      <c r="L390" s="81"/>
      <c r="M390" s="81"/>
      <c r="N390" s="81"/>
      <c r="O390" s="81"/>
      <c r="P390" s="81"/>
      <c r="Q390" s="81"/>
      <c r="R390" s="81"/>
    </row>
    <row r="391" spans="1:18" ht="15.75" hidden="1">
      <c r="A391" s="58" t="s">
        <v>321</v>
      </c>
      <c r="B391" s="81"/>
      <c r="C391" s="81">
        <v>1139</v>
      </c>
      <c r="D391" s="81"/>
      <c r="E391" s="81"/>
      <c r="F391" s="81"/>
      <c r="H391" s="81"/>
      <c r="I391" s="81"/>
      <c r="J391" s="81"/>
      <c r="K391" s="81"/>
      <c r="L391" s="81"/>
      <c r="M391" s="81"/>
      <c r="N391" s="81"/>
      <c r="O391" s="81"/>
      <c r="P391" s="81"/>
      <c r="Q391" s="81"/>
      <c r="R391" s="81"/>
    </row>
    <row r="392" spans="1:18" ht="15.75" hidden="1">
      <c r="A392" s="58" t="s">
        <v>289</v>
      </c>
      <c r="B392" s="81"/>
      <c r="C392" s="81">
        <v>1140</v>
      </c>
      <c r="D392" s="81"/>
      <c r="E392" s="81"/>
      <c r="F392" s="81"/>
      <c r="H392" s="81"/>
      <c r="I392" s="81"/>
      <c r="J392" s="81"/>
      <c r="K392" s="81"/>
      <c r="L392" s="81"/>
      <c r="M392" s="81"/>
      <c r="N392" s="81"/>
      <c r="O392" s="81"/>
      <c r="P392" s="81"/>
      <c r="Q392" s="81"/>
      <c r="R392" s="81"/>
    </row>
    <row r="393" spans="1:18" ht="15.75" hidden="1">
      <c r="A393" s="58" t="s">
        <v>292</v>
      </c>
      <c r="B393" s="81"/>
      <c r="C393" s="81">
        <v>1162</v>
      </c>
      <c r="D393" s="81"/>
      <c r="E393" s="81"/>
      <c r="F393" s="81"/>
      <c r="H393" s="81"/>
      <c r="I393" s="81"/>
      <c r="J393" s="81"/>
      <c r="K393" s="81"/>
      <c r="L393" s="81"/>
      <c r="M393" s="81"/>
      <c r="N393" s="81"/>
      <c r="O393" s="81"/>
      <c r="P393" s="81"/>
      <c r="Q393" s="81"/>
      <c r="R393" s="81"/>
    </row>
    <row r="394" spans="1:18" ht="15.75" hidden="1">
      <c r="A394" s="58" t="s">
        <v>348</v>
      </c>
      <c r="B394" s="81"/>
      <c r="C394" s="81">
        <v>1163</v>
      </c>
      <c r="D394" s="81"/>
      <c r="E394" s="81"/>
      <c r="F394" s="81"/>
      <c r="H394" s="81"/>
      <c r="I394" s="81"/>
      <c r="J394" s="81"/>
      <c r="K394" s="81"/>
      <c r="L394" s="81"/>
      <c r="M394" s="81"/>
      <c r="N394" s="81"/>
      <c r="O394" s="81"/>
      <c r="P394" s="81"/>
      <c r="Q394" s="81"/>
      <c r="R394" s="81"/>
    </row>
    <row r="395" spans="1:18" ht="15.75" hidden="1">
      <c r="A395" s="58" t="s">
        <v>293</v>
      </c>
      <c r="B395" s="81"/>
      <c r="C395" s="81">
        <v>1164</v>
      </c>
      <c r="D395" s="81"/>
      <c r="E395" s="81"/>
      <c r="F395" s="81"/>
      <c r="H395" s="81"/>
      <c r="I395" s="81"/>
      <c r="J395" s="81"/>
      <c r="K395" s="81"/>
      <c r="L395" s="81"/>
      <c r="M395" s="81"/>
      <c r="N395" s="81"/>
      <c r="O395" s="81"/>
      <c r="P395" s="81"/>
      <c r="Q395" s="81"/>
      <c r="R395" s="81"/>
    </row>
    <row r="396" spans="1:18" ht="19.5" customHeight="1" hidden="1">
      <c r="A396" s="58" t="s">
        <v>295</v>
      </c>
      <c r="B396" s="81"/>
      <c r="C396" s="81">
        <v>1165</v>
      </c>
      <c r="D396" s="81"/>
      <c r="E396" s="81"/>
      <c r="F396" s="81"/>
      <c r="H396" s="81"/>
      <c r="I396" s="81"/>
      <c r="J396" s="81"/>
      <c r="K396" s="81"/>
      <c r="L396" s="81"/>
      <c r="M396" s="81"/>
      <c r="N396" s="81"/>
      <c r="O396" s="81"/>
      <c r="P396" s="81"/>
      <c r="Q396" s="81"/>
      <c r="R396" s="81"/>
    </row>
    <row r="397" spans="1:18" ht="19.5" customHeight="1" hidden="1">
      <c r="A397" s="58" t="s">
        <v>301</v>
      </c>
      <c r="B397" s="81"/>
      <c r="C397" s="81">
        <v>2110</v>
      </c>
      <c r="D397" s="81"/>
      <c r="E397" s="81"/>
      <c r="F397" s="81"/>
      <c r="H397" s="81"/>
      <c r="I397" s="81"/>
      <c r="J397" s="81"/>
      <c r="K397" s="81"/>
      <c r="L397" s="81"/>
      <c r="M397" s="81"/>
      <c r="N397" s="81"/>
      <c r="O397" s="81"/>
      <c r="P397" s="81"/>
      <c r="Q397" s="81"/>
      <c r="R397" s="81"/>
    </row>
    <row r="398" spans="1:18" ht="15.75" hidden="1">
      <c r="A398" s="58" t="s">
        <v>294</v>
      </c>
      <c r="B398" s="81"/>
      <c r="C398" s="81">
        <v>1161</v>
      </c>
      <c r="D398" s="81"/>
      <c r="E398" s="81"/>
      <c r="F398" s="81"/>
      <c r="H398" s="81"/>
      <c r="I398" s="81"/>
      <c r="J398" s="81"/>
      <c r="K398" s="81"/>
      <c r="L398" s="81"/>
      <c r="M398" s="81"/>
      <c r="N398" s="81"/>
      <c r="O398" s="81"/>
      <c r="P398" s="81"/>
      <c r="Q398" s="81"/>
      <c r="R398" s="81"/>
    </row>
    <row r="399" spans="1:18" ht="18" customHeight="1" hidden="1">
      <c r="A399" s="58" t="s">
        <v>319</v>
      </c>
      <c r="B399" s="81"/>
      <c r="C399" s="81">
        <v>2133</v>
      </c>
      <c r="D399" s="81"/>
      <c r="E399" s="81"/>
      <c r="F399" s="81"/>
      <c r="H399" s="81"/>
      <c r="I399" s="81"/>
      <c r="J399" s="81"/>
      <c r="K399" s="81"/>
      <c r="L399" s="81"/>
      <c r="M399" s="81"/>
      <c r="N399" s="81"/>
      <c r="O399" s="81"/>
      <c r="P399" s="81"/>
      <c r="Q399" s="81"/>
      <c r="R399" s="81"/>
    </row>
    <row r="400" spans="1:18" s="78" customFormat="1" ht="31.5" hidden="1">
      <c r="A400" s="92" t="s">
        <v>349</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339</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304</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333</v>
      </c>
      <c r="B403" s="81"/>
      <c r="C403" s="81">
        <v>1111</v>
      </c>
      <c r="D403" s="81"/>
      <c r="E403" s="81"/>
      <c r="F403" s="81"/>
      <c r="H403" s="81"/>
      <c r="I403" s="81"/>
      <c r="J403" s="81"/>
      <c r="K403" s="81"/>
      <c r="L403" s="81"/>
      <c r="M403" s="81"/>
      <c r="N403" s="81"/>
      <c r="O403" s="81"/>
      <c r="P403" s="81"/>
      <c r="Q403" s="81"/>
      <c r="R403" s="81"/>
    </row>
    <row r="404" spans="1:18" ht="15.75" hidden="1">
      <c r="A404" s="58" t="s">
        <v>291</v>
      </c>
      <c r="B404" s="81"/>
      <c r="C404" s="81">
        <v>1120</v>
      </c>
      <c r="D404" s="81"/>
      <c r="E404" s="81"/>
      <c r="F404" s="81"/>
      <c r="H404" s="81"/>
      <c r="I404" s="81"/>
      <c r="J404" s="81"/>
      <c r="K404" s="81"/>
      <c r="L404" s="81"/>
      <c r="M404" s="81"/>
      <c r="N404" s="81"/>
      <c r="O404" s="81"/>
      <c r="P404" s="81"/>
      <c r="Q404" s="81"/>
      <c r="R404" s="81"/>
    </row>
    <row r="405" spans="1:18" s="78" customFormat="1" ht="31.5" hidden="1">
      <c r="A405" s="92" t="s">
        <v>453</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476</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416</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289</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301</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c r="A410" s="90" t="s">
        <v>371</v>
      </c>
      <c r="B410" s="91"/>
      <c r="C410" s="91"/>
      <c r="D410" s="91">
        <f>D411+D414</f>
        <v>-45118</v>
      </c>
      <c r="E410" s="91"/>
      <c r="F410" s="91">
        <f aca="true" t="shared" si="104" ref="F410:R410">F411+F414</f>
        <v>-20568</v>
      </c>
      <c r="G410" s="91">
        <f t="shared" si="104"/>
        <v>0</v>
      </c>
      <c r="H410" s="91">
        <f t="shared" si="104"/>
        <v>0</v>
      </c>
      <c r="I410" s="91">
        <f t="shared" si="104"/>
        <v>96672</v>
      </c>
      <c r="J410" s="91">
        <f t="shared" si="104"/>
        <v>-55926</v>
      </c>
      <c r="K410" s="91">
        <f t="shared" si="104"/>
        <v>2045</v>
      </c>
      <c r="L410" s="91">
        <f t="shared" si="104"/>
        <v>395</v>
      </c>
      <c r="M410" s="91">
        <f t="shared" si="104"/>
        <v>-59993</v>
      </c>
      <c r="N410" s="91">
        <f t="shared" si="104"/>
        <v>-7872</v>
      </c>
      <c r="O410" s="91">
        <f t="shared" si="104"/>
        <v>129</v>
      </c>
      <c r="P410" s="91">
        <f t="shared" si="104"/>
        <v>0</v>
      </c>
      <c r="Q410" s="91">
        <f t="shared" si="104"/>
        <v>0</v>
      </c>
      <c r="R410" s="91">
        <f t="shared" si="104"/>
        <v>0</v>
      </c>
    </row>
    <row r="411" spans="1:18" s="78" customFormat="1" ht="15.75">
      <c r="A411" s="92" t="s">
        <v>371</v>
      </c>
      <c r="B411" s="83">
        <v>250102</v>
      </c>
      <c r="C411" s="83"/>
      <c r="D411" s="83">
        <f>D412+D413</f>
        <v>-45118</v>
      </c>
      <c r="E411" s="83"/>
      <c r="F411" s="83">
        <f aca="true" t="shared" si="105" ref="F411:R411">F412+F413</f>
        <v>-20568</v>
      </c>
      <c r="G411" s="83">
        <f t="shared" si="105"/>
        <v>0</v>
      </c>
      <c r="H411" s="83">
        <f t="shared" si="105"/>
        <v>0</v>
      </c>
      <c r="I411" s="83">
        <f t="shared" si="105"/>
        <v>96672</v>
      </c>
      <c r="J411" s="83">
        <f t="shared" si="105"/>
        <v>-55926</v>
      </c>
      <c r="K411" s="83">
        <f t="shared" si="105"/>
        <v>2045</v>
      </c>
      <c r="L411" s="83">
        <f t="shared" si="105"/>
        <v>395</v>
      </c>
      <c r="M411" s="83">
        <f t="shared" si="105"/>
        <v>-59993</v>
      </c>
      <c r="N411" s="83">
        <f t="shared" si="105"/>
        <v>-7872</v>
      </c>
      <c r="O411" s="83">
        <f t="shared" si="105"/>
        <v>129</v>
      </c>
      <c r="P411" s="83">
        <f t="shared" si="105"/>
        <v>0</v>
      </c>
      <c r="Q411" s="83">
        <f t="shared" si="105"/>
        <v>0</v>
      </c>
      <c r="R411" s="83">
        <f t="shared" si="105"/>
        <v>0</v>
      </c>
    </row>
    <row r="412" spans="1:18" ht="15.75">
      <c r="A412" s="58" t="s">
        <v>372</v>
      </c>
      <c r="B412" s="81"/>
      <c r="C412" s="81">
        <v>9000</v>
      </c>
      <c r="D412" s="81">
        <f>F412+H412+I412+J412+K412+L412+M412+N412+O412+P412+Q412+R412</f>
        <v>-45118</v>
      </c>
      <c r="E412" s="81"/>
      <c r="F412" s="81">
        <v>-20568</v>
      </c>
      <c r="H412" s="81"/>
      <c r="I412" s="81">
        <v>96672</v>
      </c>
      <c r="J412" s="81">
        <v>-55926</v>
      </c>
      <c r="K412" s="81">
        <v>2045</v>
      </c>
      <c r="L412" s="81">
        <v>395</v>
      </c>
      <c r="M412" s="81">
        <v>-59993</v>
      </c>
      <c r="N412" s="81">
        <v>-7872</v>
      </c>
      <c r="O412" s="81">
        <v>129</v>
      </c>
      <c r="P412" s="81"/>
      <c r="Q412" s="81"/>
      <c r="R412" s="81"/>
    </row>
    <row r="413" spans="1:18" ht="20.25" customHeight="1" hidden="1">
      <c r="A413" s="58" t="s">
        <v>336</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363</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333</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291</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c r="A417" s="58"/>
      <c r="B417" s="81"/>
      <c r="C417" s="81"/>
      <c r="D417" s="81"/>
      <c r="E417" s="81"/>
      <c r="F417" s="81"/>
      <c r="H417" s="81"/>
      <c r="I417" s="81"/>
      <c r="J417" s="81"/>
      <c r="K417" s="81"/>
      <c r="L417" s="81"/>
      <c r="M417" s="81"/>
      <c r="N417" s="81"/>
      <c r="O417" s="81"/>
      <c r="P417" s="81"/>
      <c r="Q417" s="81"/>
      <c r="R417" s="81"/>
    </row>
    <row r="418" spans="1:18" s="70" customFormat="1" ht="31.5">
      <c r="A418" s="90" t="s">
        <v>284</v>
      </c>
      <c r="B418" s="91"/>
      <c r="C418" s="91"/>
      <c r="D418" s="91">
        <f>D10+D53+D91+D144+D153+D209+D220+D234+D253+D285+D303+D314+D410</f>
        <v>14658</v>
      </c>
      <c r="E418" s="91">
        <v>370.6</v>
      </c>
      <c r="F418" s="91">
        <f aca="true" t="shared" si="107" ref="F418:R418">F10+F53+F91+F144+F153+F209+F220+F234+F253+F285+F303+F314+F410</f>
        <v>0</v>
      </c>
      <c r="G418" s="91" t="e">
        <f t="shared" si="107"/>
        <v>#REF!</v>
      </c>
      <c r="H418" s="91">
        <f t="shared" si="107"/>
        <v>14658</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c r="A419" s="101"/>
      <c r="B419" s="102"/>
      <c r="C419" s="102"/>
      <c r="D419" s="102"/>
      <c r="E419" s="102"/>
      <c r="F419" s="102"/>
      <c r="H419" s="102"/>
      <c r="I419" s="102"/>
      <c r="J419" s="102"/>
      <c r="K419" s="102"/>
      <c r="L419" s="102"/>
      <c r="M419" s="102"/>
      <c r="N419" s="102"/>
      <c r="O419" s="102"/>
      <c r="P419" s="102"/>
      <c r="Q419" s="102"/>
      <c r="R419" s="102"/>
    </row>
    <row r="420" spans="1:18" s="103" customFormat="1" ht="15.75" customHeight="1">
      <c r="A420" s="175" t="s">
        <v>285</v>
      </c>
      <c r="B420" s="176"/>
      <c r="C420" s="176"/>
      <c r="D420" s="176"/>
      <c r="E420" s="176"/>
      <c r="F420" s="176"/>
      <c r="G420" s="177"/>
      <c r="H420" s="177"/>
      <c r="I420" s="177"/>
      <c r="J420" s="177"/>
      <c r="K420" s="177"/>
      <c r="L420" s="177"/>
      <c r="M420" s="177"/>
      <c r="N420" s="177"/>
      <c r="O420" s="177"/>
      <c r="P420" s="177"/>
      <c r="Q420" s="177"/>
      <c r="R420" s="178"/>
    </row>
    <row r="421" spans="1:18" s="103" customFormat="1" ht="16.5" customHeight="1">
      <c r="A421" s="104"/>
      <c r="B421" s="128"/>
      <c r="C421" s="128"/>
      <c r="D421" s="128"/>
      <c r="E421" s="128"/>
      <c r="F421" s="128"/>
      <c r="G421" s="129"/>
      <c r="H421" s="130"/>
      <c r="I421" s="130"/>
      <c r="J421" s="130"/>
      <c r="K421" s="130"/>
      <c r="L421" s="130"/>
      <c r="M421" s="130"/>
      <c r="N421" s="130"/>
      <c r="O421" s="130"/>
      <c r="P421" s="130"/>
      <c r="Q421" s="130"/>
      <c r="R421" s="131"/>
    </row>
    <row r="422" spans="1:18" s="103" customFormat="1" ht="15.75" hidden="1">
      <c r="A422" s="104"/>
      <c r="B422" s="128"/>
      <c r="C422" s="128"/>
      <c r="D422" s="128"/>
      <c r="E422" s="128"/>
      <c r="F422" s="128"/>
      <c r="G422" s="129"/>
      <c r="H422" s="130"/>
      <c r="I422" s="130"/>
      <c r="J422" s="130"/>
      <c r="K422" s="130"/>
      <c r="L422" s="130"/>
      <c r="M422" s="130"/>
      <c r="N422" s="130"/>
      <c r="O422" s="130"/>
      <c r="P422" s="130"/>
      <c r="Q422" s="130"/>
      <c r="R422" s="131"/>
    </row>
    <row r="423" spans="1:18" s="103" customFormat="1" ht="47.25">
      <c r="A423" s="105" t="s">
        <v>449</v>
      </c>
      <c r="B423" s="106"/>
      <c r="C423" s="107"/>
      <c r="D423" s="106">
        <f>+D424+D427+D431+D449+D480+D485+D488+D491+D502+D514+D517+D445+D539+D542+D536</f>
        <v>1751120</v>
      </c>
      <c r="E423" s="106">
        <f aca="true" t="shared" si="108" ref="E423:R423">+E424+E427+E431+E449+E480+E485+E488+E491+E502+E514+E517+E445+E539+E542+E536</f>
        <v>0</v>
      </c>
      <c r="F423" s="106">
        <f t="shared" si="108"/>
        <v>0</v>
      </c>
      <c r="G423" s="106">
        <f t="shared" si="108"/>
        <v>0</v>
      </c>
      <c r="H423" s="106">
        <f t="shared" si="108"/>
        <v>0</v>
      </c>
      <c r="I423" s="106">
        <f t="shared" si="108"/>
        <v>0</v>
      </c>
      <c r="J423" s="106">
        <f t="shared" si="108"/>
        <v>0</v>
      </c>
      <c r="K423" s="106">
        <f t="shared" si="108"/>
        <v>0</v>
      </c>
      <c r="L423" s="106">
        <f t="shared" si="108"/>
        <v>0</v>
      </c>
      <c r="M423" s="106">
        <f t="shared" si="108"/>
        <v>1751120</v>
      </c>
      <c r="N423" s="106">
        <f t="shared" si="108"/>
        <v>0</v>
      </c>
      <c r="O423" s="106">
        <f t="shared" si="108"/>
        <v>0</v>
      </c>
      <c r="P423" s="106">
        <f t="shared" si="108"/>
        <v>0</v>
      </c>
      <c r="Q423" s="106">
        <f t="shared" si="108"/>
        <v>0</v>
      </c>
      <c r="R423" s="106">
        <f t="shared" si="108"/>
        <v>0</v>
      </c>
    </row>
    <row r="424" spans="1:19" s="110" customFormat="1" ht="51" customHeight="1" hidden="1">
      <c r="A424" s="57" t="s">
        <v>355</v>
      </c>
      <c r="B424" s="108">
        <v>240604</v>
      </c>
      <c r="C424" s="108"/>
      <c r="D424" s="108">
        <f aca="true" t="shared" si="109" ref="D424:P425">+D425</f>
        <v>0</v>
      </c>
      <c r="E424" s="108">
        <f t="shared" si="109"/>
        <v>0</v>
      </c>
      <c r="F424" s="108">
        <f t="shared" si="109"/>
        <v>0</v>
      </c>
      <c r="G424" s="108">
        <f t="shared" si="109"/>
        <v>0</v>
      </c>
      <c r="H424" s="108">
        <f t="shared" si="109"/>
        <v>0</v>
      </c>
      <c r="I424" s="108">
        <f t="shared" si="109"/>
        <v>0</v>
      </c>
      <c r="J424" s="108">
        <f t="shared" si="109"/>
        <v>0</v>
      </c>
      <c r="K424" s="108">
        <f t="shared" si="109"/>
        <v>0</v>
      </c>
      <c r="L424" s="108">
        <f t="shared" si="109"/>
        <v>0</v>
      </c>
      <c r="M424" s="108">
        <f t="shared" si="109"/>
        <v>0</v>
      </c>
      <c r="N424" s="108">
        <f t="shared" si="109"/>
        <v>0</v>
      </c>
      <c r="O424" s="108">
        <f t="shared" si="109"/>
        <v>0</v>
      </c>
      <c r="P424" s="108">
        <f t="shared" si="109"/>
        <v>0</v>
      </c>
      <c r="Q424" s="108">
        <f>+Q425</f>
        <v>0</v>
      </c>
      <c r="R424" s="108">
        <f>+R425</f>
        <v>0</v>
      </c>
      <c r="S424" s="109"/>
    </row>
    <row r="425" spans="1:18" s="52" customFormat="1" ht="19.5" customHeight="1" hidden="1">
      <c r="A425" s="111" t="s">
        <v>127</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137</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134</v>
      </c>
      <c r="B427" s="47">
        <v>170703</v>
      </c>
      <c r="C427" s="47"/>
      <c r="D427" s="133">
        <f>D428</f>
        <v>0</v>
      </c>
      <c r="E427" s="133"/>
      <c r="F427" s="133">
        <f aca="true" t="shared" si="110" ref="F427:R427">F428</f>
        <v>0</v>
      </c>
      <c r="G427" s="133">
        <f t="shared" si="110"/>
        <v>0</v>
      </c>
      <c r="H427" s="47">
        <f t="shared" si="110"/>
        <v>0</v>
      </c>
      <c r="I427" s="47">
        <f t="shared" si="110"/>
        <v>0</v>
      </c>
      <c r="J427" s="47">
        <f t="shared" si="110"/>
        <v>0</v>
      </c>
      <c r="K427" s="47">
        <f t="shared" si="110"/>
        <v>0</v>
      </c>
      <c r="L427" s="47">
        <f t="shared" si="110"/>
        <v>0</v>
      </c>
      <c r="M427" s="47">
        <f t="shared" si="110"/>
        <v>0</v>
      </c>
      <c r="N427" s="47">
        <f t="shared" si="110"/>
        <v>0</v>
      </c>
      <c r="O427" s="47">
        <f t="shared" si="110"/>
        <v>0</v>
      </c>
      <c r="P427" s="47">
        <f t="shared" si="110"/>
        <v>0</v>
      </c>
      <c r="Q427" s="47">
        <f t="shared" si="110"/>
        <v>0</v>
      </c>
      <c r="R427" s="47">
        <f t="shared" si="110"/>
        <v>0</v>
      </c>
    </row>
    <row r="428" spans="1:18" s="52" customFormat="1" ht="48.75" customHeight="1" hidden="1">
      <c r="A428" s="58" t="s">
        <v>125</v>
      </c>
      <c r="B428" s="49"/>
      <c r="C428" s="49">
        <v>2610</v>
      </c>
      <c r="D428" s="134">
        <f>F428+H428+I428+J428+K428+L428+M428+N428+O428+P428+Q428+R428</f>
        <v>0</v>
      </c>
      <c r="E428" s="133"/>
      <c r="F428" s="133">
        <f>+F429+F430</f>
        <v>0</v>
      </c>
      <c r="G428" s="133">
        <f aca="true" t="shared" si="111" ref="G428:R428">+G429+G430</f>
        <v>0</v>
      </c>
      <c r="H428" s="47">
        <f t="shared" si="111"/>
        <v>0</v>
      </c>
      <c r="I428" s="47">
        <f t="shared" si="111"/>
        <v>0</v>
      </c>
      <c r="J428" s="47">
        <f t="shared" si="111"/>
        <v>0</v>
      </c>
      <c r="K428" s="47">
        <f t="shared" si="111"/>
        <v>0</v>
      </c>
      <c r="L428" s="47">
        <f t="shared" si="111"/>
        <v>0</v>
      </c>
      <c r="M428" s="47">
        <f t="shared" si="111"/>
        <v>0</v>
      </c>
      <c r="N428" s="47">
        <f t="shared" si="111"/>
        <v>0</v>
      </c>
      <c r="O428" s="47">
        <f t="shared" si="111"/>
        <v>0</v>
      </c>
      <c r="P428" s="47">
        <f t="shared" si="111"/>
        <v>0</v>
      </c>
      <c r="Q428" s="47">
        <f t="shared" si="111"/>
        <v>0</v>
      </c>
      <c r="R428" s="47">
        <f t="shared" si="111"/>
        <v>0</v>
      </c>
    </row>
    <row r="429" spans="1:18" s="52" customFormat="1" ht="96.75" customHeight="1" hidden="1">
      <c r="A429" s="50" t="s">
        <v>242</v>
      </c>
      <c r="B429" s="49"/>
      <c r="C429" s="49"/>
      <c r="D429" s="133">
        <f>+F429</f>
        <v>0</v>
      </c>
      <c r="E429" s="133"/>
      <c r="F429" s="133"/>
      <c r="G429" s="135"/>
      <c r="H429" s="133"/>
      <c r="I429" s="133"/>
      <c r="J429" s="133"/>
      <c r="K429" s="133"/>
      <c r="L429" s="133"/>
      <c r="M429" s="133"/>
      <c r="N429" s="133"/>
      <c r="O429" s="133"/>
      <c r="P429" s="136"/>
      <c r="Q429" s="136"/>
      <c r="R429" s="136"/>
    </row>
    <row r="430" spans="1:18" s="52" customFormat="1" ht="65.25" customHeight="1" hidden="1">
      <c r="A430" s="50" t="s">
        <v>277</v>
      </c>
      <c r="B430" s="49"/>
      <c r="C430" s="49"/>
      <c r="D430" s="133">
        <f>+F430+H430+I430+J430+K430+L430+M430+N430+O430+P430+Q430+R430</f>
        <v>0</v>
      </c>
      <c r="E430" s="133"/>
      <c r="F430" s="47"/>
      <c r="G430" s="114"/>
      <c r="H430" s="47"/>
      <c r="I430" s="47"/>
      <c r="J430" s="47"/>
      <c r="K430" s="47"/>
      <c r="L430" s="47"/>
      <c r="M430" s="47"/>
      <c r="N430" s="47"/>
      <c r="O430" s="47"/>
      <c r="P430" s="49"/>
      <c r="Q430" s="49"/>
      <c r="R430" s="49"/>
    </row>
    <row r="431" spans="1:18" s="114" customFormat="1" ht="16.5" customHeight="1" hidden="1">
      <c r="A431" s="113" t="s">
        <v>379</v>
      </c>
      <c r="B431" s="47">
        <v>150101</v>
      </c>
      <c r="C431" s="47"/>
      <c r="D431" s="47">
        <f aca="true" t="shared" si="112" ref="D431:R431">D432+D434+D435</f>
        <v>0</v>
      </c>
      <c r="E431" s="47"/>
      <c r="F431" s="47">
        <f t="shared" si="112"/>
        <v>0</v>
      </c>
      <c r="G431" s="47">
        <f t="shared" si="112"/>
        <v>0</v>
      </c>
      <c r="H431" s="47">
        <f t="shared" si="112"/>
        <v>0</v>
      </c>
      <c r="I431" s="47">
        <f t="shared" si="112"/>
        <v>0</v>
      </c>
      <c r="J431" s="47">
        <f t="shared" si="112"/>
        <v>0</v>
      </c>
      <c r="K431" s="47">
        <f t="shared" si="112"/>
        <v>0</v>
      </c>
      <c r="L431" s="47">
        <f t="shared" si="112"/>
        <v>0</v>
      </c>
      <c r="M431" s="47">
        <f t="shared" si="112"/>
        <v>0</v>
      </c>
      <c r="N431" s="47">
        <f t="shared" si="112"/>
        <v>0</v>
      </c>
      <c r="O431" s="47">
        <f t="shared" si="112"/>
        <v>0</v>
      </c>
      <c r="P431" s="47">
        <f t="shared" si="112"/>
        <v>0</v>
      </c>
      <c r="Q431" s="47">
        <f t="shared" si="112"/>
        <v>0</v>
      </c>
      <c r="R431" s="47">
        <f t="shared" si="112"/>
        <v>0</v>
      </c>
    </row>
    <row r="432" spans="1:18" s="52" customFormat="1" ht="35.25" customHeight="1" hidden="1">
      <c r="A432" s="111" t="s">
        <v>436</v>
      </c>
      <c r="B432" s="49"/>
      <c r="C432" s="49">
        <v>2133</v>
      </c>
      <c r="D432" s="54">
        <f>D433</f>
        <v>0</v>
      </c>
      <c r="E432" s="49"/>
      <c r="F432" s="54">
        <f aca="true" t="shared" si="113" ref="F432:R432">F433</f>
        <v>0</v>
      </c>
      <c r="G432" s="54">
        <f t="shared" si="113"/>
        <v>0</v>
      </c>
      <c r="H432" s="54">
        <f t="shared" si="113"/>
        <v>0</v>
      </c>
      <c r="I432" s="54">
        <f t="shared" si="113"/>
        <v>0</v>
      </c>
      <c r="J432" s="54">
        <f t="shared" si="113"/>
        <v>0</v>
      </c>
      <c r="K432" s="54">
        <f t="shared" si="113"/>
        <v>0</v>
      </c>
      <c r="L432" s="54">
        <f t="shared" si="113"/>
        <v>0</v>
      </c>
      <c r="M432" s="54">
        <f t="shared" si="113"/>
        <v>0</v>
      </c>
      <c r="N432" s="54">
        <f t="shared" si="113"/>
        <v>0</v>
      </c>
      <c r="O432" s="54">
        <f t="shared" si="113"/>
        <v>0</v>
      </c>
      <c r="P432" s="54">
        <f t="shared" si="113"/>
        <v>0</v>
      </c>
      <c r="Q432" s="54">
        <f t="shared" si="113"/>
        <v>0</v>
      </c>
      <c r="R432" s="54">
        <f t="shared" si="113"/>
        <v>0</v>
      </c>
    </row>
    <row r="433" spans="1:22" s="48" customFormat="1" ht="57.75" customHeight="1" hidden="1">
      <c r="A433" s="113" t="s">
        <v>57</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374</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35</v>
      </c>
      <c r="B435" s="49"/>
      <c r="C435" s="49">
        <v>3210</v>
      </c>
      <c r="D435" s="54">
        <f>D436+D437+D438+D439+D440+D441+D442+D443+D444</f>
        <v>0</v>
      </c>
      <c r="E435" s="49"/>
      <c r="F435" s="54">
        <f>+F436+F437</f>
        <v>0</v>
      </c>
      <c r="G435" s="54">
        <f aca="true" t="shared" si="114" ref="G435:R435">G436+G437+G438+G439+G440+G441+G442+G443+G444</f>
        <v>0</v>
      </c>
      <c r="H435" s="54">
        <f t="shared" si="114"/>
        <v>0</v>
      </c>
      <c r="I435" s="54">
        <f t="shared" si="114"/>
        <v>0</v>
      </c>
      <c r="J435" s="54">
        <f t="shared" si="114"/>
        <v>0</v>
      </c>
      <c r="K435" s="54">
        <f t="shared" si="114"/>
        <v>0</v>
      </c>
      <c r="L435" s="54">
        <f t="shared" si="114"/>
        <v>0</v>
      </c>
      <c r="M435" s="54">
        <f t="shared" si="114"/>
        <v>0</v>
      </c>
      <c r="N435" s="54">
        <f t="shared" si="114"/>
        <v>0</v>
      </c>
      <c r="O435" s="54">
        <f t="shared" si="114"/>
        <v>0</v>
      </c>
      <c r="P435" s="54">
        <f t="shared" si="114"/>
        <v>0</v>
      </c>
      <c r="Q435" s="54">
        <f t="shared" si="114"/>
        <v>0</v>
      </c>
      <c r="R435" s="54">
        <f t="shared" si="114"/>
        <v>0</v>
      </c>
    </row>
    <row r="436" spans="1:18" s="52" customFormat="1" ht="99.75" customHeight="1" hidden="1">
      <c r="A436" s="45" t="s">
        <v>231</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230</v>
      </c>
      <c r="B437" s="49"/>
      <c r="C437" s="49"/>
      <c r="D437" s="53">
        <f aca="true" t="shared" si="115"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58</v>
      </c>
      <c r="B438" s="49"/>
      <c r="C438" s="49"/>
      <c r="D438" s="53">
        <f t="shared" si="115"/>
        <v>0</v>
      </c>
      <c r="E438" s="47"/>
      <c r="F438" s="47"/>
      <c r="G438" s="114"/>
      <c r="H438" s="47"/>
      <c r="I438" s="47"/>
      <c r="J438" s="47"/>
      <c r="K438" s="49"/>
      <c r="L438" s="49"/>
      <c r="M438" s="49"/>
      <c r="N438" s="49"/>
      <c r="O438" s="49"/>
      <c r="P438" s="49"/>
      <c r="Q438" s="49"/>
      <c r="R438" s="49"/>
    </row>
    <row r="439" spans="1:18" s="52" customFormat="1" ht="71.25" customHeight="1" hidden="1">
      <c r="A439" s="57" t="s">
        <v>59</v>
      </c>
      <c r="B439" s="49"/>
      <c r="C439" s="49"/>
      <c r="D439" s="53">
        <f t="shared" si="115"/>
        <v>0</v>
      </c>
      <c r="E439" s="47"/>
      <c r="F439" s="47"/>
      <c r="G439" s="114"/>
      <c r="H439" s="47"/>
      <c r="I439" s="47"/>
      <c r="J439" s="47"/>
      <c r="K439" s="49"/>
      <c r="L439" s="49"/>
      <c r="M439" s="49"/>
      <c r="N439" s="49"/>
      <c r="O439" s="49"/>
      <c r="P439" s="49"/>
      <c r="Q439" s="49"/>
      <c r="R439" s="49"/>
    </row>
    <row r="440" spans="1:18" s="52" customFormat="1" ht="42" customHeight="1" hidden="1">
      <c r="A440" s="57" t="s">
        <v>74</v>
      </c>
      <c r="B440" s="49"/>
      <c r="C440" s="49"/>
      <c r="D440" s="53">
        <f t="shared" si="115"/>
        <v>0</v>
      </c>
      <c r="E440" s="47"/>
      <c r="F440" s="47"/>
      <c r="G440" s="114"/>
      <c r="H440" s="47"/>
      <c r="I440" s="47"/>
      <c r="J440" s="47"/>
      <c r="K440" s="49"/>
      <c r="L440" s="49"/>
      <c r="M440" s="49"/>
      <c r="N440" s="49"/>
      <c r="O440" s="49"/>
      <c r="P440" s="49"/>
      <c r="Q440" s="49"/>
      <c r="R440" s="49"/>
    </row>
    <row r="441" spans="1:18" s="52" customFormat="1" ht="42.75" customHeight="1" hidden="1">
      <c r="A441" s="57" t="s">
        <v>75</v>
      </c>
      <c r="B441" s="49"/>
      <c r="C441" s="49"/>
      <c r="D441" s="53">
        <f t="shared" si="115"/>
        <v>0</v>
      </c>
      <c r="E441" s="47"/>
      <c r="F441" s="47"/>
      <c r="G441" s="114"/>
      <c r="H441" s="47"/>
      <c r="I441" s="47"/>
      <c r="J441" s="47"/>
      <c r="K441" s="49"/>
      <c r="L441" s="49"/>
      <c r="M441" s="49"/>
      <c r="N441" s="49"/>
      <c r="O441" s="49"/>
      <c r="P441" s="49"/>
      <c r="Q441" s="49"/>
      <c r="R441" s="49"/>
    </row>
    <row r="442" spans="1:18" s="52" customFormat="1" ht="43.5" customHeight="1" hidden="1">
      <c r="A442" s="57" t="s">
        <v>76</v>
      </c>
      <c r="B442" s="49"/>
      <c r="C442" s="49"/>
      <c r="D442" s="53">
        <f t="shared" si="115"/>
        <v>0</v>
      </c>
      <c r="E442" s="47"/>
      <c r="F442" s="47"/>
      <c r="G442" s="114"/>
      <c r="H442" s="47"/>
      <c r="I442" s="47"/>
      <c r="J442" s="47"/>
      <c r="K442" s="49"/>
      <c r="L442" s="49"/>
      <c r="M442" s="49"/>
      <c r="N442" s="49"/>
      <c r="O442" s="49"/>
      <c r="P442" s="49"/>
      <c r="Q442" s="49"/>
      <c r="R442" s="49"/>
    </row>
    <row r="443" spans="1:22" s="48" customFormat="1" ht="27.75" customHeight="1" hidden="1">
      <c r="A443" s="57" t="s">
        <v>60</v>
      </c>
      <c r="B443" s="47"/>
      <c r="C443" s="47"/>
      <c r="D443" s="53">
        <f t="shared" si="115"/>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63</v>
      </c>
      <c r="B444" s="47"/>
      <c r="C444" s="47"/>
      <c r="D444" s="53">
        <f t="shared" si="115"/>
        <v>0</v>
      </c>
      <c r="E444" s="47"/>
      <c r="F444" s="47"/>
      <c r="G444" s="114"/>
      <c r="H444" s="47"/>
      <c r="I444" s="47"/>
      <c r="J444" s="47"/>
      <c r="K444" s="47"/>
      <c r="L444" s="47"/>
      <c r="M444" s="47"/>
      <c r="N444" s="47"/>
      <c r="O444" s="47"/>
      <c r="P444" s="47"/>
      <c r="Q444" s="47"/>
      <c r="R444" s="47"/>
      <c r="S444" s="114"/>
      <c r="T444" s="114"/>
      <c r="U444" s="114"/>
      <c r="V444" s="114"/>
    </row>
    <row r="445" spans="1:22" s="48" customFormat="1" ht="36.75" customHeight="1">
      <c r="A445" s="113" t="s">
        <v>169</v>
      </c>
      <c r="B445" s="47">
        <v>170603</v>
      </c>
      <c r="C445" s="47"/>
      <c r="D445" s="47">
        <f>+D446</f>
        <v>13649</v>
      </c>
      <c r="E445" s="47">
        <f aca="true" t="shared" si="116" ref="E445:R445">+E446</f>
        <v>0</v>
      </c>
      <c r="F445" s="47">
        <f t="shared" si="116"/>
        <v>0</v>
      </c>
      <c r="G445" s="47">
        <f t="shared" si="116"/>
        <v>0</v>
      </c>
      <c r="H445" s="47">
        <f t="shared" si="116"/>
        <v>0</v>
      </c>
      <c r="I445" s="47">
        <f t="shared" si="116"/>
        <v>0</v>
      </c>
      <c r="J445" s="47">
        <f t="shared" si="116"/>
        <v>0</v>
      </c>
      <c r="K445" s="47">
        <f t="shared" si="116"/>
        <v>0</v>
      </c>
      <c r="L445" s="47">
        <f t="shared" si="116"/>
        <v>0</v>
      </c>
      <c r="M445" s="47">
        <f t="shared" si="116"/>
        <v>13649</v>
      </c>
      <c r="N445" s="47">
        <f t="shared" si="116"/>
        <v>0</v>
      </c>
      <c r="O445" s="47">
        <f t="shared" si="116"/>
        <v>0</v>
      </c>
      <c r="P445" s="47">
        <f t="shared" si="116"/>
        <v>0</v>
      </c>
      <c r="Q445" s="47">
        <f t="shared" si="116"/>
        <v>0</v>
      </c>
      <c r="R445" s="47">
        <f t="shared" si="116"/>
        <v>0</v>
      </c>
      <c r="S445" s="114"/>
      <c r="T445" s="114"/>
      <c r="U445" s="114"/>
      <c r="V445" s="114"/>
    </row>
    <row r="446" spans="1:22" s="48" customFormat="1" ht="49.5" customHeight="1">
      <c r="A446" s="116" t="s">
        <v>409</v>
      </c>
      <c r="B446" s="49"/>
      <c r="C446" s="49">
        <v>3210</v>
      </c>
      <c r="D446" s="47">
        <f>+D447+D448</f>
        <v>13649</v>
      </c>
      <c r="E446" s="47">
        <f aca="true" t="shared" si="117" ref="E446:R446">+E447+E448</f>
        <v>0</v>
      </c>
      <c r="F446" s="47">
        <f t="shared" si="117"/>
        <v>0</v>
      </c>
      <c r="G446" s="47">
        <f t="shared" si="117"/>
        <v>0</v>
      </c>
      <c r="H446" s="47">
        <f t="shared" si="117"/>
        <v>0</v>
      </c>
      <c r="I446" s="47">
        <f t="shared" si="117"/>
        <v>0</v>
      </c>
      <c r="J446" s="47">
        <f t="shared" si="117"/>
        <v>0</v>
      </c>
      <c r="K446" s="47">
        <f t="shared" si="117"/>
        <v>0</v>
      </c>
      <c r="L446" s="47">
        <f t="shared" si="117"/>
        <v>0</v>
      </c>
      <c r="M446" s="47">
        <f t="shared" si="117"/>
        <v>13649</v>
      </c>
      <c r="N446" s="47">
        <f t="shared" si="117"/>
        <v>0</v>
      </c>
      <c r="O446" s="47">
        <f t="shared" si="117"/>
        <v>0</v>
      </c>
      <c r="P446" s="47">
        <f t="shared" si="117"/>
        <v>0</v>
      </c>
      <c r="Q446" s="47">
        <f t="shared" si="117"/>
        <v>0</v>
      </c>
      <c r="R446" s="47">
        <f t="shared" si="117"/>
        <v>0</v>
      </c>
      <c r="S446" s="114"/>
      <c r="T446" s="114"/>
      <c r="U446" s="114"/>
      <c r="V446" s="114"/>
    </row>
    <row r="447" spans="1:22" s="48" customFormat="1" ht="36.75" customHeight="1">
      <c r="A447" s="113" t="s">
        <v>167</v>
      </c>
      <c r="B447" s="47"/>
      <c r="C447" s="47"/>
      <c r="D447" s="47">
        <f>+F447+H447+I447+J447+K447+L447+M447+N447+O447+P447+Q447+R447</f>
        <v>1202</v>
      </c>
      <c r="E447" s="47"/>
      <c r="F447" s="47"/>
      <c r="G447" s="114"/>
      <c r="H447" s="47"/>
      <c r="I447" s="47"/>
      <c r="J447" s="47"/>
      <c r="K447" s="47"/>
      <c r="L447" s="47"/>
      <c r="M447" s="47">
        <v>1202</v>
      </c>
      <c r="N447" s="47"/>
      <c r="O447" s="47"/>
      <c r="P447" s="47"/>
      <c r="Q447" s="47"/>
      <c r="R447" s="47"/>
      <c r="S447" s="114"/>
      <c r="T447" s="114"/>
      <c r="U447" s="114"/>
      <c r="V447" s="114"/>
    </row>
    <row r="448" spans="1:22" s="48" customFormat="1" ht="48.75" customHeight="1">
      <c r="A448" s="113" t="s">
        <v>168</v>
      </c>
      <c r="B448" s="47"/>
      <c r="C448" s="47"/>
      <c r="D448" s="47">
        <f>+F448+H448+I448+J448+K448+L448+M448+N448+O448+P448+Q448+R448</f>
        <v>12447</v>
      </c>
      <c r="E448" s="47"/>
      <c r="F448" s="47"/>
      <c r="G448" s="114"/>
      <c r="H448" s="47"/>
      <c r="I448" s="47"/>
      <c r="J448" s="47"/>
      <c r="K448" s="47"/>
      <c r="L448" s="47"/>
      <c r="M448" s="47">
        <v>12447</v>
      </c>
      <c r="N448" s="47"/>
      <c r="O448" s="47"/>
      <c r="P448" s="47"/>
      <c r="Q448" s="47"/>
      <c r="R448" s="47"/>
      <c r="S448" s="114"/>
      <c r="T448" s="114"/>
      <c r="U448" s="114"/>
      <c r="V448" s="114"/>
    </row>
    <row r="449" spans="1:18" s="114" customFormat="1" ht="52.5" customHeight="1">
      <c r="A449" s="113" t="s">
        <v>62</v>
      </c>
      <c r="B449" s="47">
        <v>100102</v>
      </c>
      <c r="C449" s="47"/>
      <c r="D449" s="47">
        <f>+D450+D454</f>
        <v>1614069</v>
      </c>
      <c r="E449" s="47">
        <f aca="true" t="shared" si="118" ref="E449:R449">+E450+E454</f>
        <v>0</v>
      </c>
      <c r="F449" s="47">
        <f>+F450+F454</f>
        <v>0</v>
      </c>
      <c r="G449" s="47">
        <f t="shared" si="118"/>
        <v>0</v>
      </c>
      <c r="H449" s="47">
        <f t="shared" si="118"/>
        <v>0</v>
      </c>
      <c r="I449" s="47">
        <f t="shared" si="118"/>
        <v>0</v>
      </c>
      <c r="J449" s="47">
        <f t="shared" si="118"/>
        <v>0</v>
      </c>
      <c r="K449" s="47">
        <f t="shared" si="118"/>
        <v>0</v>
      </c>
      <c r="L449" s="47">
        <f t="shared" si="118"/>
        <v>0</v>
      </c>
      <c r="M449" s="47">
        <f t="shared" si="118"/>
        <v>1614069</v>
      </c>
      <c r="N449" s="47">
        <f t="shared" si="118"/>
        <v>0</v>
      </c>
      <c r="O449" s="47">
        <f t="shared" si="118"/>
        <v>0</v>
      </c>
      <c r="P449" s="47">
        <f t="shared" si="118"/>
        <v>0</v>
      </c>
      <c r="Q449" s="47">
        <f t="shared" si="118"/>
        <v>0</v>
      </c>
      <c r="R449" s="47">
        <f t="shared" si="118"/>
        <v>0</v>
      </c>
    </row>
    <row r="450" spans="1:18" s="114" customFormat="1" ht="48.75" customHeight="1" hidden="1">
      <c r="A450" s="116" t="s">
        <v>139</v>
      </c>
      <c r="B450" s="51"/>
      <c r="C450" s="51">
        <v>3131</v>
      </c>
      <c r="D450" s="47">
        <f>+D451+D452+D453</f>
        <v>0</v>
      </c>
      <c r="E450" s="47">
        <f aca="true" t="shared" si="119" ref="E450:R450">+E451+E452+E453</f>
        <v>0</v>
      </c>
      <c r="F450" s="47">
        <f t="shared" si="119"/>
        <v>0</v>
      </c>
      <c r="G450" s="47">
        <f t="shared" si="119"/>
        <v>0</v>
      </c>
      <c r="H450" s="47">
        <f t="shared" si="119"/>
        <v>0</v>
      </c>
      <c r="I450" s="47">
        <f t="shared" si="119"/>
        <v>0</v>
      </c>
      <c r="J450" s="47">
        <f t="shared" si="119"/>
        <v>0</v>
      </c>
      <c r="K450" s="47">
        <f t="shared" si="119"/>
        <v>0</v>
      </c>
      <c r="L450" s="47">
        <f t="shared" si="119"/>
        <v>0</v>
      </c>
      <c r="M450" s="47">
        <f t="shared" si="119"/>
        <v>0</v>
      </c>
      <c r="N450" s="47">
        <f t="shared" si="119"/>
        <v>0</v>
      </c>
      <c r="O450" s="47">
        <f t="shared" si="119"/>
        <v>0</v>
      </c>
      <c r="P450" s="47">
        <f t="shared" si="119"/>
        <v>0</v>
      </c>
      <c r="Q450" s="47">
        <f t="shared" si="119"/>
        <v>0</v>
      </c>
      <c r="R450" s="47">
        <f t="shared" si="119"/>
        <v>0</v>
      </c>
    </row>
    <row r="451" spans="1:18" s="114" customFormat="1" ht="102.75" customHeight="1" hidden="1">
      <c r="A451" s="45" t="s">
        <v>212</v>
      </c>
      <c r="B451" s="47"/>
      <c r="C451" s="47"/>
      <c r="D451" s="47">
        <f>+F451+H451+I451+J451+K451+L451+M451+N451+O451+P451+Q451+R451</f>
        <v>0</v>
      </c>
      <c r="E451" s="47"/>
      <c r="F451" s="47"/>
      <c r="G451" s="47"/>
      <c r="H451" s="47"/>
      <c r="I451" s="47"/>
      <c r="J451" s="47"/>
      <c r="K451" s="47"/>
      <c r="L451" s="47"/>
      <c r="M451" s="47"/>
      <c r="N451" s="47"/>
      <c r="O451" s="47"/>
      <c r="P451" s="47"/>
      <c r="Q451" s="47"/>
      <c r="R451" s="47"/>
    </row>
    <row r="452" spans="1:18" s="114" customFormat="1" ht="68.25" customHeight="1" hidden="1">
      <c r="A452" s="56" t="s">
        <v>273</v>
      </c>
      <c r="B452" s="47"/>
      <c r="C452" s="47"/>
      <c r="D452" s="47">
        <f>+F452+H452+I452+J452+K452+L452+M452+N452+O452+P452+Q452+R452</f>
        <v>0</v>
      </c>
      <c r="E452" s="47"/>
      <c r="F452" s="47"/>
      <c r="G452" s="47"/>
      <c r="H452" s="47"/>
      <c r="I452" s="47"/>
      <c r="J452" s="47"/>
      <c r="K452" s="47"/>
      <c r="L452" s="47"/>
      <c r="M452" s="47"/>
      <c r="N452" s="47"/>
      <c r="O452" s="47"/>
      <c r="P452" s="47"/>
      <c r="Q452" s="47"/>
      <c r="R452" s="47"/>
    </row>
    <row r="453" spans="1:18" s="114" customFormat="1" ht="51" customHeight="1" hidden="1">
      <c r="A453" s="56" t="s">
        <v>274</v>
      </c>
      <c r="B453" s="47"/>
      <c r="C453" s="47"/>
      <c r="D453" s="47">
        <f>+F453+H453+I453+J453+K453+L453+M453+N453+O453+P453+Q453+R453</f>
        <v>0</v>
      </c>
      <c r="E453" s="47"/>
      <c r="F453" s="47"/>
      <c r="G453" s="47"/>
      <c r="H453" s="47"/>
      <c r="I453" s="47"/>
      <c r="J453" s="47"/>
      <c r="K453" s="47"/>
      <c r="L453" s="47"/>
      <c r="M453" s="47"/>
      <c r="N453" s="47"/>
      <c r="O453" s="47"/>
      <c r="P453" s="47"/>
      <c r="Q453" s="47"/>
      <c r="R453" s="47"/>
    </row>
    <row r="454" spans="1:18" s="52" customFormat="1" ht="49.5" customHeight="1">
      <c r="A454" s="116" t="s">
        <v>409</v>
      </c>
      <c r="B454" s="49"/>
      <c r="C454" s="49">
        <v>3210</v>
      </c>
      <c r="D454" s="54">
        <f>+D455+D456+D457+D458+D519+D520+D521+D522+D523+D524+D525+D526+D527+D528+D529+D530+D531+D532+D533+D534+D535</f>
        <v>1614069</v>
      </c>
      <c r="E454" s="54">
        <f aca="true" t="shared" si="120" ref="E454:R454">+E455+E456+E457+E458+E519+E520+E521+E522+E523+E524+E525+E526+E527+E528+E529+E530+E531+E532+E533+E534+E535</f>
        <v>0</v>
      </c>
      <c r="F454" s="54">
        <f t="shared" si="120"/>
        <v>0</v>
      </c>
      <c r="G454" s="54">
        <f t="shared" si="120"/>
        <v>0</v>
      </c>
      <c r="H454" s="54">
        <f t="shared" si="120"/>
        <v>0</v>
      </c>
      <c r="I454" s="54">
        <f t="shared" si="120"/>
        <v>0</v>
      </c>
      <c r="J454" s="54">
        <f t="shared" si="120"/>
        <v>0</v>
      </c>
      <c r="K454" s="54">
        <f t="shared" si="120"/>
        <v>0</v>
      </c>
      <c r="L454" s="54">
        <f t="shared" si="120"/>
        <v>0</v>
      </c>
      <c r="M454" s="54">
        <f t="shared" si="120"/>
        <v>1614069</v>
      </c>
      <c r="N454" s="54">
        <f t="shared" si="120"/>
        <v>0</v>
      </c>
      <c r="O454" s="54">
        <f t="shared" si="120"/>
        <v>0</v>
      </c>
      <c r="P454" s="54">
        <f t="shared" si="120"/>
        <v>0</v>
      </c>
      <c r="Q454" s="54">
        <f t="shared" si="120"/>
        <v>0</v>
      </c>
      <c r="R454" s="54">
        <f t="shared" si="120"/>
        <v>0</v>
      </c>
    </row>
    <row r="455" spans="1:18" s="48" customFormat="1" ht="45" customHeight="1">
      <c r="A455" s="156" t="s">
        <v>147</v>
      </c>
      <c r="B455" s="160"/>
      <c r="C455" s="160"/>
      <c r="D455" s="161">
        <f aca="true" t="shared" si="121" ref="D455:D484">F455+H455+I455+J455+K455+L455+M455+N455+O455+P455+Q455+R455</f>
        <v>0</v>
      </c>
      <c r="E455" s="160"/>
      <c r="F455" s="160"/>
      <c r="H455" s="160">
        <v>-1201</v>
      </c>
      <c r="I455" s="160"/>
      <c r="J455" s="160"/>
      <c r="K455" s="160"/>
      <c r="L455" s="160"/>
      <c r="M455" s="160"/>
      <c r="N455" s="160"/>
      <c r="O455" s="160"/>
      <c r="P455" s="160"/>
      <c r="Q455" s="160"/>
      <c r="R455" s="160">
        <v>1201</v>
      </c>
    </row>
    <row r="456" spans="1:18" s="48" customFormat="1" ht="45.75" customHeight="1">
      <c r="A456" s="156" t="s">
        <v>148</v>
      </c>
      <c r="B456" s="160"/>
      <c r="C456" s="160"/>
      <c r="D456" s="161">
        <f t="shared" si="121"/>
        <v>0</v>
      </c>
      <c r="E456" s="160"/>
      <c r="F456" s="160"/>
      <c r="H456" s="160">
        <v>1201</v>
      </c>
      <c r="I456" s="160"/>
      <c r="J456" s="160"/>
      <c r="K456" s="160"/>
      <c r="L456" s="160"/>
      <c r="M456" s="160"/>
      <c r="N456" s="160"/>
      <c r="O456" s="160"/>
      <c r="P456" s="160"/>
      <c r="Q456" s="160"/>
      <c r="R456" s="160">
        <v>-1201</v>
      </c>
    </row>
    <row r="457" spans="1:18" s="48" customFormat="1" ht="47.25" customHeight="1">
      <c r="A457" s="156" t="s">
        <v>149</v>
      </c>
      <c r="B457" s="160"/>
      <c r="C457" s="160"/>
      <c r="D457" s="161">
        <f t="shared" si="121"/>
        <v>-10675</v>
      </c>
      <c r="E457" s="160"/>
      <c r="F457" s="160"/>
      <c r="H457" s="160"/>
      <c r="I457" s="160"/>
      <c r="J457" s="160"/>
      <c r="K457" s="160"/>
      <c r="L457" s="160"/>
      <c r="M457" s="160"/>
      <c r="N457" s="160"/>
      <c r="O457" s="160">
        <v>-10675</v>
      </c>
      <c r="P457" s="160"/>
      <c r="Q457" s="160"/>
      <c r="R457" s="160"/>
    </row>
    <row r="458" spans="1:22" s="48" customFormat="1" ht="48.75" customHeight="1">
      <c r="A458" s="156" t="s">
        <v>150</v>
      </c>
      <c r="B458" s="47"/>
      <c r="C458" s="47"/>
      <c r="D458" s="53">
        <f t="shared" si="121"/>
        <v>10675</v>
      </c>
      <c r="E458" s="47"/>
      <c r="F458" s="47"/>
      <c r="G458" s="114"/>
      <c r="H458" s="47"/>
      <c r="I458" s="47"/>
      <c r="J458" s="47"/>
      <c r="K458" s="47"/>
      <c r="L458" s="47"/>
      <c r="M458" s="47"/>
      <c r="N458" s="47"/>
      <c r="O458" s="47">
        <v>10675</v>
      </c>
      <c r="P458" s="47"/>
      <c r="Q458" s="47"/>
      <c r="R458" s="47"/>
      <c r="S458" s="114"/>
      <c r="T458" s="114"/>
      <c r="U458" s="114"/>
      <c r="V458" s="114"/>
    </row>
    <row r="459" spans="1:22" s="48" customFormat="1" ht="81" customHeight="1" hidden="1">
      <c r="A459" s="45" t="s">
        <v>213</v>
      </c>
      <c r="B459" s="47"/>
      <c r="C459" s="47"/>
      <c r="D459" s="53">
        <f t="shared" si="121"/>
        <v>0</v>
      </c>
      <c r="E459" s="47"/>
      <c r="F459" s="47"/>
      <c r="G459" s="114"/>
      <c r="H459" s="47"/>
      <c r="I459" s="47"/>
      <c r="J459" s="47"/>
      <c r="K459" s="47"/>
      <c r="L459" s="47"/>
      <c r="M459" s="47"/>
      <c r="N459" s="47"/>
      <c r="O459" s="47"/>
      <c r="P459" s="47"/>
      <c r="Q459" s="47"/>
      <c r="R459" s="47"/>
      <c r="S459" s="114"/>
      <c r="T459" s="114"/>
      <c r="U459" s="114"/>
      <c r="V459" s="114"/>
    </row>
    <row r="460" spans="1:22" s="48" customFormat="1" ht="62.25" customHeight="1" hidden="1">
      <c r="A460" s="45" t="s">
        <v>214</v>
      </c>
      <c r="B460" s="47"/>
      <c r="C460" s="47"/>
      <c r="D460" s="53">
        <f t="shared" si="121"/>
        <v>0</v>
      </c>
      <c r="E460" s="47"/>
      <c r="F460" s="47"/>
      <c r="G460" s="114"/>
      <c r="H460" s="47"/>
      <c r="I460" s="47"/>
      <c r="J460" s="47"/>
      <c r="K460" s="47"/>
      <c r="L460" s="47"/>
      <c r="M460" s="47"/>
      <c r="N460" s="47"/>
      <c r="O460" s="47"/>
      <c r="P460" s="47"/>
      <c r="Q460" s="47"/>
      <c r="R460" s="47"/>
      <c r="S460" s="114"/>
      <c r="T460" s="114"/>
      <c r="U460" s="114"/>
      <c r="V460" s="114"/>
    </row>
    <row r="461" spans="1:22" s="48" customFormat="1" ht="81" customHeight="1" hidden="1">
      <c r="A461" s="45" t="s">
        <v>215</v>
      </c>
      <c r="B461" s="47"/>
      <c r="C461" s="47"/>
      <c r="D461" s="53">
        <f t="shared" si="121"/>
        <v>0</v>
      </c>
      <c r="E461" s="47"/>
      <c r="F461" s="47"/>
      <c r="G461" s="114"/>
      <c r="H461" s="47"/>
      <c r="I461" s="47"/>
      <c r="J461" s="47"/>
      <c r="K461" s="47"/>
      <c r="L461" s="47"/>
      <c r="M461" s="47"/>
      <c r="N461" s="47"/>
      <c r="O461" s="47"/>
      <c r="P461" s="47"/>
      <c r="Q461" s="47"/>
      <c r="R461" s="47"/>
      <c r="S461" s="114"/>
      <c r="T461" s="114"/>
      <c r="U461" s="114"/>
      <c r="V461" s="114"/>
    </row>
    <row r="462" spans="1:22" s="48" customFormat="1" ht="96.75" customHeight="1" hidden="1">
      <c r="A462" s="45" t="s">
        <v>216</v>
      </c>
      <c r="B462" s="47"/>
      <c r="C462" s="47"/>
      <c r="D462" s="53">
        <f t="shared" si="121"/>
        <v>0</v>
      </c>
      <c r="E462" s="47"/>
      <c r="F462" s="47"/>
      <c r="G462" s="114"/>
      <c r="H462" s="47"/>
      <c r="I462" s="47"/>
      <c r="J462" s="47"/>
      <c r="K462" s="47"/>
      <c r="L462" s="47"/>
      <c r="M462" s="47"/>
      <c r="N462" s="47"/>
      <c r="O462" s="47"/>
      <c r="P462" s="47"/>
      <c r="Q462" s="47"/>
      <c r="R462" s="47"/>
      <c r="S462" s="114"/>
      <c r="T462" s="114"/>
      <c r="U462" s="114"/>
      <c r="V462" s="114"/>
    </row>
    <row r="463" spans="1:22" s="48" customFormat="1" ht="96" customHeight="1" hidden="1">
      <c r="A463" s="45" t="s">
        <v>217</v>
      </c>
      <c r="B463" s="47"/>
      <c r="C463" s="47"/>
      <c r="D463" s="53">
        <f t="shared" si="121"/>
        <v>0</v>
      </c>
      <c r="E463" s="47"/>
      <c r="F463" s="47"/>
      <c r="G463" s="114"/>
      <c r="H463" s="47"/>
      <c r="I463" s="47"/>
      <c r="J463" s="47"/>
      <c r="K463" s="47"/>
      <c r="L463" s="47"/>
      <c r="M463" s="47"/>
      <c r="N463" s="47"/>
      <c r="O463" s="47"/>
      <c r="P463" s="47"/>
      <c r="Q463" s="47"/>
      <c r="R463" s="47"/>
      <c r="S463" s="114"/>
      <c r="T463" s="114"/>
      <c r="U463" s="114"/>
      <c r="V463" s="114"/>
    </row>
    <row r="464" spans="1:22" s="48" customFormat="1" ht="79.5" customHeight="1" hidden="1">
      <c r="A464" s="45" t="s">
        <v>218</v>
      </c>
      <c r="B464" s="47"/>
      <c r="C464" s="47"/>
      <c r="D464" s="53">
        <f t="shared" si="121"/>
        <v>0</v>
      </c>
      <c r="E464" s="47"/>
      <c r="F464" s="47"/>
      <c r="G464" s="114"/>
      <c r="H464" s="47"/>
      <c r="I464" s="47"/>
      <c r="J464" s="47"/>
      <c r="K464" s="47"/>
      <c r="L464" s="47"/>
      <c r="M464" s="47"/>
      <c r="N464" s="47"/>
      <c r="O464" s="47"/>
      <c r="P464" s="47"/>
      <c r="Q464" s="47"/>
      <c r="R464" s="47"/>
      <c r="S464" s="114"/>
      <c r="T464" s="114"/>
      <c r="U464" s="114"/>
      <c r="V464" s="114"/>
    </row>
    <row r="465" spans="1:22" s="48" customFormat="1" ht="95.25" customHeight="1" hidden="1">
      <c r="A465" s="45" t="s">
        <v>219</v>
      </c>
      <c r="B465" s="47"/>
      <c r="C465" s="47"/>
      <c r="D465" s="53">
        <f t="shared" si="121"/>
        <v>0</v>
      </c>
      <c r="E465" s="47"/>
      <c r="F465" s="47"/>
      <c r="G465" s="114"/>
      <c r="H465" s="47"/>
      <c r="I465" s="47"/>
      <c r="J465" s="47"/>
      <c r="K465" s="47"/>
      <c r="L465" s="47"/>
      <c r="M465" s="47"/>
      <c r="N465" s="47"/>
      <c r="O465" s="47"/>
      <c r="P465" s="47"/>
      <c r="Q465" s="47"/>
      <c r="R465" s="47"/>
      <c r="S465" s="114"/>
      <c r="T465" s="114"/>
      <c r="U465" s="114"/>
      <c r="V465" s="114"/>
    </row>
    <row r="466" spans="1:22" s="48" customFormat="1" ht="91.5" customHeight="1" hidden="1">
      <c r="A466" s="45" t="s">
        <v>220</v>
      </c>
      <c r="B466" s="47"/>
      <c r="C466" s="47"/>
      <c r="D466" s="53">
        <f t="shared" si="121"/>
        <v>0</v>
      </c>
      <c r="E466" s="47"/>
      <c r="F466" s="47"/>
      <c r="G466" s="114"/>
      <c r="H466" s="47"/>
      <c r="I466" s="47"/>
      <c r="J466" s="47"/>
      <c r="K466" s="47"/>
      <c r="L466" s="47"/>
      <c r="M466" s="47"/>
      <c r="N466" s="47"/>
      <c r="O466" s="47"/>
      <c r="P466" s="47"/>
      <c r="Q466" s="47"/>
      <c r="R466" s="47"/>
      <c r="S466" s="114"/>
      <c r="T466" s="114"/>
      <c r="U466" s="114"/>
      <c r="V466" s="114"/>
    </row>
    <row r="467" spans="1:22" s="48" customFormat="1" ht="78" customHeight="1" hidden="1">
      <c r="A467" s="45" t="s">
        <v>221</v>
      </c>
      <c r="B467" s="47"/>
      <c r="C467" s="47"/>
      <c r="D467" s="53">
        <f t="shared" si="121"/>
        <v>0</v>
      </c>
      <c r="E467" s="47"/>
      <c r="F467" s="47"/>
      <c r="G467" s="114"/>
      <c r="H467" s="47"/>
      <c r="I467" s="47"/>
      <c r="J467" s="47"/>
      <c r="K467" s="47"/>
      <c r="L467" s="47"/>
      <c r="M467" s="47"/>
      <c r="N467" s="47"/>
      <c r="O467" s="47"/>
      <c r="P467" s="47"/>
      <c r="Q467" s="47"/>
      <c r="R467" s="47"/>
      <c r="S467" s="114"/>
      <c r="T467" s="114"/>
      <c r="U467" s="114"/>
      <c r="V467" s="114"/>
    </row>
    <row r="468" spans="1:22" s="48" customFormat="1" ht="83.25" customHeight="1" hidden="1">
      <c r="A468" s="45" t="s">
        <v>222</v>
      </c>
      <c r="B468" s="47"/>
      <c r="C468" s="47"/>
      <c r="D468" s="53">
        <f t="shared" si="121"/>
        <v>0</v>
      </c>
      <c r="E468" s="47"/>
      <c r="F468" s="47"/>
      <c r="G468" s="114"/>
      <c r="H468" s="47"/>
      <c r="I468" s="47"/>
      <c r="J468" s="47"/>
      <c r="K468" s="47"/>
      <c r="L468" s="47"/>
      <c r="M468" s="47"/>
      <c r="N468" s="47"/>
      <c r="O468" s="47"/>
      <c r="P468" s="47"/>
      <c r="Q468" s="47"/>
      <c r="R468" s="47"/>
      <c r="S468" s="114"/>
      <c r="T468" s="114"/>
      <c r="U468" s="114"/>
      <c r="V468" s="114"/>
    </row>
    <row r="469" spans="1:22" s="48" customFormat="1" ht="144.75" customHeight="1" hidden="1">
      <c r="A469" s="45" t="s">
        <v>223</v>
      </c>
      <c r="B469" s="47"/>
      <c r="C469" s="47"/>
      <c r="D469" s="53">
        <f t="shared" si="121"/>
        <v>0</v>
      </c>
      <c r="E469" s="47"/>
      <c r="F469" s="47"/>
      <c r="G469" s="114"/>
      <c r="H469" s="47"/>
      <c r="I469" s="47"/>
      <c r="J469" s="47"/>
      <c r="K469" s="47"/>
      <c r="L469" s="47"/>
      <c r="M469" s="47"/>
      <c r="N469" s="47"/>
      <c r="O469" s="47"/>
      <c r="P469" s="47"/>
      <c r="Q469" s="47"/>
      <c r="R469" s="47"/>
      <c r="S469" s="114"/>
      <c r="T469" s="114"/>
      <c r="U469" s="114"/>
      <c r="V469" s="114"/>
    </row>
    <row r="470" spans="1:22" s="48" customFormat="1" ht="81" customHeight="1" hidden="1">
      <c r="A470" s="45" t="s">
        <v>224</v>
      </c>
      <c r="B470" s="47"/>
      <c r="C470" s="47"/>
      <c r="D470" s="53">
        <f t="shared" si="121"/>
        <v>0</v>
      </c>
      <c r="E470" s="47"/>
      <c r="F470" s="47"/>
      <c r="G470" s="114"/>
      <c r="H470" s="47"/>
      <c r="I470" s="47"/>
      <c r="J470" s="47"/>
      <c r="K470" s="47"/>
      <c r="L470" s="47"/>
      <c r="M470" s="47"/>
      <c r="N470" s="47"/>
      <c r="O470" s="47"/>
      <c r="P470" s="47"/>
      <c r="Q470" s="47"/>
      <c r="R470" s="47"/>
      <c r="S470" s="114"/>
      <c r="T470" s="114"/>
      <c r="U470" s="114"/>
      <c r="V470" s="114"/>
    </row>
    <row r="471" spans="1:22" s="48" customFormat="1" ht="78.75" customHeight="1" hidden="1">
      <c r="A471" s="45" t="s">
        <v>225</v>
      </c>
      <c r="B471" s="47"/>
      <c r="C471" s="47"/>
      <c r="D471" s="53">
        <f t="shared" si="121"/>
        <v>0</v>
      </c>
      <c r="E471" s="47"/>
      <c r="F471" s="47"/>
      <c r="G471" s="114"/>
      <c r="H471" s="47"/>
      <c r="I471" s="47"/>
      <c r="J471" s="47"/>
      <c r="K471" s="47"/>
      <c r="L471" s="47"/>
      <c r="M471" s="47"/>
      <c r="N471" s="47"/>
      <c r="O471" s="47"/>
      <c r="P471" s="47"/>
      <c r="Q471" s="47"/>
      <c r="R471" s="47"/>
      <c r="S471" s="114"/>
      <c r="T471" s="114"/>
      <c r="U471" s="114"/>
      <c r="V471" s="114"/>
    </row>
    <row r="472" spans="1:22" s="48" customFormat="1" ht="81.75" customHeight="1" hidden="1">
      <c r="A472" s="45" t="s">
        <v>226</v>
      </c>
      <c r="B472" s="47"/>
      <c r="C472" s="47"/>
      <c r="D472" s="53">
        <f t="shared" si="121"/>
        <v>0</v>
      </c>
      <c r="E472" s="47"/>
      <c r="F472" s="47"/>
      <c r="G472" s="114"/>
      <c r="H472" s="47"/>
      <c r="I472" s="47"/>
      <c r="J472" s="47"/>
      <c r="K472" s="47"/>
      <c r="L472" s="47"/>
      <c r="M472" s="47"/>
      <c r="N472" s="47"/>
      <c r="O472" s="47"/>
      <c r="P472" s="47"/>
      <c r="Q472" s="47"/>
      <c r="R472" s="47"/>
      <c r="S472" s="114"/>
      <c r="T472" s="114"/>
      <c r="U472" s="114"/>
      <c r="V472" s="114"/>
    </row>
    <row r="473" spans="1:22" s="48" customFormat="1" ht="82.5" customHeight="1" hidden="1">
      <c r="A473" s="45" t="s">
        <v>227</v>
      </c>
      <c r="B473" s="47"/>
      <c r="C473" s="47"/>
      <c r="D473" s="53">
        <f t="shared" si="121"/>
        <v>0</v>
      </c>
      <c r="E473" s="47"/>
      <c r="F473" s="47"/>
      <c r="G473" s="114"/>
      <c r="H473" s="47"/>
      <c r="I473" s="47"/>
      <c r="J473" s="47"/>
      <c r="K473" s="47"/>
      <c r="L473" s="47"/>
      <c r="M473" s="47"/>
      <c r="N473" s="47"/>
      <c r="O473" s="47"/>
      <c r="P473" s="47"/>
      <c r="Q473" s="47"/>
      <c r="R473" s="47"/>
      <c r="S473" s="114"/>
      <c r="T473" s="114"/>
      <c r="U473" s="114"/>
      <c r="V473" s="114"/>
    </row>
    <row r="474" spans="1:22" s="48" customFormat="1" ht="78" customHeight="1" hidden="1">
      <c r="A474" s="45" t="s">
        <v>228</v>
      </c>
      <c r="B474" s="47"/>
      <c r="C474" s="47"/>
      <c r="D474" s="53">
        <f t="shared" si="121"/>
        <v>0</v>
      </c>
      <c r="E474" s="47"/>
      <c r="F474" s="47"/>
      <c r="G474" s="114"/>
      <c r="H474" s="47"/>
      <c r="I474" s="47"/>
      <c r="J474" s="47"/>
      <c r="K474" s="47"/>
      <c r="L474" s="47"/>
      <c r="M474" s="47"/>
      <c r="N474" s="47"/>
      <c r="O474" s="47"/>
      <c r="P474" s="47"/>
      <c r="Q474" s="47"/>
      <c r="R474" s="47"/>
      <c r="S474" s="114"/>
      <c r="T474" s="114"/>
      <c r="U474" s="114"/>
      <c r="V474" s="114"/>
    </row>
    <row r="475" spans="1:22" s="48" customFormat="1" ht="81" customHeight="1" hidden="1">
      <c r="A475" s="45" t="s">
        <v>229</v>
      </c>
      <c r="B475" s="47"/>
      <c r="C475" s="47"/>
      <c r="D475" s="53">
        <f t="shared" si="121"/>
        <v>0</v>
      </c>
      <c r="E475" s="47"/>
      <c r="F475" s="47"/>
      <c r="G475" s="114"/>
      <c r="H475" s="47"/>
      <c r="I475" s="47"/>
      <c r="J475" s="47"/>
      <c r="K475" s="47"/>
      <c r="L475" s="47"/>
      <c r="M475" s="47"/>
      <c r="N475" s="47"/>
      <c r="O475" s="47"/>
      <c r="P475" s="47"/>
      <c r="Q475" s="47"/>
      <c r="R475" s="47"/>
      <c r="S475" s="114"/>
      <c r="T475" s="114"/>
      <c r="U475" s="114"/>
      <c r="V475" s="114"/>
    </row>
    <row r="476" spans="1:22" s="48" customFormat="1" ht="75.75" customHeight="1" hidden="1">
      <c r="A476" s="46" t="s">
        <v>275</v>
      </c>
      <c r="B476" s="47"/>
      <c r="C476" s="47"/>
      <c r="D476" s="53">
        <f t="shared" si="121"/>
        <v>0</v>
      </c>
      <c r="E476" s="47"/>
      <c r="F476" s="47"/>
      <c r="G476" s="114"/>
      <c r="H476" s="47"/>
      <c r="I476" s="47"/>
      <c r="J476" s="47"/>
      <c r="K476" s="47"/>
      <c r="L476" s="47"/>
      <c r="M476" s="47"/>
      <c r="N476" s="47"/>
      <c r="O476" s="47"/>
      <c r="P476" s="47"/>
      <c r="Q476" s="47"/>
      <c r="R476" s="47"/>
      <c r="S476" s="114"/>
      <c r="T476" s="114"/>
      <c r="U476" s="114"/>
      <c r="V476" s="114"/>
    </row>
    <row r="477" spans="1:22" s="48" customFormat="1" ht="75" customHeight="1" hidden="1">
      <c r="A477" s="46" t="s">
        <v>276</v>
      </c>
      <c r="B477" s="47"/>
      <c r="C477" s="47"/>
      <c r="D477" s="53">
        <f t="shared" si="121"/>
        <v>0</v>
      </c>
      <c r="E477" s="47"/>
      <c r="F477" s="47"/>
      <c r="G477" s="114"/>
      <c r="H477" s="47"/>
      <c r="I477" s="47"/>
      <c r="J477" s="47"/>
      <c r="K477" s="47"/>
      <c r="L477" s="47"/>
      <c r="M477" s="47"/>
      <c r="N477" s="47"/>
      <c r="O477" s="47"/>
      <c r="P477" s="47"/>
      <c r="Q477" s="47"/>
      <c r="R477" s="47"/>
      <c r="S477" s="114"/>
      <c r="T477" s="114"/>
      <c r="U477" s="114"/>
      <c r="V477" s="114"/>
    </row>
    <row r="478" spans="1:22" s="48" customFormat="1" ht="73.5" customHeight="1" hidden="1">
      <c r="A478" s="56" t="s">
        <v>273</v>
      </c>
      <c r="B478" s="47"/>
      <c r="C478" s="47"/>
      <c r="D478" s="53">
        <f t="shared" si="121"/>
        <v>0</v>
      </c>
      <c r="E478" s="47"/>
      <c r="F478" s="47"/>
      <c r="G478" s="114"/>
      <c r="H478" s="47"/>
      <c r="I478" s="47"/>
      <c r="J478" s="47"/>
      <c r="K478" s="47"/>
      <c r="L478" s="47"/>
      <c r="M478" s="47"/>
      <c r="N478" s="47"/>
      <c r="O478" s="47"/>
      <c r="P478" s="47"/>
      <c r="Q478" s="47"/>
      <c r="R478" s="47"/>
      <c r="S478" s="114"/>
      <c r="T478" s="114"/>
      <c r="U478" s="114"/>
      <c r="V478" s="114"/>
    </row>
    <row r="479" spans="1:22" s="48" customFormat="1" ht="54" customHeight="1" hidden="1">
      <c r="A479" s="56" t="s">
        <v>274</v>
      </c>
      <c r="B479" s="47"/>
      <c r="C479" s="47"/>
      <c r="D479" s="53">
        <f t="shared" si="121"/>
        <v>0</v>
      </c>
      <c r="E479" s="47"/>
      <c r="F479" s="47"/>
      <c r="G479" s="114"/>
      <c r="H479" s="47"/>
      <c r="I479" s="47"/>
      <c r="J479" s="47"/>
      <c r="K479" s="47"/>
      <c r="L479" s="47"/>
      <c r="M479" s="47"/>
      <c r="N479" s="47"/>
      <c r="O479" s="47"/>
      <c r="P479" s="47"/>
      <c r="Q479" s="47"/>
      <c r="R479" s="47"/>
      <c r="S479" s="114"/>
      <c r="T479" s="114"/>
      <c r="U479" s="114"/>
      <c r="V479" s="114"/>
    </row>
    <row r="480" spans="1:18" s="114" customFormat="1" ht="76.5" customHeight="1" hidden="1">
      <c r="A480" s="113" t="s">
        <v>145</v>
      </c>
      <c r="B480" s="47">
        <v>100106</v>
      </c>
      <c r="C480" s="47"/>
      <c r="D480" s="53">
        <f>D481</f>
        <v>0</v>
      </c>
      <c r="E480" s="47"/>
      <c r="F480" s="53">
        <f aca="true" t="shared" si="122" ref="F480:R480">F481</f>
        <v>0</v>
      </c>
      <c r="G480" s="53">
        <f t="shared" si="122"/>
        <v>0</v>
      </c>
      <c r="H480" s="53">
        <f t="shared" si="122"/>
        <v>0</v>
      </c>
      <c r="I480" s="53">
        <f t="shared" si="122"/>
        <v>0</v>
      </c>
      <c r="J480" s="53">
        <f t="shared" si="122"/>
        <v>0</v>
      </c>
      <c r="K480" s="53">
        <f t="shared" si="122"/>
        <v>0</v>
      </c>
      <c r="L480" s="53">
        <f t="shared" si="122"/>
        <v>0</v>
      </c>
      <c r="M480" s="53">
        <f t="shared" si="122"/>
        <v>0</v>
      </c>
      <c r="N480" s="53">
        <f t="shared" si="122"/>
        <v>0</v>
      </c>
      <c r="O480" s="53">
        <f t="shared" si="122"/>
        <v>0</v>
      </c>
      <c r="P480" s="53">
        <f t="shared" si="122"/>
        <v>0</v>
      </c>
      <c r="Q480" s="53">
        <f t="shared" si="122"/>
        <v>0</v>
      </c>
      <c r="R480" s="53">
        <f t="shared" si="122"/>
        <v>0</v>
      </c>
    </row>
    <row r="481" spans="1:18" s="52" customFormat="1" ht="47.25" customHeight="1" hidden="1">
      <c r="A481" s="116" t="s">
        <v>139</v>
      </c>
      <c r="B481" s="51"/>
      <c r="C481" s="51">
        <v>3131</v>
      </c>
      <c r="D481" s="51">
        <f>+D482+D483</f>
        <v>0</v>
      </c>
      <c r="E481" s="51">
        <f>+E482+E483</f>
        <v>0</v>
      </c>
      <c r="F481" s="51">
        <f>+F482+F483</f>
        <v>0</v>
      </c>
      <c r="G481" s="51">
        <f aca="true" t="shared" si="123" ref="G481:R481">+G482+G483</f>
        <v>0</v>
      </c>
      <c r="H481" s="51">
        <f t="shared" si="123"/>
        <v>0</v>
      </c>
      <c r="I481" s="51">
        <f t="shared" si="123"/>
        <v>0</v>
      </c>
      <c r="J481" s="51">
        <f t="shared" si="123"/>
        <v>0</v>
      </c>
      <c r="K481" s="51">
        <f t="shared" si="123"/>
        <v>0</v>
      </c>
      <c r="L481" s="51">
        <f t="shared" si="123"/>
        <v>0</v>
      </c>
      <c r="M481" s="51">
        <f t="shared" si="123"/>
        <v>0</v>
      </c>
      <c r="N481" s="51">
        <f t="shared" si="123"/>
        <v>0</v>
      </c>
      <c r="O481" s="51">
        <f t="shared" si="123"/>
        <v>0</v>
      </c>
      <c r="P481" s="51">
        <f t="shared" si="123"/>
        <v>0</v>
      </c>
      <c r="Q481" s="51">
        <f t="shared" si="123"/>
        <v>0</v>
      </c>
      <c r="R481" s="51">
        <f t="shared" si="123"/>
        <v>0</v>
      </c>
    </row>
    <row r="482" spans="1:18" s="112" customFormat="1" ht="77.25" customHeight="1" hidden="1">
      <c r="A482" s="156" t="s">
        <v>193</v>
      </c>
      <c r="B482" s="157"/>
      <c r="C482" s="157"/>
      <c r="D482" s="161">
        <f t="shared" si="121"/>
        <v>0</v>
      </c>
      <c r="E482" s="160"/>
      <c r="F482" s="160"/>
      <c r="G482" s="48"/>
      <c r="H482" s="160"/>
      <c r="I482" s="160"/>
      <c r="J482" s="160"/>
      <c r="K482" s="160"/>
      <c r="L482" s="160"/>
      <c r="M482" s="160"/>
      <c r="N482" s="160"/>
      <c r="O482" s="160"/>
      <c r="P482" s="160"/>
      <c r="Q482" s="160"/>
      <c r="R482" s="160"/>
    </row>
    <row r="483" spans="1:18" s="52" customFormat="1" ht="98.25" customHeight="1" hidden="1">
      <c r="A483" s="45" t="s">
        <v>239</v>
      </c>
      <c r="B483" s="49"/>
      <c r="C483" s="49"/>
      <c r="D483" s="53">
        <f t="shared" si="121"/>
        <v>0</v>
      </c>
      <c r="E483" s="47"/>
      <c r="F483" s="47"/>
      <c r="G483" s="114"/>
      <c r="H483" s="47"/>
      <c r="I483" s="47"/>
      <c r="J483" s="47"/>
      <c r="K483" s="47"/>
      <c r="L483" s="47"/>
      <c r="M483" s="47"/>
      <c r="N483" s="47"/>
      <c r="O483" s="47"/>
      <c r="P483" s="47"/>
      <c r="Q483" s="47"/>
      <c r="R483" s="47"/>
    </row>
    <row r="484" spans="1:18" s="52" customFormat="1" ht="42.75" customHeight="1" hidden="1">
      <c r="A484" s="113" t="s">
        <v>95</v>
      </c>
      <c r="B484" s="49"/>
      <c r="C484" s="49"/>
      <c r="D484" s="51">
        <f t="shared" si="121"/>
        <v>0</v>
      </c>
      <c r="E484" s="49"/>
      <c r="F484" s="49"/>
      <c r="H484" s="49"/>
      <c r="I484" s="49"/>
      <c r="J484" s="49"/>
      <c r="K484" s="49"/>
      <c r="L484" s="49"/>
      <c r="M484" s="49"/>
      <c r="N484" s="49"/>
      <c r="O484" s="49"/>
      <c r="P484" s="49"/>
      <c r="Q484" s="49"/>
      <c r="R484" s="49"/>
    </row>
    <row r="485" spans="1:18" s="52" customFormat="1" ht="23.25" customHeight="1" hidden="1">
      <c r="A485" s="113" t="s">
        <v>241</v>
      </c>
      <c r="B485" s="49">
        <v>100103</v>
      </c>
      <c r="C485" s="49"/>
      <c r="D485" s="47">
        <f>+D486</f>
        <v>0</v>
      </c>
      <c r="E485" s="47">
        <f aca="true" t="shared" si="124" ref="E485:R486">+E486</f>
        <v>0</v>
      </c>
      <c r="F485" s="47">
        <f t="shared" si="124"/>
        <v>0</v>
      </c>
      <c r="G485" s="47">
        <f t="shared" si="124"/>
        <v>0</v>
      </c>
      <c r="H485" s="47">
        <f t="shared" si="124"/>
        <v>0</v>
      </c>
      <c r="I485" s="47">
        <f t="shared" si="124"/>
        <v>0</v>
      </c>
      <c r="J485" s="47">
        <f t="shared" si="124"/>
        <v>0</v>
      </c>
      <c r="K485" s="47">
        <f t="shared" si="124"/>
        <v>0</v>
      </c>
      <c r="L485" s="47">
        <f t="shared" si="124"/>
        <v>0</v>
      </c>
      <c r="M485" s="47">
        <f t="shared" si="124"/>
        <v>0</v>
      </c>
      <c r="N485" s="47">
        <f t="shared" si="124"/>
        <v>0</v>
      </c>
      <c r="O485" s="47">
        <f t="shared" si="124"/>
        <v>0</v>
      </c>
      <c r="P485" s="47">
        <f t="shared" si="124"/>
        <v>0</v>
      </c>
      <c r="Q485" s="47">
        <f t="shared" si="124"/>
        <v>0</v>
      </c>
      <c r="R485" s="47">
        <f t="shared" si="124"/>
        <v>0</v>
      </c>
    </row>
    <row r="486" spans="1:18" s="52" customFormat="1" ht="48" customHeight="1" hidden="1">
      <c r="A486" s="116" t="s">
        <v>432</v>
      </c>
      <c r="B486" s="49"/>
      <c r="C486" s="49">
        <v>3210</v>
      </c>
      <c r="D486" s="49">
        <f>+D487</f>
        <v>0</v>
      </c>
      <c r="E486" s="49"/>
      <c r="F486" s="49">
        <f>+F487</f>
        <v>0</v>
      </c>
      <c r="G486" s="49">
        <f t="shared" si="124"/>
        <v>0</v>
      </c>
      <c r="H486" s="49">
        <f t="shared" si="124"/>
        <v>0</v>
      </c>
      <c r="I486" s="49">
        <f t="shared" si="124"/>
        <v>0</v>
      </c>
      <c r="J486" s="49">
        <f t="shared" si="124"/>
        <v>0</v>
      </c>
      <c r="K486" s="49">
        <f t="shared" si="124"/>
        <v>0</v>
      </c>
      <c r="L486" s="49">
        <f t="shared" si="124"/>
        <v>0</v>
      </c>
      <c r="M486" s="49">
        <f t="shared" si="124"/>
        <v>0</v>
      </c>
      <c r="N486" s="49">
        <f t="shared" si="124"/>
        <v>0</v>
      </c>
      <c r="O486" s="49">
        <f t="shared" si="124"/>
        <v>0</v>
      </c>
      <c r="P486" s="49">
        <f t="shared" si="124"/>
        <v>0</v>
      </c>
      <c r="Q486" s="49">
        <f t="shared" si="124"/>
        <v>0</v>
      </c>
      <c r="R486" s="49">
        <f t="shared" si="124"/>
        <v>0</v>
      </c>
    </row>
    <row r="487" spans="1:18" s="52" customFormat="1" ht="67.5" customHeight="1" hidden="1">
      <c r="A487" s="113" t="s">
        <v>240</v>
      </c>
      <c r="B487" s="49"/>
      <c r="C487" s="49"/>
      <c r="D487" s="47">
        <f>+F487+H487+I487+J487+K487+L487+M487+N487+O487+P487+Q487+R487</f>
        <v>0</v>
      </c>
      <c r="E487" s="47"/>
      <c r="F487" s="47"/>
      <c r="G487" s="114"/>
      <c r="H487" s="47"/>
      <c r="I487" s="47"/>
      <c r="J487" s="47"/>
      <c r="K487" s="47"/>
      <c r="L487" s="47"/>
      <c r="M487" s="47"/>
      <c r="N487" s="47"/>
      <c r="O487" s="47"/>
      <c r="P487" s="47"/>
      <c r="Q487" s="47"/>
      <c r="R487" s="47"/>
    </row>
    <row r="488" spans="1:18" s="114" customFormat="1" ht="38.25" customHeight="1" hidden="1">
      <c r="A488" s="57" t="s">
        <v>93</v>
      </c>
      <c r="B488" s="47">
        <v>170603</v>
      </c>
      <c r="C488" s="47"/>
      <c r="D488" s="47">
        <f>D489</f>
        <v>0</v>
      </c>
      <c r="E488" s="47"/>
      <c r="F488" s="47">
        <f aca="true" t="shared" si="125" ref="F488:R489">F489</f>
        <v>0</v>
      </c>
      <c r="G488" s="47">
        <f t="shared" si="125"/>
        <v>0</v>
      </c>
      <c r="H488" s="47">
        <f t="shared" si="125"/>
        <v>0</v>
      </c>
      <c r="I488" s="47">
        <f t="shared" si="125"/>
        <v>0</v>
      </c>
      <c r="J488" s="47">
        <f t="shared" si="125"/>
        <v>0</v>
      </c>
      <c r="K488" s="47">
        <f t="shared" si="125"/>
        <v>0</v>
      </c>
      <c r="L488" s="47">
        <f t="shared" si="125"/>
        <v>0</v>
      </c>
      <c r="M488" s="47">
        <f t="shared" si="125"/>
        <v>0</v>
      </c>
      <c r="N488" s="47">
        <f t="shared" si="125"/>
        <v>0</v>
      </c>
      <c r="O488" s="47">
        <f t="shared" si="125"/>
        <v>0</v>
      </c>
      <c r="P488" s="47">
        <f t="shared" si="125"/>
        <v>0</v>
      </c>
      <c r="Q488" s="47">
        <f t="shared" si="125"/>
        <v>0</v>
      </c>
      <c r="R488" s="47">
        <f t="shared" si="125"/>
        <v>0</v>
      </c>
    </row>
    <row r="489" spans="1:22" s="112" customFormat="1" ht="51" customHeight="1" hidden="1">
      <c r="A489" s="116" t="s">
        <v>432</v>
      </c>
      <c r="B489" s="49"/>
      <c r="C489" s="49">
        <v>3210</v>
      </c>
      <c r="D489" s="49">
        <f>D490</f>
        <v>0</v>
      </c>
      <c r="E489" s="49"/>
      <c r="F489" s="49">
        <f t="shared" si="125"/>
        <v>0</v>
      </c>
      <c r="G489" s="49">
        <f t="shared" si="125"/>
        <v>0</v>
      </c>
      <c r="H489" s="49">
        <f t="shared" si="125"/>
        <v>0</v>
      </c>
      <c r="I489" s="49">
        <f t="shared" si="125"/>
        <v>0</v>
      </c>
      <c r="J489" s="49">
        <f t="shared" si="125"/>
        <v>0</v>
      </c>
      <c r="K489" s="49">
        <f t="shared" si="125"/>
        <v>0</v>
      </c>
      <c r="L489" s="49">
        <f t="shared" si="125"/>
        <v>0</v>
      </c>
      <c r="M489" s="49">
        <f t="shared" si="125"/>
        <v>0</v>
      </c>
      <c r="N489" s="49">
        <f t="shared" si="125"/>
        <v>0</v>
      </c>
      <c r="O489" s="49">
        <f t="shared" si="125"/>
        <v>0</v>
      </c>
      <c r="P489" s="49">
        <f t="shared" si="125"/>
        <v>0</v>
      </c>
      <c r="Q489" s="49">
        <f t="shared" si="125"/>
        <v>0</v>
      </c>
      <c r="R489" s="49">
        <f t="shared" si="125"/>
        <v>0</v>
      </c>
      <c r="S489" s="52"/>
      <c r="T489" s="52"/>
      <c r="U489" s="52"/>
      <c r="V489" s="52"/>
    </row>
    <row r="490" spans="1:18" s="48" customFormat="1" ht="44.25" customHeight="1" hidden="1">
      <c r="A490" s="159" t="s">
        <v>194</v>
      </c>
      <c r="B490" s="160"/>
      <c r="C490" s="160"/>
      <c r="D490" s="161">
        <f>F490+H490+I490+J490+K490+L490+M490+N490+O490+P490+Q490+R490</f>
        <v>0</v>
      </c>
      <c r="E490" s="160"/>
      <c r="F490" s="160"/>
      <c r="H490" s="160"/>
      <c r="I490" s="160"/>
      <c r="J490" s="160"/>
      <c r="K490" s="160"/>
      <c r="L490" s="160"/>
      <c r="M490" s="160"/>
      <c r="N490" s="160"/>
      <c r="O490" s="160"/>
      <c r="P490" s="160"/>
      <c r="Q490" s="160"/>
      <c r="R490" s="160"/>
    </row>
    <row r="491" spans="1:18" s="114" customFormat="1" ht="31.5" customHeight="1" hidden="1">
      <c r="A491" s="113" t="s">
        <v>142</v>
      </c>
      <c r="B491" s="47">
        <v>100101</v>
      </c>
      <c r="C491" s="47"/>
      <c r="D491" s="47">
        <f>+D492+D494</f>
        <v>0</v>
      </c>
      <c r="E491" s="47">
        <f aca="true" t="shared" si="126" ref="E491:R491">+E492+E494</f>
        <v>0</v>
      </c>
      <c r="F491" s="47">
        <f t="shared" si="126"/>
        <v>0</v>
      </c>
      <c r="G491" s="47">
        <f t="shared" si="126"/>
        <v>0</v>
      </c>
      <c r="H491" s="47">
        <f t="shared" si="126"/>
        <v>0</v>
      </c>
      <c r="I491" s="47">
        <f t="shared" si="126"/>
        <v>0</v>
      </c>
      <c r="J491" s="47">
        <f t="shared" si="126"/>
        <v>0</v>
      </c>
      <c r="K491" s="47">
        <f t="shared" si="126"/>
        <v>0</v>
      </c>
      <c r="L491" s="47">
        <f t="shared" si="126"/>
        <v>0</v>
      </c>
      <c r="M491" s="47">
        <f t="shared" si="126"/>
        <v>0</v>
      </c>
      <c r="N491" s="47">
        <f t="shared" si="126"/>
        <v>0</v>
      </c>
      <c r="O491" s="47">
        <f t="shared" si="126"/>
        <v>0</v>
      </c>
      <c r="P491" s="47">
        <f t="shared" si="126"/>
        <v>0</v>
      </c>
      <c r="Q491" s="47">
        <f t="shared" si="126"/>
        <v>0</v>
      </c>
      <c r="R491" s="47">
        <f t="shared" si="126"/>
        <v>0</v>
      </c>
    </row>
    <row r="492" spans="1:18" s="114" customFormat="1" ht="34.5" customHeight="1" hidden="1">
      <c r="A492" s="116" t="s">
        <v>436</v>
      </c>
      <c r="B492" s="51"/>
      <c r="C492" s="51">
        <v>3132</v>
      </c>
      <c r="D492" s="47">
        <f>+D493</f>
        <v>0</v>
      </c>
      <c r="E492" s="47">
        <f aca="true" t="shared" si="127" ref="E492:R492">+E493</f>
        <v>0</v>
      </c>
      <c r="F492" s="47">
        <f t="shared" si="127"/>
        <v>0</v>
      </c>
      <c r="G492" s="47">
        <f t="shared" si="127"/>
        <v>0</v>
      </c>
      <c r="H492" s="47">
        <f t="shared" si="127"/>
        <v>0</v>
      </c>
      <c r="I492" s="47">
        <f t="shared" si="127"/>
        <v>0</v>
      </c>
      <c r="J492" s="47">
        <f t="shared" si="127"/>
        <v>0</v>
      </c>
      <c r="K492" s="47">
        <f t="shared" si="127"/>
        <v>0</v>
      </c>
      <c r="L492" s="47">
        <f t="shared" si="127"/>
        <v>0</v>
      </c>
      <c r="M492" s="47">
        <f t="shared" si="127"/>
        <v>0</v>
      </c>
      <c r="N492" s="47">
        <f t="shared" si="127"/>
        <v>0</v>
      </c>
      <c r="O492" s="47">
        <f t="shared" si="127"/>
        <v>0</v>
      </c>
      <c r="P492" s="47">
        <f t="shared" si="127"/>
        <v>0</v>
      </c>
      <c r="Q492" s="47">
        <f t="shared" si="127"/>
        <v>0</v>
      </c>
      <c r="R492" s="47">
        <f t="shared" si="127"/>
        <v>0</v>
      </c>
    </row>
    <row r="493" spans="1:18" s="114" customFormat="1" ht="80.25" customHeight="1" hidden="1">
      <c r="A493" s="113" t="s">
        <v>232</v>
      </c>
      <c r="B493" s="47"/>
      <c r="C493" s="47"/>
      <c r="D493" s="47">
        <f>+F493+H493+I493+J493+K493+L493+M493+N493+O493+P493+Q493+R493</f>
        <v>0</v>
      </c>
      <c r="E493" s="47"/>
      <c r="F493" s="47"/>
      <c r="G493" s="47"/>
      <c r="H493" s="47"/>
      <c r="I493" s="47"/>
      <c r="J493" s="47"/>
      <c r="K493" s="47"/>
      <c r="L493" s="47"/>
      <c r="M493" s="47"/>
      <c r="N493" s="47"/>
      <c r="O493" s="47"/>
      <c r="P493" s="47"/>
      <c r="Q493" s="47"/>
      <c r="R493" s="47"/>
    </row>
    <row r="494" spans="1:18" s="52" customFormat="1" ht="43.5" customHeight="1" hidden="1">
      <c r="A494" s="116" t="s">
        <v>491</v>
      </c>
      <c r="B494" s="49"/>
      <c r="C494" s="49">
        <v>3210</v>
      </c>
      <c r="D494" s="49">
        <f>D499+D501+D500+D498+D497+D496+D495</f>
        <v>0</v>
      </c>
      <c r="E494" s="49">
        <f>E499+E501+E500+E498+E497+E496+E495</f>
        <v>0</v>
      </c>
      <c r="F494" s="49">
        <f>F499+F501+F500+F498+F497+F496+F495</f>
        <v>0</v>
      </c>
      <c r="G494" s="49">
        <f aca="true" t="shared" si="128" ref="G494:R494">G499+G501+G500+G498+G497+G496+G495</f>
        <v>0</v>
      </c>
      <c r="H494" s="49">
        <f t="shared" si="128"/>
        <v>0</v>
      </c>
      <c r="I494" s="49">
        <f t="shared" si="128"/>
        <v>0</v>
      </c>
      <c r="J494" s="49">
        <f t="shared" si="128"/>
        <v>0</v>
      </c>
      <c r="K494" s="49">
        <f t="shared" si="128"/>
        <v>0</v>
      </c>
      <c r="L494" s="49">
        <f t="shared" si="128"/>
        <v>0</v>
      </c>
      <c r="M494" s="49">
        <f t="shared" si="128"/>
        <v>0</v>
      </c>
      <c r="N494" s="49">
        <f t="shared" si="128"/>
        <v>0</v>
      </c>
      <c r="O494" s="49">
        <f t="shared" si="128"/>
        <v>0</v>
      </c>
      <c r="P494" s="49">
        <f t="shared" si="128"/>
        <v>0</v>
      </c>
      <c r="Q494" s="49">
        <f t="shared" si="128"/>
        <v>0</v>
      </c>
      <c r="R494" s="49">
        <f t="shared" si="128"/>
        <v>0</v>
      </c>
    </row>
    <row r="495" spans="1:18" s="112" customFormat="1" ht="47.25" customHeight="1" hidden="1">
      <c r="A495" s="156" t="s">
        <v>143</v>
      </c>
      <c r="B495" s="157"/>
      <c r="C495" s="157"/>
      <c r="D495" s="157">
        <f>+F495+H495+I495+J495+K495+L495+M495+N495+O495+P495+Q495+R495</f>
        <v>0</v>
      </c>
      <c r="E495" s="157"/>
      <c r="F495" s="157"/>
      <c r="G495" s="158"/>
      <c r="H495" s="157"/>
      <c r="I495" s="157"/>
      <c r="J495" s="157"/>
      <c r="K495" s="157"/>
      <c r="L495" s="157"/>
      <c r="M495" s="157"/>
      <c r="N495" s="157"/>
      <c r="O495" s="157"/>
      <c r="P495" s="157"/>
      <c r="Q495" s="157"/>
      <c r="R495" s="157"/>
    </row>
    <row r="496" spans="1:18" s="112" customFormat="1" ht="27.75" customHeight="1" hidden="1">
      <c r="A496" s="156" t="s">
        <v>144</v>
      </c>
      <c r="B496" s="157"/>
      <c r="C496" s="157"/>
      <c r="D496" s="157">
        <f aca="true" t="shared" si="129" ref="D496:D501">+F496+H496+I496+J496+K496+L496+M496+N496+O496+P496+Q496+R496</f>
        <v>0</v>
      </c>
      <c r="E496" s="157"/>
      <c r="F496" s="157"/>
      <c r="G496" s="158"/>
      <c r="H496" s="157"/>
      <c r="I496" s="157"/>
      <c r="J496" s="157"/>
      <c r="K496" s="157"/>
      <c r="L496" s="157"/>
      <c r="M496" s="157"/>
      <c r="N496" s="157"/>
      <c r="O496" s="157"/>
      <c r="P496" s="157"/>
      <c r="Q496" s="157"/>
      <c r="R496" s="157"/>
    </row>
    <row r="497" spans="1:18" s="52" customFormat="1" ht="81" customHeight="1" hidden="1">
      <c r="A497" s="45" t="s">
        <v>233</v>
      </c>
      <c r="B497" s="49"/>
      <c r="C497" s="49"/>
      <c r="D497" s="49">
        <f t="shared" si="129"/>
        <v>0</v>
      </c>
      <c r="E497" s="49"/>
      <c r="F497" s="49"/>
      <c r="G497" s="137"/>
      <c r="H497" s="49"/>
      <c r="I497" s="49"/>
      <c r="J497" s="49"/>
      <c r="K497" s="49"/>
      <c r="L497" s="49"/>
      <c r="M497" s="49"/>
      <c r="N497" s="49"/>
      <c r="O497" s="49"/>
      <c r="P497" s="49"/>
      <c r="Q497" s="49"/>
      <c r="R497" s="49"/>
    </row>
    <row r="498" spans="1:18" s="52" customFormat="1" ht="174.75" customHeight="1" hidden="1">
      <c r="A498" s="45" t="s">
        <v>234</v>
      </c>
      <c r="B498" s="49"/>
      <c r="C498" s="49"/>
      <c r="D498" s="49">
        <f>+F498+H498+I498+J498+K498+L498+M498+N498+O498+P498+Q498+R498</f>
        <v>0</v>
      </c>
      <c r="E498" s="49"/>
      <c r="F498" s="49"/>
      <c r="G498" s="137"/>
      <c r="H498" s="49"/>
      <c r="I498" s="49"/>
      <c r="J498" s="49"/>
      <c r="K498" s="49"/>
      <c r="L498" s="49"/>
      <c r="M498" s="49"/>
      <c r="N498" s="49"/>
      <c r="O498" s="49"/>
      <c r="P498" s="49"/>
      <c r="Q498" s="49"/>
      <c r="R498" s="49"/>
    </row>
    <row r="499" spans="1:22" s="48" customFormat="1" ht="77.25" customHeight="1" hidden="1">
      <c r="A499" s="45" t="s">
        <v>235</v>
      </c>
      <c r="B499" s="47"/>
      <c r="C499" s="47"/>
      <c r="D499" s="49">
        <f t="shared" si="129"/>
        <v>0</v>
      </c>
      <c r="E499" s="47"/>
      <c r="F499" s="47"/>
      <c r="G499" s="114"/>
      <c r="H499" s="47"/>
      <c r="I499" s="47"/>
      <c r="J499" s="47"/>
      <c r="K499" s="47"/>
      <c r="L499" s="47"/>
      <c r="M499" s="47"/>
      <c r="N499" s="47"/>
      <c r="O499" s="47"/>
      <c r="P499" s="47"/>
      <c r="Q499" s="47"/>
      <c r="R499" s="47"/>
      <c r="S499" s="114"/>
      <c r="T499" s="114"/>
      <c r="U499" s="114"/>
      <c r="V499" s="114"/>
    </row>
    <row r="500" spans="1:22" s="48" customFormat="1" ht="134.25" customHeight="1" hidden="1">
      <c r="A500" s="45" t="s">
        <v>236</v>
      </c>
      <c r="B500" s="47"/>
      <c r="C500" s="47"/>
      <c r="D500" s="49">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159" customHeight="1" hidden="1">
      <c r="A501" s="45" t="s">
        <v>237</v>
      </c>
      <c r="B501" s="47"/>
      <c r="C501" s="47"/>
      <c r="D501" s="49">
        <f t="shared" si="129"/>
        <v>0</v>
      </c>
      <c r="E501" s="47"/>
      <c r="F501" s="47"/>
      <c r="G501" s="114"/>
      <c r="H501" s="47"/>
      <c r="I501" s="47"/>
      <c r="J501" s="47"/>
      <c r="K501" s="47"/>
      <c r="L501" s="47"/>
      <c r="M501" s="47"/>
      <c r="N501" s="47"/>
      <c r="O501" s="47"/>
      <c r="P501" s="47"/>
      <c r="Q501" s="47"/>
      <c r="R501" s="47"/>
      <c r="S501" s="114"/>
      <c r="T501" s="114"/>
      <c r="U501" s="114"/>
      <c r="V501" s="114"/>
    </row>
    <row r="502" spans="1:18" s="114" customFormat="1" ht="31.5" customHeight="1" hidden="1">
      <c r="A502" s="113" t="s">
        <v>453</v>
      </c>
      <c r="B502" s="47">
        <v>100203</v>
      </c>
      <c r="C502" s="47"/>
      <c r="D502" s="47">
        <f>D503+D505+D507</f>
        <v>0</v>
      </c>
      <c r="E502" s="47">
        <f>E503+E505+E507</f>
        <v>0</v>
      </c>
      <c r="F502" s="47">
        <f>F503+F505+F507</f>
        <v>0</v>
      </c>
      <c r="G502" s="47">
        <f aca="true" t="shared" si="130" ref="G502:R502">G503+G505+G507</f>
        <v>0</v>
      </c>
      <c r="H502" s="47">
        <f t="shared" si="130"/>
        <v>0</v>
      </c>
      <c r="I502" s="47">
        <f t="shared" si="130"/>
        <v>0</v>
      </c>
      <c r="J502" s="47">
        <f t="shared" si="130"/>
        <v>0</v>
      </c>
      <c r="K502" s="47">
        <f t="shared" si="130"/>
        <v>0</v>
      </c>
      <c r="L502" s="47">
        <f t="shared" si="130"/>
        <v>0</v>
      </c>
      <c r="M502" s="47">
        <f t="shared" si="130"/>
        <v>0</v>
      </c>
      <c r="N502" s="47">
        <f t="shared" si="130"/>
        <v>0</v>
      </c>
      <c r="O502" s="47">
        <f t="shared" si="130"/>
        <v>0</v>
      </c>
      <c r="P502" s="47">
        <f t="shared" si="130"/>
        <v>0</v>
      </c>
      <c r="Q502" s="47">
        <f t="shared" si="130"/>
        <v>0</v>
      </c>
      <c r="R502" s="47">
        <f t="shared" si="130"/>
        <v>0</v>
      </c>
    </row>
    <row r="503" spans="1:22" s="112" customFormat="1" ht="47.25" customHeight="1" hidden="1">
      <c r="A503" s="116" t="s">
        <v>484</v>
      </c>
      <c r="B503" s="49"/>
      <c r="C503" s="49">
        <v>3110</v>
      </c>
      <c r="D503" s="49">
        <f>D504</f>
        <v>0</v>
      </c>
      <c r="E503" s="49"/>
      <c r="F503" s="49">
        <f aca="true" t="shared" si="131" ref="F503:R503">F504</f>
        <v>0</v>
      </c>
      <c r="G503" s="49">
        <f t="shared" si="131"/>
        <v>0</v>
      </c>
      <c r="H503" s="49">
        <f t="shared" si="131"/>
        <v>0</v>
      </c>
      <c r="I503" s="49">
        <f t="shared" si="131"/>
        <v>0</v>
      </c>
      <c r="J503" s="49">
        <f t="shared" si="131"/>
        <v>0</v>
      </c>
      <c r="K503" s="49">
        <f t="shared" si="131"/>
        <v>0</v>
      </c>
      <c r="L503" s="49">
        <f t="shared" si="131"/>
        <v>0</v>
      </c>
      <c r="M503" s="49">
        <f t="shared" si="131"/>
        <v>0</v>
      </c>
      <c r="N503" s="49">
        <f t="shared" si="131"/>
        <v>0</v>
      </c>
      <c r="O503" s="49">
        <f t="shared" si="131"/>
        <v>0</v>
      </c>
      <c r="P503" s="49">
        <f t="shared" si="131"/>
        <v>0</v>
      </c>
      <c r="Q503" s="49">
        <f t="shared" si="131"/>
        <v>0</v>
      </c>
      <c r="R503" s="49">
        <f t="shared" si="131"/>
        <v>0</v>
      </c>
      <c r="S503" s="52"/>
      <c r="T503" s="52"/>
      <c r="U503" s="52"/>
      <c r="V503" s="52"/>
    </row>
    <row r="504" spans="1:22" s="48" customFormat="1" ht="61.5" customHeight="1" hidden="1">
      <c r="A504" s="113" t="s">
        <v>205</v>
      </c>
      <c r="B504" s="47"/>
      <c r="C504" s="47"/>
      <c r="D504" s="53">
        <f>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33.75" customHeight="1" hidden="1">
      <c r="A505" s="116" t="s">
        <v>436</v>
      </c>
      <c r="B505" s="51"/>
      <c r="C505" s="51">
        <v>3132</v>
      </c>
      <c r="D505" s="47">
        <f>+D506</f>
        <v>0</v>
      </c>
      <c r="E505" s="47">
        <f aca="true" t="shared" si="132" ref="E505:R505">+E506</f>
        <v>0</v>
      </c>
      <c r="F505" s="47">
        <f t="shared" si="132"/>
        <v>0</v>
      </c>
      <c r="G505" s="47">
        <f t="shared" si="132"/>
        <v>0</v>
      </c>
      <c r="H505" s="47">
        <f t="shared" si="132"/>
        <v>0</v>
      </c>
      <c r="I505" s="47">
        <f t="shared" si="132"/>
        <v>0</v>
      </c>
      <c r="J505" s="47">
        <f t="shared" si="132"/>
        <v>0</v>
      </c>
      <c r="K505" s="47">
        <f t="shared" si="132"/>
        <v>0</v>
      </c>
      <c r="L505" s="47">
        <f t="shared" si="132"/>
        <v>0</v>
      </c>
      <c r="M505" s="47">
        <f t="shared" si="132"/>
        <v>0</v>
      </c>
      <c r="N505" s="47">
        <f t="shared" si="132"/>
        <v>0</v>
      </c>
      <c r="O505" s="47">
        <f t="shared" si="132"/>
        <v>0</v>
      </c>
      <c r="P505" s="47">
        <f t="shared" si="132"/>
        <v>0</v>
      </c>
      <c r="Q505" s="47">
        <f t="shared" si="132"/>
        <v>0</v>
      </c>
      <c r="R505" s="47">
        <f t="shared" si="132"/>
        <v>0</v>
      </c>
      <c r="S505" s="114"/>
      <c r="T505" s="114"/>
      <c r="U505" s="114"/>
      <c r="V505" s="114"/>
    </row>
    <row r="506" spans="1:22" s="48" customFormat="1" ht="117.75" customHeight="1" hidden="1">
      <c r="A506" s="45" t="s">
        <v>204</v>
      </c>
      <c r="B506" s="47"/>
      <c r="C506" s="47"/>
      <c r="D506" s="53">
        <f>F506+H506+I506+J506+K506+L506+M506+N506+O506+P506+Q506+R506</f>
        <v>0</v>
      </c>
      <c r="E506" s="47"/>
      <c r="F506" s="47"/>
      <c r="G506" s="114"/>
      <c r="H506" s="47"/>
      <c r="I506" s="47"/>
      <c r="J506" s="47"/>
      <c r="K506" s="47"/>
      <c r="L506" s="47"/>
      <c r="M506" s="47"/>
      <c r="N506" s="47"/>
      <c r="O506" s="47"/>
      <c r="P506" s="47"/>
      <c r="Q506" s="47"/>
      <c r="R506" s="47"/>
      <c r="S506" s="114"/>
      <c r="T506" s="114"/>
      <c r="U506" s="114"/>
      <c r="V506" s="114"/>
    </row>
    <row r="507" spans="1:22" s="48" customFormat="1" ht="51" customHeight="1" hidden="1">
      <c r="A507" s="116" t="s">
        <v>491</v>
      </c>
      <c r="B507" s="47"/>
      <c r="C507" s="47">
        <v>3210</v>
      </c>
      <c r="D507" s="47">
        <f>+D508+D509+D510+D511+D512+D513</f>
        <v>0</v>
      </c>
      <c r="E507" s="47">
        <f>+E508+E509+E510+E511+E512+E513</f>
        <v>0</v>
      </c>
      <c r="F507" s="47">
        <f>+F508+F509+F510+F511+F512+F513</f>
        <v>0</v>
      </c>
      <c r="G507" s="47">
        <f aca="true" t="shared" si="133" ref="G507:R507">+G508+G509+G510+G511+G512+G513</f>
        <v>0</v>
      </c>
      <c r="H507" s="47">
        <f t="shared" si="133"/>
        <v>0</v>
      </c>
      <c r="I507" s="47">
        <f t="shared" si="133"/>
        <v>0</v>
      </c>
      <c r="J507" s="47">
        <f t="shared" si="133"/>
        <v>0</v>
      </c>
      <c r="K507" s="47">
        <f t="shared" si="133"/>
        <v>0</v>
      </c>
      <c r="L507" s="47">
        <f t="shared" si="133"/>
        <v>0</v>
      </c>
      <c r="M507" s="47">
        <f t="shared" si="133"/>
        <v>0</v>
      </c>
      <c r="N507" s="47">
        <f t="shared" si="133"/>
        <v>0</v>
      </c>
      <c r="O507" s="47">
        <f t="shared" si="133"/>
        <v>0</v>
      </c>
      <c r="P507" s="47">
        <f t="shared" si="133"/>
        <v>0</v>
      </c>
      <c r="Q507" s="47">
        <f t="shared" si="133"/>
        <v>0</v>
      </c>
      <c r="R507" s="47">
        <f t="shared" si="133"/>
        <v>0</v>
      </c>
      <c r="S507" s="114"/>
      <c r="T507" s="114"/>
      <c r="U507" s="114"/>
      <c r="V507" s="114"/>
    </row>
    <row r="508" spans="1:22" s="48" customFormat="1" ht="111.75" customHeight="1" hidden="1">
      <c r="A508" s="45" t="s">
        <v>206</v>
      </c>
      <c r="B508" s="47"/>
      <c r="C508" s="47"/>
      <c r="D508" s="47">
        <f aca="true" t="shared" si="134" ref="D508:D513">+F508+H508+I508+J508+K508+L508+M508+N508+O508+P508+Q508+R508</f>
        <v>0</v>
      </c>
      <c r="E508" s="47"/>
      <c r="F508" s="47"/>
      <c r="G508" s="114"/>
      <c r="H508" s="47"/>
      <c r="I508" s="47"/>
      <c r="J508" s="47"/>
      <c r="K508" s="47"/>
      <c r="L508" s="47"/>
      <c r="M508" s="47"/>
      <c r="N508" s="47"/>
      <c r="O508" s="47"/>
      <c r="P508" s="47"/>
      <c r="Q508" s="47"/>
      <c r="R508" s="47"/>
      <c r="S508" s="114"/>
      <c r="T508" s="114"/>
      <c r="U508" s="114"/>
      <c r="V508" s="114"/>
    </row>
    <row r="509" spans="1:22" s="48" customFormat="1" ht="61.5" customHeight="1" hidden="1">
      <c r="A509" s="45" t="s">
        <v>207</v>
      </c>
      <c r="B509" s="47"/>
      <c r="C509" s="47"/>
      <c r="D509" s="47">
        <f t="shared" si="134"/>
        <v>0</v>
      </c>
      <c r="E509" s="47"/>
      <c r="F509" s="47"/>
      <c r="G509" s="114"/>
      <c r="H509" s="47"/>
      <c r="I509" s="47"/>
      <c r="J509" s="47"/>
      <c r="K509" s="47"/>
      <c r="L509" s="47"/>
      <c r="M509" s="47"/>
      <c r="N509" s="47"/>
      <c r="O509" s="47"/>
      <c r="P509" s="47"/>
      <c r="Q509" s="47"/>
      <c r="R509" s="47"/>
      <c r="S509" s="114"/>
      <c r="T509" s="114"/>
      <c r="U509" s="114"/>
      <c r="V509" s="114"/>
    </row>
    <row r="510" spans="1:22" s="48" customFormat="1" ht="64.5" customHeight="1" hidden="1">
      <c r="A510" s="45" t="s">
        <v>208</v>
      </c>
      <c r="B510" s="47"/>
      <c r="C510" s="47"/>
      <c r="D510" s="47">
        <f t="shared" si="134"/>
        <v>0</v>
      </c>
      <c r="E510" s="47"/>
      <c r="F510" s="47"/>
      <c r="G510" s="114"/>
      <c r="H510" s="47"/>
      <c r="I510" s="47"/>
      <c r="J510" s="47"/>
      <c r="K510" s="47"/>
      <c r="L510" s="47"/>
      <c r="M510" s="47"/>
      <c r="N510" s="47"/>
      <c r="O510" s="47"/>
      <c r="P510" s="47"/>
      <c r="Q510" s="47"/>
      <c r="R510" s="47"/>
      <c r="S510" s="114"/>
      <c r="T510" s="114"/>
      <c r="U510" s="114"/>
      <c r="V510" s="114"/>
    </row>
    <row r="511" spans="1:22" s="48" customFormat="1" ht="90.75" customHeight="1" hidden="1">
      <c r="A511" s="117" t="s">
        <v>209</v>
      </c>
      <c r="B511" s="47"/>
      <c r="C511" s="47"/>
      <c r="D511" s="47">
        <f t="shared" si="134"/>
        <v>0</v>
      </c>
      <c r="E511" s="47"/>
      <c r="F511" s="47"/>
      <c r="G511" s="114"/>
      <c r="H511" s="47"/>
      <c r="I511" s="47"/>
      <c r="J511" s="47"/>
      <c r="K511" s="47"/>
      <c r="L511" s="47"/>
      <c r="M511" s="47"/>
      <c r="N511" s="47"/>
      <c r="O511" s="47"/>
      <c r="P511" s="47"/>
      <c r="Q511" s="47"/>
      <c r="R511" s="47"/>
      <c r="S511" s="114"/>
      <c r="T511" s="114"/>
      <c r="U511" s="114"/>
      <c r="V511" s="114"/>
    </row>
    <row r="512" spans="1:22" s="48" customFormat="1" ht="66.75" customHeight="1" hidden="1">
      <c r="A512" s="117" t="s">
        <v>210</v>
      </c>
      <c r="B512" s="47"/>
      <c r="C512" s="47"/>
      <c r="D512" s="47">
        <f t="shared" si="134"/>
        <v>0</v>
      </c>
      <c r="E512" s="47"/>
      <c r="F512" s="47"/>
      <c r="G512" s="114"/>
      <c r="H512" s="47"/>
      <c r="I512" s="47"/>
      <c r="J512" s="47"/>
      <c r="K512" s="47"/>
      <c r="L512" s="47"/>
      <c r="M512" s="47"/>
      <c r="N512" s="47"/>
      <c r="O512" s="47"/>
      <c r="P512" s="47"/>
      <c r="Q512" s="47"/>
      <c r="R512" s="47"/>
      <c r="S512" s="114"/>
      <c r="T512" s="114"/>
      <c r="U512" s="114"/>
      <c r="V512" s="114"/>
    </row>
    <row r="513" spans="1:22" s="48" customFormat="1" ht="96.75" customHeight="1" hidden="1">
      <c r="A513" s="45" t="s">
        <v>211</v>
      </c>
      <c r="B513" s="47"/>
      <c r="C513" s="47"/>
      <c r="D513" s="47">
        <f t="shared" si="134"/>
        <v>0</v>
      </c>
      <c r="E513" s="47"/>
      <c r="F513" s="47"/>
      <c r="G513" s="114"/>
      <c r="H513" s="47"/>
      <c r="I513" s="47"/>
      <c r="J513" s="47"/>
      <c r="K513" s="47"/>
      <c r="L513" s="47"/>
      <c r="M513" s="47"/>
      <c r="N513" s="47"/>
      <c r="O513" s="47"/>
      <c r="P513" s="47"/>
      <c r="Q513" s="47"/>
      <c r="R513" s="47"/>
      <c r="S513" s="114"/>
      <c r="T513" s="114"/>
      <c r="U513" s="114"/>
      <c r="V513" s="114"/>
    </row>
    <row r="514" spans="1:18" s="114" customFormat="1" ht="47.25" customHeight="1" hidden="1">
      <c r="A514" s="113" t="s">
        <v>133</v>
      </c>
      <c r="B514" s="47">
        <v>240601</v>
      </c>
      <c r="C514" s="47"/>
      <c r="D514" s="47">
        <f>D515</f>
        <v>0</v>
      </c>
      <c r="E514" s="47"/>
      <c r="F514" s="47">
        <f aca="true" t="shared" si="135" ref="F514:R514">F515</f>
        <v>0</v>
      </c>
      <c r="G514" s="47">
        <f t="shared" si="135"/>
        <v>0</v>
      </c>
      <c r="H514" s="47">
        <f t="shared" si="135"/>
        <v>0</v>
      </c>
      <c r="I514" s="47">
        <f t="shared" si="135"/>
        <v>0</v>
      </c>
      <c r="J514" s="47">
        <f t="shared" si="135"/>
        <v>0</v>
      </c>
      <c r="K514" s="47">
        <f t="shared" si="135"/>
        <v>0</v>
      </c>
      <c r="L514" s="47">
        <f t="shared" si="135"/>
        <v>0</v>
      </c>
      <c r="M514" s="47">
        <f t="shared" si="135"/>
        <v>0</v>
      </c>
      <c r="N514" s="47">
        <f t="shared" si="135"/>
        <v>0</v>
      </c>
      <c r="O514" s="47">
        <f t="shared" si="135"/>
        <v>0</v>
      </c>
      <c r="P514" s="47">
        <f t="shared" si="135"/>
        <v>0</v>
      </c>
      <c r="Q514" s="47">
        <f t="shared" si="135"/>
        <v>0</v>
      </c>
      <c r="R514" s="47">
        <f t="shared" si="135"/>
        <v>0</v>
      </c>
    </row>
    <row r="515" spans="1:18" s="52" customFormat="1" ht="22.5" customHeight="1" hidden="1">
      <c r="A515" s="115" t="s">
        <v>127</v>
      </c>
      <c r="B515" s="49"/>
      <c r="C515" s="49">
        <v>2240</v>
      </c>
      <c r="D515" s="53">
        <f>F515+H515+I515+J515+K515+L515+M515+N515+O515+P515+Q515+R515</f>
        <v>0</v>
      </c>
      <c r="E515" s="49"/>
      <c r="F515" s="49">
        <f>+F516</f>
        <v>0</v>
      </c>
      <c r="G515" s="49">
        <f aca="true" t="shared" si="136" ref="G515:R515">+G516</f>
        <v>0</v>
      </c>
      <c r="H515" s="49">
        <f t="shared" si="136"/>
        <v>0</v>
      </c>
      <c r="I515" s="49">
        <f t="shared" si="136"/>
        <v>0</v>
      </c>
      <c r="J515" s="49">
        <f t="shared" si="136"/>
        <v>0</v>
      </c>
      <c r="K515" s="49">
        <f t="shared" si="136"/>
        <v>0</v>
      </c>
      <c r="L515" s="49">
        <f t="shared" si="136"/>
        <v>0</v>
      </c>
      <c r="M515" s="49">
        <f t="shared" si="136"/>
        <v>0</v>
      </c>
      <c r="N515" s="49">
        <f t="shared" si="136"/>
        <v>0</v>
      </c>
      <c r="O515" s="49">
        <f t="shared" si="136"/>
        <v>0</v>
      </c>
      <c r="P515" s="49">
        <f t="shared" si="136"/>
        <v>0</v>
      </c>
      <c r="Q515" s="49">
        <f t="shared" si="136"/>
        <v>0</v>
      </c>
      <c r="R515" s="49">
        <f t="shared" si="136"/>
        <v>0</v>
      </c>
    </row>
    <row r="516" spans="1:18" s="52" customFormat="1" ht="51" customHeight="1" hidden="1">
      <c r="A516" s="113" t="s">
        <v>137</v>
      </c>
      <c r="B516" s="49"/>
      <c r="C516" s="49"/>
      <c r="D516" s="47">
        <f>+F516+H516+I516+J516+K516+M516+L516+N516+O516+P516+Q516+R516</f>
        <v>0</v>
      </c>
      <c r="E516" s="49"/>
      <c r="F516" s="49"/>
      <c r="H516" s="49"/>
      <c r="I516" s="49"/>
      <c r="J516" s="49"/>
      <c r="K516" s="49"/>
      <c r="L516" s="49"/>
      <c r="M516" s="49"/>
      <c r="N516" s="49"/>
      <c r="O516" s="49"/>
      <c r="P516" s="49"/>
      <c r="Q516" s="49"/>
      <c r="R516" s="49"/>
    </row>
    <row r="517" spans="1:18" s="114" customFormat="1" ht="31.5" customHeight="1" hidden="1">
      <c r="A517" s="113" t="s">
        <v>363</v>
      </c>
      <c r="B517" s="47">
        <v>10116</v>
      </c>
      <c r="C517" s="47"/>
      <c r="D517" s="47">
        <f>D518</f>
        <v>0</v>
      </c>
      <c r="E517" s="47"/>
      <c r="F517" s="47">
        <f aca="true" t="shared" si="137" ref="F517:R517">F518</f>
        <v>0</v>
      </c>
      <c r="G517" s="47">
        <f t="shared" si="137"/>
        <v>0</v>
      </c>
      <c r="H517" s="47">
        <f t="shared" si="137"/>
        <v>0</v>
      </c>
      <c r="I517" s="47">
        <f t="shared" si="137"/>
        <v>0</v>
      </c>
      <c r="J517" s="47">
        <f t="shared" si="137"/>
        <v>0</v>
      </c>
      <c r="K517" s="47">
        <f t="shared" si="137"/>
        <v>0</v>
      </c>
      <c r="L517" s="47">
        <f t="shared" si="137"/>
        <v>0</v>
      </c>
      <c r="M517" s="47">
        <f t="shared" si="137"/>
        <v>0</v>
      </c>
      <c r="N517" s="47">
        <f t="shared" si="137"/>
        <v>0</v>
      </c>
      <c r="O517" s="47">
        <f t="shared" si="137"/>
        <v>0</v>
      </c>
      <c r="P517" s="47">
        <f t="shared" si="137"/>
        <v>0</v>
      </c>
      <c r="Q517" s="47">
        <f t="shared" si="137"/>
        <v>0</v>
      </c>
      <c r="R517" s="47">
        <f t="shared" si="137"/>
        <v>0</v>
      </c>
    </row>
    <row r="518" spans="1:18" s="52" customFormat="1" ht="47.25" customHeight="1" hidden="1">
      <c r="A518" s="115" t="s">
        <v>484</v>
      </c>
      <c r="B518" s="49"/>
      <c r="C518" s="49">
        <v>3110</v>
      </c>
      <c r="D518" s="53">
        <f>F518+H518+I518+J518+K518+L518+M518+N518+O518+P518+Q518+R518</f>
        <v>0</v>
      </c>
      <c r="E518" s="49"/>
      <c r="F518" s="49"/>
      <c r="H518" s="49"/>
      <c r="I518" s="49"/>
      <c r="J518" s="49"/>
      <c r="K518" s="49"/>
      <c r="L518" s="49"/>
      <c r="M518" s="49"/>
      <c r="N518" s="49"/>
      <c r="O518" s="49"/>
      <c r="P518" s="49"/>
      <c r="Q518" s="49"/>
      <c r="R518" s="49"/>
    </row>
    <row r="519" spans="1:18" s="52" customFormat="1" ht="51.75" customHeight="1">
      <c r="A519" s="115" t="s">
        <v>156</v>
      </c>
      <c r="B519" s="49"/>
      <c r="C519" s="49"/>
      <c r="D519" s="47">
        <f>+F519+H519+I519+J519+K519+L519+M519+N519+O519+P519+Q519+R519</f>
        <v>11538</v>
      </c>
      <c r="E519" s="49"/>
      <c r="F519" s="49"/>
      <c r="H519" s="49"/>
      <c r="I519" s="49"/>
      <c r="J519" s="49"/>
      <c r="K519" s="49"/>
      <c r="L519" s="49"/>
      <c r="M519" s="49">
        <v>11538</v>
      </c>
      <c r="N519" s="49"/>
      <c r="O519" s="49"/>
      <c r="P519" s="49"/>
      <c r="Q519" s="49"/>
      <c r="R519" s="49"/>
    </row>
    <row r="520" spans="1:18" s="52" customFormat="1" ht="55.5" customHeight="1">
      <c r="A520" s="115" t="s">
        <v>157</v>
      </c>
      <c r="B520" s="49"/>
      <c r="C520" s="49"/>
      <c r="D520" s="47">
        <f>+F520+H520+I520+J520+K520+L520+M520+N520+O520+P520+Q520+R520</f>
        <v>180232</v>
      </c>
      <c r="E520" s="49"/>
      <c r="F520" s="49"/>
      <c r="H520" s="49"/>
      <c r="I520" s="49"/>
      <c r="J520" s="49"/>
      <c r="K520" s="49"/>
      <c r="L520" s="49"/>
      <c r="M520" s="49">
        <v>180232</v>
      </c>
      <c r="N520" s="49"/>
      <c r="O520" s="49"/>
      <c r="P520" s="49"/>
      <c r="Q520" s="49"/>
      <c r="R520" s="49"/>
    </row>
    <row r="521" spans="1:18" s="52" customFormat="1" ht="57.75" customHeight="1">
      <c r="A521" s="115" t="s">
        <v>158</v>
      </c>
      <c r="B521" s="49"/>
      <c r="C521" s="49"/>
      <c r="D521" s="47">
        <f>+F521+H521+I521+J521+K521+L521+M521+N521+O521+P521+Q521+R521</f>
        <v>31841</v>
      </c>
      <c r="E521" s="49"/>
      <c r="F521" s="49"/>
      <c r="H521" s="49"/>
      <c r="I521" s="49"/>
      <c r="J521" s="49"/>
      <c r="K521" s="49"/>
      <c r="L521" s="49"/>
      <c r="M521" s="49">
        <v>31841</v>
      </c>
      <c r="N521" s="49"/>
      <c r="O521" s="49"/>
      <c r="P521" s="49"/>
      <c r="Q521" s="49"/>
      <c r="R521" s="49"/>
    </row>
    <row r="522" spans="1:18" s="52" customFormat="1" ht="57.75" customHeight="1">
      <c r="A522" s="115" t="s">
        <v>159</v>
      </c>
      <c r="B522" s="49"/>
      <c r="C522" s="49"/>
      <c r="D522" s="47">
        <f aca="true" t="shared" si="138" ref="D522:D534">+F522+H522+I522+J522+K522+L522+M522+N522+O522+P522+Q522+R522</f>
        <v>95653</v>
      </c>
      <c r="E522" s="49"/>
      <c r="F522" s="49"/>
      <c r="H522" s="49"/>
      <c r="I522" s="49"/>
      <c r="J522" s="49"/>
      <c r="K522" s="49"/>
      <c r="L522" s="49"/>
      <c r="M522" s="49">
        <v>95653</v>
      </c>
      <c r="N522" s="49"/>
      <c r="O522" s="49"/>
      <c r="P522" s="49"/>
      <c r="Q522" s="49"/>
      <c r="R522" s="49"/>
    </row>
    <row r="523" spans="1:18" s="52" customFormat="1" ht="57.75" customHeight="1">
      <c r="A523" s="115" t="s">
        <v>160</v>
      </c>
      <c r="B523" s="49"/>
      <c r="C523" s="49"/>
      <c r="D523" s="47">
        <f t="shared" si="138"/>
        <v>51418</v>
      </c>
      <c r="E523" s="49"/>
      <c r="F523" s="49"/>
      <c r="H523" s="49"/>
      <c r="I523" s="49"/>
      <c r="J523" s="49"/>
      <c r="K523" s="49"/>
      <c r="L523" s="49"/>
      <c r="M523" s="49">
        <v>51418</v>
      </c>
      <c r="N523" s="49"/>
      <c r="O523" s="49"/>
      <c r="P523" s="49"/>
      <c r="Q523" s="49"/>
      <c r="R523" s="49"/>
    </row>
    <row r="524" spans="1:18" s="52" customFormat="1" ht="96.75" customHeight="1">
      <c r="A524" s="115" t="s">
        <v>161</v>
      </c>
      <c r="B524" s="49"/>
      <c r="C524" s="49"/>
      <c r="D524" s="47">
        <f t="shared" si="138"/>
        <v>190924</v>
      </c>
      <c r="E524" s="49"/>
      <c r="F524" s="49"/>
      <c r="H524" s="49"/>
      <c r="I524" s="49"/>
      <c r="J524" s="49"/>
      <c r="K524" s="49"/>
      <c r="L524" s="49"/>
      <c r="M524" s="49">
        <v>190924</v>
      </c>
      <c r="N524" s="49"/>
      <c r="O524" s="49"/>
      <c r="P524" s="49"/>
      <c r="Q524" s="49"/>
      <c r="R524" s="49"/>
    </row>
    <row r="525" spans="1:18" s="52" customFormat="1" ht="59.25" customHeight="1">
      <c r="A525" s="115" t="s">
        <v>162</v>
      </c>
      <c r="B525" s="49"/>
      <c r="C525" s="49"/>
      <c r="D525" s="47">
        <f t="shared" si="138"/>
        <v>81037</v>
      </c>
      <c r="E525" s="49"/>
      <c r="F525" s="49"/>
      <c r="H525" s="49"/>
      <c r="I525" s="49"/>
      <c r="J525" s="49"/>
      <c r="K525" s="49"/>
      <c r="L525" s="49"/>
      <c r="M525" s="49">
        <v>81037</v>
      </c>
      <c r="N525" s="49"/>
      <c r="O525" s="49"/>
      <c r="P525" s="49"/>
      <c r="Q525" s="49"/>
      <c r="R525" s="49"/>
    </row>
    <row r="526" spans="1:18" s="52" customFormat="1" ht="57" customHeight="1">
      <c r="A526" s="115" t="s">
        <v>163</v>
      </c>
      <c r="B526" s="49"/>
      <c r="C526" s="49"/>
      <c r="D526" s="47">
        <f t="shared" si="138"/>
        <v>192700</v>
      </c>
      <c r="E526" s="49"/>
      <c r="F526" s="49"/>
      <c r="H526" s="49"/>
      <c r="I526" s="49"/>
      <c r="J526" s="49"/>
      <c r="K526" s="49"/>
      <c r="L526" s="49"/>
      <c r="M526" s="49">
        <v>192700</v>
      </c>
      <c r="N526" s="49"/>
      <c r="O526" s="49"/>
      <c r="P526" s="49"/>
      <c r="Q526" s="49"/>
      <c r="R526" s="49"/>
    </row>
    <row r="527" spans="1:18" s="52" customFormat="1" ht="49.5" customHeight="1">
      <c r="A527" s="115" t="s">
        <v>164</v>
      </c>
      <c r="B527" s="49"/>
      <c r="C527" s="49"/>
      <c r="D527" s="47">
        <f t="shared" si="138"/>
        <v>355186</v>
      </c>
      <c r="E527" s="49"/>
      <c r="F527" s="49"/>
      <c r="H527" s="49"/>
      <c r="I527" s="49"/>
      <c r="J527" s="49"/>
      <c r="K527" s="49"/>
      <c r="L527" s="49"/>
      <c r="M527" s="49">
        <v>355186</v>
      </c>
      <c r="N527" s="49"/>
      <c r="O527" s="49"/>
      <c r="P527" s="49"/>
      <c r="Q527" s="49"/>
      <c r="R527" s="49"/>
    </row>
    <row r="528" spans="1:18" s="52" customFormat="1" ht="47.25" customHeight="1">
      <c r="A528" s="115" t="s">
        <v>165</v>
      </c>
      <c r="B528" s="49"/>
      <c r="C528" s="49"/>
      <c r="D528" s="47">
        <f t="shared" si="138"/>
        <v>134531</v>
      </c>
      <c r="E528" s="49"/>
      <c r="F528" s="49"/>
      <c r="H528" s="49"/>
      <c r="I528" s="49"/>
      <c r="J528" s="49"/>
      <c r="K528" s="49"/>
      <c r="L528" s="49"/>
      <c r="M528" s="49">
        <v>134531</v>
      </c>
      <c r="N528" s="49"/>
      <c r="O528" s="49"/>
      <c r="P528" s="49"/>
      <c r="Q528" s="49"/>
      <c r="R528" s="49"/>
    </row>
    <row r="529" spans="1:18" s="52" customFormat="1" ht="57.75" customHeight="1">
      <c r="A529" s="115" t="s">
        <v>166</v>
      </c>
      <c r="B529" s="49"/>
      <c r="C529" s="49"/>
      <c r="D529" s="47">
        <f t="shared" si="138"/>
        <v>94300</v>
      </c>
      <c r="E529" s="49"/>
      <c r="F529" s="49"/>
      <c r="H529" s="49"/>
      <c r="I529" s="49"/>
      <c r="J529" s="49"/>
      <c r="K529" s="49"/>
      <c r="L529" s="49"/>
      <c r="M529" s="49">
        <v>94300</v>
      </c>
      <c r="N529" s="49"/>
      <c r="O529" s="49"/>
      <c r="P529" s="49"/>
      <c r="Q529" s="49"/>
      <c r="R529" s="49"/>
    </row>
    <row r="530" spans="1:18" s="52" customFormat="1" ht="57.75" customHeight="1">
      <c r="A530" s="115" t="s">
        <v>174</v>
      </c>
      <c r="B530" s="49"/>
      <c r="C530" s="49"/>
      <c r="D530" s="47">
        <f t="shared" si="138"/>
        <v>65975</v>
      </c>
      <c r="E530" s="49"/>
      <c r="F530" s="49"/>
      <c r="H530" s="49"/>
      <c r="I530" s="49"/>
      <c r="J530" s="49"/>
      <c r="K530" s="49"/>
      <c r="L530" s="49"/>
      <c r="M530" s="49">
        <v>65975</v>
      </c>
      <c r="N530" s="49"/>
      <c r="O530" s="49"/>
      <c r="P530" s="49"/>
      <c r="Q530" s="49"/>
      <c r="R530" s="49"/>
    </row>
    <row r="531" spans="1:18" s="52" customFormat="1" ht="52.5" customHeight="1">
      <c r="A531" s="115" t="s">
        <v>182</v>
      </c>
      <c r="B531" s="49"/>
      <c r="C531" s="49"/>
      <c r="D531" s="47">
        <f t="shared" si="138"/>
        <v>65610</v>
      </c>
      <c r="E531" s="49"/>
      <c r="F531" s="49"/>
      <c r="H531" s="49"/>
      <c r="I531" s="49"/>
      <c r="J531" s="49"/>
      <c r="K531" s="49"/>
      <c r="L531" s="49"/>
      <c r="M531" s="49">
        <v>65610</v>
      </c>
      <c r="N531" s="49"/>
      <c r="O531" s="49"/>
      <c r="P531" s="49"/>
      <c r="Q531" s="49"/>
      <c r="R531" s="49"/>
    </row>
    <row r="532" spans="1:18" s="52" customFormat="1" ht="72" customHeight="1">
      <c r="A532" s="115" t="s">
        <v>175</v>
      </c>
      <c r="B532" s="49"/>
      <c r="C532" s="49"/>
      <c r="D532" s="47">
        <f t="shared" si="138"/>
        <v>13214</v>
      </c>
      <c r="E532" s="49"/>
      <c r="F532" s="49"/>
      <c r="H532" s="49"/>
      <c r="I532" s="49"/>
      <c r="J532" s="49"/>
      <c r="K532" s="49"/>
      <c r="L532" s="49"/>
      <c r="M532" s="49">
        <v>13214</v>
      </c>
      <c r="N532" s="49"/>
      <c r="O532" s="49"/>
      <c r="P532" s="49"/>
      <c r="Q532" s="49"/>
      <c r="R532" s="49"/>
    </row>
    <row r="533" spans="1:18" s="52" customFormat="1" ht="83.25" customHeight="1">
      <c r="A533" s="115" t="s">
        <v>176</v>
      </c>
      <c r="B533" s="49"/>
      <c r="C533" s="49"/>
      <c r="D533" s="47">
        <f t="shared" si="138"/>
        <v>46080</v>
      </c>
      <c r="E533" s="49"/>
      <c r="F533" s="49"/>
      <c r="H533" s="49"/>
      <c r="I533" s="49"/>
      <c r="J533" s="49"/>
      <c r="K533" s="49"/>
      <c r="L533" s="49"/>
      <c r="M533" s="49">
        <v>46080</v>
      </c>
      <c r="N533" s="49"/>
      <c r="O533" s="49"/>
      <c r="P533" s="49"/>
      <c r="Q533" s="49"/>
      <c r="R533" s="49"/>
    </row>
    <row r="534" spans="1:18" s="52" customFormat="1" ht="34.5" customHeight="1">
      <c r="A534" s="115" t="s">
        <v>154</v>
      </c>
      <c r="B534" s="49"/>
      <c r="C534" s="49"/>
      <c r="D534" s="47">
        <f t="shared" si="138"/>
        <v>-20733</v>
      </c>
      <c r="E534" s="49"/>
      <c r="F534" s="49"/>
      <c r="H534" s="49"/>
      <c r="I534" s="49"/>
      <c r="J534" s="49"/>
      <c r="K534" s="49"/>
      <c r="L534" s="49">
        <v>-20733</v>
      </c>
      <c r="M534" s="49"/>
      <c r="N534" s="49"/>
      <c r="O534" s="49"/>
      <c r="P534" s="49"/>
      <c r="Q534" s="49"/>
      <c r="R534" s="49"/>
    </row>
    <row r="535" spans="1:18" s="52" customFormat="1" ht="22.5" customHeight="1">
      <c r="A535" s="115" t="s">
        <v>153</v>
      </c>
      <c r="B535" s="49"/>
      <c r="C535" s="49"/>
      <c r="D535" s="47">
        <f>+F535+H535+I535+J535+K535+L535+M535+N535+O535+P535+Q535+R535</f>
        <v>24563</v>
      </c>
      <c r="E535" s="49"/>
      <c r="F535" s="49"/>
      <c r="H535" s="49"/>
      <c r="I535" s="49"/>
      <c r="J535" s="49"/>
      <c r="K535" s="49"/>
      <c r="L535" s="49">
        <v>20733</v>
      </c>
      <c r="M535" s="49">
        <v>3830</v>
      </c>
      <c r="N535" s="49"/>
      <c r="O535" s="49"/>
      <c r="P535" s="49"/>
      <c r="Q535" s="49"/>
      <c r="R535" s="49"/>
    </row>
    <row r="536" spans="1:18" s="52" customFormat="1" ht="81.75" customHeight="1">
      <c r="A536" s="113" t="s">
        <v>183</v>
      </c>
      <c r="B536" s="49">
        <v>100106</v>
      </c>
      <c r="C536" s="49"/>
      <c r="D536" s="47">
        <f>+D537</f>
        <v>101866</v>
      </c>
      <c r="E536" s="47">
        <f aca="true" t="shared" si="139" ref="E536:R537">+E537</f>
        <v>0</v>
      </c>
      <c r="F536" s="47">
        <f t="shared" si="139"/>
        <v>0</v>
      </c>
      <c r="G536" s="47">
        <f t="shared" si="139"/>
        <v>0</v>
      </c>
      <c r="H536" s="47">
        <f t="shared" si="139"/>
        <v>0</v>
      </c>
      <c r="I536" s="47">
        <f t="shared" si="139"/>
        <v>0</v>
      </c>
      <c r="J536" s="47">
        <f t="shared" si="139"/>
        <v>0</v>
      </c>
      <c r="K536" s="47">
        <f t="shared" si="139"/>
        <v>0</v>
      </c>
      <c r="L536" s="47">
        <f t="shared" si="139"/>
        <v>0</v>
      </c>
      <c r="M536" s="47">
        <f t="shared" si="139"/>
        <v>101866</v>
      </c>
      <c r="N536" s="47">
        <f t="shared" si="139"/>
        <v>0</v>
      </c>
      <c r="O536" s="47">
        <f t="shared" si="139"/>
        <v>0</v>
      </c>
      <c r="P536" s="47">
        <f t="shared" si="139"/>
        <v>0</v>
      </c>
      <c r="Q536" s="47">
        <f t="shared" si="139"/>
        <v>0</v>
      </c>
      <c r="R536" s="47">
        <f t="shared" si="139"/>
        <v>0</v>
      </c>
    </row>
    <row r="537" spans="1:18" s="52" customFormat="1" ht="47.25" customHeight="1">
      <c r="A537" s="115" t="s">
        <v>184</v>
      </c>
      <c r="B537" s="49"/>
      <c r="C537" s="49">
        <v>3131</v>
      </c>
      <c r="D537" s="47">
        <f>+D538</f>
        <v>101866</v>
      </c>
      <c r="E537" s="47">
        <f t="shared" si="139"/>
        <v>0</v>
      </c>
      <c r="F537" s="47">
        <f t="shared" si="139"/>
        <v>0</v>
      </c>
      <c r="G537" s="47">
        <f t="shared" si="139"/>
        <v>0</v>
      </c>
      <c r="H537" s="47">
        <f t="shared" si="139"/>
        <v>0</v>
      </c>
      <c r="I537" s="47">
        <f t="shared" si="139"/>
        <v>0</v>
      </c>
      <c r="J537" s="47">
        <f t="shared" si="139"/>
        <v>0</v>
      </c>
      <c r="K537" s="47">
        <f t="shared" si="139"/>
        <v>0</v>
      </c>
      <c r="L537" s="47">
        <f t="shared" si="139"/>
        <v>0</v>
      </c>
      <c r="M537" s="47">
        <f t="shared" si="139"/>
        <v>101866</v>
      </c>
      <c r="N537" s="47">
        <f t="shared" si="139"/>
        <v>0</v>
      </c>
      <c r="O537" s="47">
        <f t="shared" si="139"/>
        <v>0</v>
      </c>
      <c r="P537" s="47">
        <f t="shared" si="139"/>
        <v>0</v>
      </c>
      <c r="Q537" s="47">
        <f t="shared" si="139"/>
        <v>0</v>
      </c>
      <c r="R537" s="47">
        <f t="shared" si="139"/>
        <v>0</v>
      </c>
    </row>
    <row r="538" spans="1:18" s="52" customFormat="1" ht="66" customHeight="1">
      <c r="A538" s="115" t="s">
        <v>181</v>
      </c>
      <c r="B538" s="49"/>
      <c r="C538" s="49"/>
      <c r="D538" s="47">
        <f>+F538+H538+I538+J538+K538+L538+M538+N538+O538+P538+Q538+R538</f>
        <v>101866</v>
      </c>
      <c r="E538" s="49"/>
      <c r="F538" s="49"/>
      <c r="H538" s="49"/>
      <c r="I538" s="49"/>
      <c r="J538" s="49"/>
      <c r="K538" s="49"/>
      <c r="L538" s="49"/>
      <c r="M538" s="49">
        <v>101866</v>
      </c>
      <c r="N538" s="49"/>
      <c r="O538" s="49"/>
      <c r="P538" s="49"/>
      <c r="Q538" s="49"/>
      <c r="R538" s="49"/>
    </row>
    <row r="539" spans="1:18" s="52" customFormat="1" ht="36" customHeight="1">
      <c r="A539" s="113" t="s">
        <v>170</v>
      </c>
      <c r="B539" s="49">
        <v>100101</v>
      </c>
      <c r="C539" s="49"/>
      <c r="D539" s="47">
        <f>+D540</f>
        <v>9440</v>
      </c>
      <c r="E539" s="47">
        <f aca="true" t="shared" si="140" ref="E539:R540">+E540</f>
        <v>0</v>
      </c>
      <c r="F539" s="47">
        <f t="shared" si="140"/>
        <v>0</v>
      </c>
      <c r="G539" s="47">
        <f t="shared" si="140"/>
        <v>0</v>
      </c>
      <c r="H539" s="47">
        <f t="shared" si="140"/>
        <v>0</v>
      </c>
      <c r="I539" s="47">
        <f t="shared" si="140"/>
        <v>0</v>
      </c>
      <c r="J539" s="47">
        <f t="shared" si="140"/>
        <v>0</v>
      </c>
      <c r="K539" s="47">
        <f t="shared" si="140"/>
        <v>0</v>
      </c>
      <c r="L539" s="47">
        <f t="shared" si="140"/>
        <v>0</v>
      </c>
      <c r="M539" s="47">
        <f t="shared" si="140"/>
        <v>9440</v>
      </c>
      <c r="N539" s="47">
        <f t="shared" si="140"/>
        <v>0</v>
      </c>
      <c r="O539" s="47">
        <f t="shared" si="140"/>
        <v>0</v>
      </c>
      <c r="P539" s="47">
        <f t="shared" si="140"/>
        <v>0</v>
      </c>
      <c r="Q539" s="47">
        <f t="shared" si="140"/>
        <v>0</v>
      </c>
      <c r="R539" s="47">
        <f t="shared" si="140"/>
        <v>0</v>
      </c>
    </row>
    <row r="540" spans="1:18" s="52" customFormat="1" ht="52.5" customHeight="1">
      <c r="A540" s="116" t="s">
        <v>409</v>
      </c>
      <c r="B540" s="49"/>
      <c r="C540" s="49">
        <v>3210</v>
      </c>
      <c r="D540" s="47">
        <f>+D541</f>
        <v>9440</v>
      </c>
      <c r="E540" s="47">
        <f t="shared" si="140"/>
        <v>0</v>
      </c>
      <c r="F540" s="47">
        <f t="shared" si="140"/>
        <v>0</v>
      </c>
      <c r="G540" s="47">
        <f t="shared" si="140"/>
        <v>0</v>
      </c>
      <c r="H540" s="47">
        <f t="shared" si="140"/>
        <v>0</v>
      </c>
      <c r="I540" s="47">
        <f t="shared" si="140"/>
        <v>0</v>
      </c>
      <c r="J540" s="47">
        <f t="shared" si="140"/>
        <v>0</v>
      </c>
      <c r="K540" s="47">
        <f t="shared" si="140"/>
        <v>0</v>
      </c>
      <c r="L540" s="47">
        <f t="shared" si="140"/>
        <v>0</v>
      </c>
      <c r="M540" s="47">
        <f t="shared" si="140"/>
        <v>9440</v>
      </c>
      <c r="N540" s="47">
        <f t="shared" si="140"/>
        <v>0</v>
      </c>
      <c r="O540" s="47">
        <f t="shared" si="140"/>
        <v>0</v>
      </c>
      <c r="P540" s="47">
        <f t="shared" si="140"/>
        <v>0</v>
      </c>
      <c r="Q540" s="47">
        <f t="shared" si="140"/>
        <v>0</v>
      </c>
      <c r="R540" s="47">
        <f t="shared" si="140"/>
        <v>0</v>
      </c>
    </row>
    <row r="541" spans="1:18" s="52" customFormat="1" ht="51.75" customHeight="1">
      <c r="A541" s="113" t="s">
        <v>171</v>
      </c>
      <c r="B541" s="49"/>
      <c r="C541" s="49"/>
      <c r="D541" s="47">
        <f>+F541+H541+I541+J541+K541+L541+M541+N541+O541+P541+Q541+R541</f>
        <v>9440</v>
      </c>
      <c r="E541" s="49"/>
      <c r="F541" s="49"/>
      <c r="H541" s="49"/>
      <c r="I541" s="49"/>
      <c r="J541" s="49"/>
      <c r="K541" s="49"/>
      <c r="L541" s="49"/>
      <c r="M541" s="49">
        <v>9440</v>
      </c>
      <c r="N541" s="49"/>
      <c r="O541" s="49"/>
      <c r="P541" s="49"/>
      <c r="Q541" s="49"/>
      <c r="R541" s="49"/>
    </row>
    <row r="542" spans="1:18" s="52" customFormat="1" ht="30.75" customHeight="1">
      <c r="A542" s="113" t="s">
        <v>172</v>
      </c>
      <c r="B542" s="49">
        <v>100203</v>
      </c>
      <c r="C542" s="49"/>
      <c r="D542" s="47">
        <f>+D543</f>
        <v>12096</v>
      </c>
      <c r="E542" s="47">
        <f aca="true" t="shared" si="141" ref="E542:R543">+E543</f>
        <v>0</v>
      </c>
      <c r="F542" s="47">
        <f t="shared" si="141"/>
        <v>0</v>
      </c>
      <c r="G542" s="47">
        <f t="shared" si="141"/>
        <v>0</v>
      </c>
      <c r="H542" s="47">
        <f t="shared" si="141"/>
        <v>0</v>
      </c>
      <c r="I542" s="47">
        <f t="shared" si="141"/>
        <v>0</v>
      </c>
      <c r="J542" s="47">
        <f t="shared" si="141"/>
        <v>0</v>
      </c>
      <c r="K542" s="47">
        <f t="shared" si="141"/>
        <v>0</v>
      </c>
      <c r="L542" s="47">
        <f t="shared" si="141"/>
        <v>0</v>
      </c>
      <c r="M542" s="47">
        <f t="shared" si="141"/>
        <v>12096</v>
      </c>
      <c r="N542" s="47">
        <f t="shared" si="141"/>
        <v>0</v>
      </c>
      <c r="O542" s="47">
        <f t="shared" si="141"/>
        <v>0</v>
      </c>
      <c r="P542" s="47">
        <f t="shared" si="141"/>
        <v>0</v>
      </c>
      <c r="Q542" s="47">
        <f t="shared" si="141"/>
        <v>0</v>
      </c>
      <c r="R542" s="47">
        <f t="shared" si="141"/>
        <v>0</v>
      </c>
    </row>
    <row r="543" spans="1:18" s="52" customFormat="1" ht="51.75" customHeight="1">
      <c r="A543" s="116" t="s">
        <v>409</v>
      </c>
      <c r="B543" s="49"/>
      <c r="C543" s="49">
        <v>3210</v>
      </c>
      <c r="D543" s="47">
        <f>+D544</f>
        <v>12096</v>
      </c>
      <c r="E543" s="47">
        <f t="shared" si="141"/>
        <v>0</v>
      </c>
      <c r="F543" s="47">
        <f t="shared" si="141"/>
        <v>0</v>
      </c>
      <c r="G543" s="47">
        <f t="shared" si="141"/>
        <v>0</v>
      </c>
      <c r="H543" s="47">
        <f t="shared" si="141"/>
        <v>0</v>
      </c>
      <c r="I543" s="47">
        <f t="shared" si="141"/>
        <v>0</v>
      </c>
      <c r="J543" s="47">
        <f t="shared" si="141"/>
        <v>0</v>
      </c>
      <c r="K543" s="47">
        <f t="shared" si="141"/>
        <v>0</v>
      </c>
      <c r="L543" s="47">
        <f t="shared" si="141"/>
        <v>0</v>
      </c>
      <c r="M543" s="47">
        <f t="shared" si="141"/>
        <v>12096</v>
      </c>
      <c r="N543" s="47">
        <f t="shared" si="141"/>
        <v>0</v>
      </c>
      <c r="O543" s="47">
        <f t="shared" si="141"/>
        <v>0</v>
      </c>
      <c r="P543" s="47">
        <f t="shared" si="141"/>
        <v>0</v>
      </c>
      <c r="Q543" s="47">
        <f t="shared" si="141"/>
        <v>0</v>
      </c>
      <c r="R543" s="47">
        <f t="shared" si="141"/>
        <v>0</v>
      </c>
    </row>
    <row r="544" spans="1:18" s="52" customFormat="1" ht="42.75" customHeight="1">
      <c r="A544" s="113" t="s">
        <v>173</v>
      </c>
      <c r="B544" s="49"/>
      <c r="C544" s="49"/>
      <c r="D544" s="47">
        <f>+F544+H544+I544+J544+K544+L544+M544+N544+O544+P544+Q544+R544</f>
        <v>12096</v>
      </c>
      <c r="E544" s="49"/>
      <c r="F544" s="49"/>
      <c r="H544" s="49"/>
      <c r="I544" s="49"/>
      <c r="J544" s="49"/>
      <c r="K544" s="49"/>
      <c r="L544" s="49"/>
      <c r="M544" s="49">
        <v>12096</v>
      </c>
      <c r="N544" s="49"/>
      <c r="O544" s="49"/>
      <c r="P544" s="49"/>
      <c r="Q544" s="49"/>
      <c r="R544" s="49"/>
    </row>
    <row r="545" spans="1:18" s="103" customFormat="1" ht="31.5">
      <c r="A545" s="105" t="s">
        <v>445</v>
      </c>
      <c r="B545" s="106"/>
      <c r="C545" s="107"/>
      <c r="D545" s="132">
        <f>+D546+D600</f>
        <v>522217</v>
      </c>
      <c r="E545" s="132">
        <f>+E546+E600</f>
        <v>0</v>
      </c>
      <c r="F545" s="132">
        <f>+F546+F600</f>
        <v>0</v>
      </c>
      <c r="G545" s="132">
        <f aca="true" t="shared" si="142" ref="G545:R545">+G546+G600</f>
        <v>0</v>
      </c>
      <c r="H545" s="106">
        <f t="shared" si="142"/>
        <v>0</v>
      </c>
      <c r="I545" s="106">
        <f t="shared" si="142"/>
        <v>0</v>
      </c>
      <c r="J545" s="106">
        <f t="shared" si="142"/>
        <v>-141000</v>
      </c>
      <c r="K545" s="106">
        <f t="shared" si="142"/>
        <v>-140000</v>
      </c>
      <c r="L545" s="106">
        <f t="shared" si="142"/>
        <v>-7293</v>
      </c>
      <c r="M545" s="106">
        <f t="shared" si="142"/>
        <v>810510</v>
      </c>
      <c r="N545" s="106">
        <f t="shared" si="142"/>
        <v>0</v>
      </c>
      <c r="O545" s="106">
        <f t="shared" si="142"/>
        <v>0</v>
      </c>
      <c r="P545" s="106">
        <f t="shared" si="142"/>
        <v>0</v>
      </c>
      <c r="Q545" s="106">
        <f t="shared" si="142"/>
        <v>0</v>
      </c>
      <c r="R545" s="106">
        <f t="shared" si="142"/>
        <v>0</v>
      </c>
    </row>
    <row r="546" spans="1:18" s="110" customFormat="1" ht="15.75">
      <c r="A546" s="57" t="s">
        <v>365</v>
      </c>
      <c r="B546" s="118">
        <v>150101</v>
      </c>
      <c r="C546" s="118"/>
      <c r="D546" s="118">
        <f>+D547+D564+D574+D592</f>
        <v>522217</v>
      </c>
      <c r="E546" s="118">
        <f aca="true" t="shared" si="143" ref="E546:R546">+E547+E564+E574+E592</f>
        <v>0</v>
      </c>
      <c r="F546" s="118">
        <f t="shared" si="143"/>
        <v>0</v>
      </c>
      <c r="G546" s="118">
        <f t="shared" si="143"/>
        <v>0</v>
      </c>
      <c r="H546" s="118">
        <f t="shared" si="143"/>
        <v>0</v>
      </c>
      <c r="I546" s="118">
        <f t="shared" si="143"/>
        <v>0</v>
      </c>
      <c r="J546" s="118">
        <f t="shared" si="143"/>
        <v>-141000</v>
      </c>
      <c r="K546" s="118">
        <f t="shared" si="143"/>
        <v>-140000</v>
      </c>
      <c r="L546" s="118">
        <f t="shared" si="143"/>
        <v>-7293</v>
      </c>
      <c r="M546" s="118">
        <f t="shared" si="143"/>
        <v>810510</v>
      </c>
      <c r="N546" s="118">
        <f t="shared" si="143"/>
        <v>0</v>
      </c>
      <c r="O546" s="118">
        <f t="shared" si="143"/>
        <v>0</v>
      </c>
      <c r="P546" s="118">
        <f t="shared" si="143"/>
        <v>0</v>
      </c>
      <c r="Q546" s="118">
        <f t="shared" si="143"/>
        <v>0</v>
      </c>
      <c r="R546" s="118">
        <f t="shared" si="143"/>
        <v>0</v>
      </c>
    </row>
    <row r="547" spans="1:18" s="52" customFormat="1" ht="47.25" customHeight="1" hidden="1">
      <c r="A547" s="116" t="s">
        <v>139</v>
      </c>
      <c r="B547" s="51"/>
      <c r="C547" s="51">
        <v>3131</v>
      </c>
      <c r="D547" s="54">
        <f>+D548+D549</f>
        <v>0</v>
      </c>
      <c r="E547" s="54">
        <f>+E548+E562+E563</f>
        <v>0</v>
      </c>
      <c r="F547" s="54">
        <f>+F548+F549</f>
        <v>0</v>
      </c>
      <c r="G547" s="54">
        <f aca="true" t="shared" si="144" ref="G547:R547">+G548+G549</f>
        <v>0</v>
      </c>
      <c r="H547" s="54">
        <f t="shared" si="144"/>
        <v>0</v>
      </c>
      <c r="I547" s="54">
        <f t="shared" si="144"/>
        <v>0</v>
      </c>
      <c r="J547" s="54">
        <f t="shared" si="144"/>
        <v>0</v>
      </c>
      <c r="K547" s="54">
        <f t="shared" si="144"/>
        <v>0</v>
      </c>
      <c r="L547" s="54">
        <f t="shared" si="144"/>
        <v>0</v>
      </c>
      <c r="M547" s="54">
        <f t="shared" si="144"/>
        <v>0</v>
      </c>
      <c r="N547" s="54">
        <f t="shared" si="144"/>
        <v>0</v>
      </c>
      <c r="O547" s="54">
        <f t="shared" si="144"/>
        <v>0</v>
      </c>
      <c r="P547" s="54">
        <f t="shared" si="144"/>
        <v>0</v>
      </c>
      <c r="Q547" s="54">
        <f t="shared" si="144"/>
        <v>0</v>
      </c>
      <c r="R547" s="54">
        <f t="shared" si="144"/>
        <v>0</v>
      </c>
    </row>
    <row r="548" spans="1:18" s="48" customFormat="1" ht="60.75" customHeight="1" hidden="1">
      <c r="A548" s="162" t="s">
        <v>195</v>
      </c>
      <c r="B548" s="161"/>
      <c r="C548" s="161"/>
      <c r="D548" s="161">
        <f aca="true" t="shared" si="145" ref="D548:D611">F548+H548+I548+J548+K548+L548+M548+N548+O548+P548+Q548+R548</f>
        <v>0</v>
      </c>
      <c r="E548" s="161"/>
      <c r="F548" s="161"/>
      <c r="H548" s="161"/>
      <c r="I548" s="161"/>
      <c r="J548" s="161"/>
      <c r="K548" s="161"/>
      <c r="L548" s="161"/>
      <c r="M548" s="161"/>
      <c r="N548" s="161"/>
      <c r="O548" s="161"/>
      <c r="P548" s="161"/>
      <c r="Q548" s="161"/>
      <c r="R548" s="161"/>
    </row>
    <row r="549" spans="1:18" s="48" customFormat="1" ht="58.5" customHeight="1" hidden="1">
      <c r="A549" s="162" t="s">
        <v>196</v>
      </c>
      <c r="B549" s="161"/>
      <c r="C549" s="161"/>
      <c r="D549" s="161">
        <f t="shared" si="145"/>
        <v>0</v>
      </c>
      <c r="E549" s="161"/>
      <c r="F549" s="161"/>
      <c r="H549" s="161"/>
      <c r="I549" s="161"/>
      <c r="J549" s="161"/>
      <c r="K549" s="161"/>
      <c r="L549" s="161"/>
      <c r="M549" s="161"/>
      <c r="N549" s="161"/>
      <c r="O549" s="161"/>
      <c r="P549" s="161"/>
      <c r="Q549" s="161"/>
      <c r="R549" s="161"/>
    </row>
    <row r="550" spans="1:22" s="48" customFormat="1" ht="42.75" customHeight="1" hidden="1">
      <c r="A550" s="57" t="s">
        <v>110</v>
      </c>
      <c r="B550" s="53"/>
      <c r="C550" s="53"/>
      <c r="D550" s="53">
        <f t="shared" si="145"/>
        <v>0</v>
      </c>
      <c r="E550" s="53"/>
      <c r="F550" s="53"/>
      <c r="G550" s="114"/>
      <c r="H550" s="53"/>
      <c r="I550" s="53"/>
      <c r="J550" s="53"/>
      <c r="K550" s="53"/>
      <c r="L550" s="53"/>
      <c r="M550" s="53"/>
      <c r="N550" s="53"/>
      <c r="O550" s="53"/>
      <c r="P550" s="53"/>
      <c r="Q550" s="53"/>
      <c r="R550" s="53"/>
      <c r="S550" s="114"/>
      <c r="T550" s="114"/>
      <c r="U550" s="114"/>
      <c r="V550" s="114"/>
    </row>
    <row r="551" spans="1:22" s="48" customFormat="1" ht="42.75" customHeight="1" hidden="1">
      <c r="A551" s="57"/>
      <c r="B551" s="53"/>
      <c r="C551" s="53"/>
      <c r="D551" s="53"/>
      <c r="E551" s="53"/>
      <c r="F551" s="53"/>
      <c r="G551" s="114"/>
      <c r="H551" s="53"/>
      <c r="I551" s="53"/>
      <c r="J551" s="53"/>
      <c r="K551" s="53"/>
      <c r="L551" s="53"/>
      <c r="M551" s="53"/>
      <c r="N551" s="53"/>
      <c r="O551" s="53"/>
      <c r="P551" s="53"/>
      <c r="Q551" s="53"/>
      <c r="R551" s="53"/>
      <c r="S551" s="114"/>
      <c r="T551" s="114"/>
      <c r="U551" s="114"/>
      <c r="V551" s="114"/>
    </row>
    <row r="552" spans="1:22" s="48" customFormat="1" ht="78.75" customHeight="1" hidden="1">
      <c r="A552" s="57" t="s">
        <v>87</v>
      </c>
      <c r="B552" s="53"/>
      <c r="C552" s="53"/>
      <c r="D552" s="53">
        <f t="shared" si="145"/>
        <v>0</v>
      </c>
      <c r="E552" s="53"/>
      <c r="F552" s="53"/>
      <c r="G552" s="114"/>
      <c r="H552" s="53"/>
      <c r="I552" s="53"/>
      <c r="J552" s="53"/>
      <c r="K552" s="53"/>
      <c r="L552" s="53"/>
      <c r="M552" s="53"/>
      <c r="N552" s="53"/>
      <c r="O552" s="53"/>
      <c r="P552" s="53"/>
      <c r="Q552" s="53"/>
      <c r="R552" s="53"/>
      <c r="S552" s="114"/>
      <c r="T552" s="114"/>
      <c r="U552" s="114"/>
      <c r="V552" s="114"/>
    </row>
    <row r="553" spans="1:22" s="48" customFormat="1" ht="31.5" customHeight="1" hidden="1">
      <c r="A553" s="57" t="s">
        <v>66</v>
      </c>
      <c r="B553" s="53"/>
      <c r="C553" s="53"/>
      <c r="D553" s="53">
        <f t="shared" si="145"/>
        <v>0</v>
      </c>
      <c r="E553" s="53"/>
      <c r="F553" s="53"/>
      <c r="G553" s="114"/>
      <c r="H553" s="53"/>
      <c r="I553" s="53"/>
      <c r="J553" s="53"/>
      <c r="K553" s="53"/>
      <c r="L553" s="53"/>
      <c r="M553" s="53"/>
      <c r="N553" s="53"/>
      <c r="O553" s="53"/>
      <c r="P553" s="53"/>
      <c r="Q553" s="53"/>
      <c r="R553" s="53"/>
      <c r="S553" s="114"/>
      <c r="T553" s="114"/>
      <c r="U553" s="114"/>
      <c r="V553" s="114"/>
    </row>
    <row r="554" spans="1:22" s="48" customFormat="1" ht="78.75" customHeight="1" hidden="1">
      <c r="A554" s="57" t="s">
        <v>88</v>
      </c>
      <c r="B554" s="53"/>
      <c r="C554" s="53"/>
      <c r="D554" s="53">
        <f t="shared" si="145"/>
        <v>0</v>
      </c>
      <c r="E554" s="53"/>
      <c r="F554" s="53"/>
      <c r="G554" s="114"/>
      <c r="H554" s="53"/>
      <c r="I554" s="53"/>
      <c r="J554" s="53"/>
      <c r="K554" s="53"/>
      <c r="L554" s="53"/>
      <c r="M554" s="53"/>
      <c r="N554" s="53"/>
      <c r="O554" s="53"/>
      <c r="P554" s="53"/>
      <c r="Q554" s="53"/>
      <c r="R554" s="53"/>
      <c r="S554" s="114"/>
      <c r="T554" s="114"/>
      <c r="U554" s="114"/>
      <c r="V554" s="114"/>
    </row>
    <row r="555" spans="1:22" s="48" customFormat="1" ht="126" customHeight="1" hidden="1">
      <c r="A555" s="57" t="s">
        <v>68</v>
      </c>
      <c r="B555" s="53"/>
      <c r="C555" s="53"/>
      <c r="D555" s="53">
        <f t="shared" si="145"/>
        <v>0</v>
      </c>
      <c r="E555" s="53"/>
      <c r="F555" s="53"/>
      <c r="G555" s="114"/>
      <c r="H555" s="53"/>
      <c r="I555" s="53"/>
      <c r="J555" s="53"/>
      <c r="K555" s="53"/>
      <c r="L555" s="53"/>
      <c r="M555" s="53"/>
      <c r="N555" s="53"/>
      <c r="O555" s="53"/>
      <c r="P555" s="53"/>
      <c r="Q555" s="53"/>
      <c r="R555" s="53"/>
      <c r="S555" s="114"/>
      <c r="T555" s="114"/>
      <c r="U555" s="114"/>
      <c r="V555" s="114"/>
    </row>
    <row r="556" spans="1:22" s="48" customFormat="1" ht="94.5" customHeight="1" hidden="1">
      <c r="A556" s="57" t="s">
        <v>67</v>
      </c>
      <c r="B556" s="53"/>
      <c r="C556" s="53"/>
      <c r="D556" s="53">
        <f t="shared" si="145"/>
        <v>0</v>
      </c>
      <c r="E556" s="53"/>
      <c r="F556" s="53"/>
      <c r="G556" s="114"/>
      <c r="H556" s="53"/>
      <c r="I556" s="53"/>
      <c r="J556" s="53"/>
      <c r="K556" s="53"/>
      <c r="L556" s="53"/>
      <c r="M556" s="53"/>
      <c r="N556" s="53"/>
      <c r="O556" s="53"/>
      <c r="P556" s="53"/>
      <c r="Q556" s="53"/>
      <c r="R556" s="53"/>
      <c r="S556" s="114"/>
      <c r="T556" s="114"/>
      <c r="U556" s="114"/>
      <c r="V556" s="114"/>
    </row>
    <row r="557" spans="1:22" s="48" customFormat="1" ht="78.75" customHeight="1" hidden="1">
      <c r="A557" s="57" t="s">
        <v>69</v>
      </c>
      <c r="B557" s="53"/>
      <c r="C557" s="53"/>
      <c r="D557" s="53">
        <f t="shared" si="145"/>
        <v>0</v>
      </c>
      <c r="E557" s="53"/>
      <c r="F557" s="53"/>
      <c r="G557" s="114"/>
      <c r="H557" s="53"/>
      <c r="I557" s="53"/>
      <c r="J557" s="53"/>
      <c r="K557" s="53"/>
      <c r="L557" s="53"/>
      <c r="M557" s="53"/>
      <c r="N557" s="53"/>
      <c r="O557" s="53"/>
      <c r="P557" s="53"/>
      <c r="Q557" s="53"/>
      <c r="R557" s="53"/>
      <c r="S557" s="114"/>
      <c r="T557" s="114"/>
      <c r="U557" s="114"/>
      <c r="V557" s="114"/>
    </row>
    <row r="558" spans="1:22" s="48" customFormat="1" ht="94.5" customHeight="1" hidden="1">
      <c r="A558" s="57" t="s">
        <v>70</v>
      </c>
      <c r="B558" s="53"/>
      <c r="C558" s="53"/>
      <c r="D558" s="53">
        <f t="shared" si="145"/>
        <v>0</v>
      </c>
      <c r="E558" s="53"/>
      <c r="F558" s="53"/>
      <c r="G558" s="114"/>
      <c r="H558" s="53"/>
      <c r="I558" s="53"/>
      <c r="J558" s="53"/>
      <c r="K558" s="53"/>
      <c r="L558" s="53"/>
      <c r="M558" s="53"/>
      <c r="N558" s="53"/>
      <c r="O558" s="53"/>
      <c r="P558" s="53"/>
      <c r="Q558" s="53"/>
      <c r="R558" s="53"/>
      <c r="S558" s="114"/>
      <c r="T558" s="114"/>
      <c r="U558" s="114"/>
      <c r="V558" s="114"/>
    </row>
    <row r="559" spans="1:22" s="48" customFormat="1" ht="78.75" customHeight="1" hidden="1">
      <c r="A559" s="57" t="s">
        <v>71</v>
      </c>
      <c r="B559" s="53"/>
      <c r="C559" s="53"/>
      <c r="D559" s="53">
        <f t="shared" si="145"/>
        <v>0</v>
      </c>
      <c r="E559" s="53"/>
      <c r="F559" s="53"/>
      <c r="G559" s="114"/>
      <c r="H559" s="53"/>
      <c r="I559" s="53"/>
      <c r="J559" s="53"/>
      <c r="K559" s="53"/>
      <c r="L559" s="53"/>
      <c r="M559" s="53"/>
      <c r="N559" s="53"/>
      <c r="O559" s="53"/>
      <c r="P559" s="53"/>
      <c r="Q559" s="53"/>
      <c r="R559" s="53"/>
      <c r="S559" s="114"/>
      <c r="T559" s="114"/>
      <c r="U559" s="114"/>
      <c r="V559" s="114"/>
    </row>
    <row r="560" spans="1:22" s="48" customFormat="1" ht="15.75" customHeight="1" hidden="1">
      <c r="A560" s="57"/>
      <c r="B560" s="53"/>
      <c r="C560" s="53"/>
      <c r="D560" s="53">
        <f t="shared" si="145"/>
        <v>0</v>
      </c>
      <c r="E560" s="53"/>
      <c r="F560" s="53"/>
      <c r="G560" s="114"/>
      <c r="H560" s="53"/>
      <c r="I560" s="53"/>
      <c r="J560" s="53"/>
      <c r="K560" s="53"/>
      <c r="L560" s="53"/>
      <c r="M560" s="53"/>
      <c r="N560" s="53"/>
      <c r="O560" s="53"/>
      <c r="P560" s="53"/>
      <c r="Q560" s="53"/>
      <c r="R560" s="53"/>
      <c r="S560" s="114"/>
      <c r="T560" s="114"/>
      <c r="U560" s="114"/>
      <c r="V560" s="114"/>
    </row>
    <row r="561" spans="1:22" s="48" customFormat="1" ht="47.25" customHeight="1" hidden="1">
      <c r="A561" s="57" t="s">
        <v>61</v>
      </c>
      <c r="B561" s="53"/>
      <c r="C561" s="53"/>
      <c r="D561" s="53">
        <f t="shared" si="145"/>
        <v>0</v>
      </c>
      <c r="E561" s="53"/>
      <c r="F561" s="138"/>
      <c r="G561" s="114"/>
      <c r="H561" s="138"/>
      <c r="I561" s="138"/>
      <c r="J561" s="138"/>
      <c r="K561" s="53"/>
      <c r="L561" s="53"/>
      <c r="M561" s="53"/>
      <c r="N561" s="53"/>
      <c r="O561" s="53"/>
      <c r="P561" s="53"/>
      <c r="Q561" s="53"/>
      <c r="R561" s="53"/>
      <c r="S561" s="114"/>
      <c r="T561" s="114"/>
      <c r="U561" s="114"/>
      <c r="V561" s="114"/>
    </row>
    <row r="562" spans="1:22" s="48" customFormat="1" ht="66" customHeight="1" hidden="1">
      <c r="A562" s="64" t="s">
        <v>245</v>
      </c>
      <c r="B562" s="139"/>
      <c r="C562" s="139"/>
      <c r="D562" s="139">
        <f t="shared" si="145"/>
        <v>0</v>
      </c>
      <c r="E562" s="139"/>
      <c r="F562" s="140"/>
      <c r="G562" s="140">
        <v>0</v>
      </c>
      <c r="H562" s="140"/>
      <c r="I562" s="140"/>
      <c r="J562" s="140"/>
      <c r="K562" s="139"/>
      <c r="L562" s="139"/>
      <c r="M562" s="139"/>
      <c r="N562" s="139"/>
      <c r="O562" s="139"/>
      <c r="P562" s="139"/>
      <c r="Q562" s="139"/>
      <c r="R562" s="139"/>
      <c r="S562" s="114"/>
      <c r="T562" s="114"/>
      <c r="U562" s="114"/>
      <c r="V562" s="114"/>
    </row>
    <row r="563" spans="1:22" s="48" customFormat="1" ht="65.25" customHeight="1" hidden="1">
      <c r="A563" s="64" t="s">
        <v>246</v>
      </c>
      <c r="B563" s="139"/>
      <c r="C563" s="139"/>
      <c r="D563" s="139">
        <f t="shared" si="145"/>
        <v>0</v>
      </c>
      <c r="E563" s="139"/>
      <c r="F563" s="140"/>
      <c r="G563" s="140">
        <v>0</v>
      </c>
      <c r="H563" s="140"/>
      <c r="I563" s="140"/>
      <c r="J563" s="140"/>
      <c r="K563" s="139"/>
      <c r="L563" s="139"/>
      <c r="M563" s="139"/>
      <c r="N563" s="139"/>
      <c r="O563" s="139"/>
      <c r="P563" s="139"/>
      <c r="Q563" s="139"/>
      <c r="R563" s="139"/>
      <c r="S563" s="114"/>
      <c r="T563" s="114"/>
      <c r="U563" s="114"/>
      <c r="V563" s="114"/>
    </row>
    <row r="564" spans="1:18" s="52" customFormat="1" ht="31.5">
      <c r="A564" s="116" t="s">
        <v>135</v>
      </c>
      <c r="B564" s="51"/>
      <c r="C564" s="51">
        <v>3142</v>
      </c>
      <c r="D564" s="51">
        <f>+D565+D566+D567+D568+D569+D570+D571+D572+D573</f>
        <v>153840</v>
      </c>
      <c r="E564" s="51">
        <f aca="true" t="shared" si="146" ref="E564:R564">+E565+E566+E567+E568+E569+E570+E571+E572+E573</f>
        <v>0</v>
      </c>
      <c r="F564" s="51">
        <f t="shared" si="146"/>
        <v>0</v>
      </c>
      <c r="G564" s="51">
        <f t="shared" si="146"/>
        <v>0</v>
      </c>
      <c r="H564" s="51">
        <f t="shared" si="146"/>
        <v>0</v>
      </c>
      <c r="I564" s="51">
        <f t="shared" si="146"/>
        <v>0</v>
      </c>
      <c r="J564" s="51">
        <f t="shared" si="146"/>
        <v>0</v>
      </c>
      <c r="K564" s="51">
        <f t="shared" si="146"/>
        <v>0</v>
      </c>
      <c r="L564" s="51">
        <f t="shared" si="146"/>
        <v>0</v>
      </c>
      <c r="M564" s="51">
        <f t="shared" si="146"/>
        <v>153840</v>
      </c>
      <c r="N564" s="51">
        <f t="shared" si="146"/>
        <v>0</v>
      </c>
      <c r="O564" s="51">
        <f t="shared" si="146"/>
        <v>0</v>
      </c>
      <c r="P564" s="51">
        <f t="shared" si="146"/>
        <v>0</v>
      </c>
      <c r="Q564" s="51">
        <f t="shared" si="146"/>
        <v>0</v>
      </c>
      <c r="R564" s="51">
        <f t="shared" si="146"/>
        <v>0</v>
      </c>
    </row>
    <row r="565" spans="1:18" s="48" customFormat="1" ht="75" customHeight="1">
      <c r="A565" s="163" t="s">
        <v>177</v>
      </c>
      <c r="B565" s="161"/>
      <c r="C565" s="161"/>
      <c r="D565" s="161">
        <f t="shared" si="145"/>
        <v>65165</v>
      </c>
      <c r="E565" s="161"/>
      <c r="F565" s="161"/>
      <c r="G565" s="164"/>
      <c r="H565" s="165"/>
      <c r="I565" s="165"/>
      <c r="J565" s="165"/>
      <c r="K565" s="165"/>
      <c r="L565" s="161"/>
      <c r="M565" s="161">
        <v>65165</v>
      </c>
      <c r="N565" s="165"/>
      <c r="O565" s="165"/>
      <c r="P565" s="165"/>
      <c r="Q565" s="165"/>
      <c r="R565" s="165"/>
    </row>
    <row r="566" spans="1:22" s="48" customFormat="1" ht="116.25" customHeight="1" hidden="1">
      <c r="A566" s="55" t="s">
        <v>140</v>
      </c>
      <c r="B566" s="53"/>
      <c r="C566" s="53"/>
      <c r="D566" s="161">
        <f t="shared" si="145"/>
        <v>0</v>
      </c>
      <c r="E566" s="53"/>
      <c r="F566" s="53"/>
      <c r="G566" s="114"/>
      <c r="H566" s="53"/>
      <c r="I566" s="53"/>
      <c r="J566" s="53"/>
      <c r="K566" s="53"/>
      <c r="L566" s="53"/>
      <c r="M566" s="53"/>
      <c r="N566" s="53"/>
      <c r="O566" s="53"/>
      <c r="P566" s="53"/>
      <c r="Q566" s="53"/>
      <c r="R566" s="53"/>
      <c r="S566" s="114"/>
      <c r="T566" s="114"/>
      <c r="U566" s="114"/>
      <c r="V566" s="114"/>
    </row>
    <row r="567" spans="1:22" s="48" customFormat="1" ht="286.5" customHeight="1" hidden="1">
      <c r="A567" s="55" t="s">
        <v>141</v>
      </c>
      <c r="B567" s="53"/>
      <c r="C567" s="53"/>
      <c r="D567" s="161">
        <f t="shared" si="145"/>
        <v>0</v>
      </c>
      <c r="E567" s="53"/>
      <c r="F567" s="53"/>
      <c r="G567" s="114"/>
      <c r="H567" s="53"/>
      <c r="I567" s="53"/>
      <c r="J567" s="53"/>
      <c r="K567" s="53"/>
      <c r="L567" s="53"/>
      <c r="M567" s="53"/>
      <c r="N567" s="53"/>
      <c r="O567" s="53"/>
      <c r="P567" s="53"/>
      <c r="Q567" s="53"/>
      <c r="R567" s="53"/>
      <c r="S567" s="114"/>
      <c r="T567" s="114"/>
      <c r="U567" s="114"/>
      <c r="V567" s="114"/>
    </row>
    <row r="568" spans="1:22" s="48" customFormat="1" ht="120" customHeight="1" hidden="1">
      <c r="A568" s="55" t="s">
        <v>186</v>
      </c>
      <c r="B568" s="53"/>
      <c r="C568" s="53"/>
      <c r="D568" s="161">
        <f t="shared" si="145"/>
        <v>0</v>
      </c>
      <c r="E568" s="53"/>
      <c r="F568" s="53"/>
      <c r="G568" s="114"/>
      <c r="H568" s="53"/>
      <c r="I568" s="53"/>
      <c r="J568" s="53"/>
      <c r="K568" s="53"/>
      <c r="L568" s="53"/>
      <c r="M568" s="53"/>
      <c r="N568" s="53"/>
      <c r="O568" s="53"/>
      <c r="P568" s="53"/>
      <c r="Q568" s="53"/>
      <c r="R568" s="53"/>
      <c r="S568" s="114"/>
      <c r="T568" s="114"/>
      <c r="U568" s="114"/>
      <c r="V568" s="114"/>
    </row>
    <row r="569" spans="1:22" s="48" customFormat="1" ht="112.5" customHeight="1" hidden="1">
      <c r="A569" s="55" t="s">
        <v>188</v>
      </c>
      <c r="B569" s="53"/>
      <c r="C569" s="53"/>
      <c r="D569" s="161">
        <f t="shared" si="145"/>
        <v>0</v>
      </c>
      <c r="E569" s="53"/>
      <c r="F569" s="53"/>
      <c r="G569" s="114"/>
      <c r="H569" s="53"/>
      <c r="I569" s="53"/>
      <c r="J569" s="53"/>
      <c r="K569" s="53"/>
      <c r="L569" s="53"/>
      <c r="M569" s="53"/>
      <c r="N569" s="53"/>
      <c r="O569" s="53"/>
      <c r="P569" s="53"/>
      <c r="Q569" s="53"/>
      <c r="R569" s="53"/>
      <c r="S569" s="114"/>
      <c r="T569" s="114"/>
      <c r="U569" s="114"/>
      <c r="V569" s="114"/>
    </row>
    <row r="570" spans="1:22" s="48" customFormat="1" ht="129" customHeight="1" hidden="1">
      <c r="A570" s="55" t="s">
        <v>187</v>
      </c>
      <c r="B570" s="53"/>
      <c r="C570" s="53"/>
      <c r="D570" s="161">
        <f t="shared" si="145"/>
        <v>0</v>
      </c>
      <c r="E570" s="53"/>
      <c r="F570" s="53"/>
      <c r="G570" s="114"/>
      <c r="H570" s="53"/>
      <c r="I570" s="53"/>
      <c r="J570" s="53"/>
      <c r="K570" s="53"/>
      <c r="L570" s="53"/>
      <c r="M570" s="53"/>
      <c r="N570" s="53"/>
      <c r="O570" s="53"/>
      <c r="P570" s="53"/>
      <c r="Q570" s="53"/>
      <c r="R570" s="53"/>
      <c r="S570" s="114"/>
      <c r="T570" s="114"/>
      <c r="U570" s="114"/>
      <c r="V570" s="114"/>
    </row>
    <row r="571" spans="1:22" s="48" customFormat="1" ht="140.25" customHeight="1" hidden="1">
      <c r="A571" s="55" t="s">
        <v>243</v>
      </c>
      <c r="B571" s="53"/>
      <c r="C571" s="53"/>
      <c r="D571" s="161">
        <f t="shared" si="145"/>
        <v>0</v>
      </c>
      <c r="E571" s="134"/>
      <c r="F571" s="134"/>
      <c r="G571" s="114"/>
      <c r="H571" s="53"/>
      <c r="I571" s="53"/>
      <c r="J571" s="53"/>
      <c r="K571" s="53"/>
      <c r="L571" s="53"/>
      <c r="M571" s="53"/>
      <c r="N571" s="53"/>
      <c r="O571" s="53"/>
      <c r="P571" s="53"/>
      <c r="Q571" s="53"/>
      <c r="R571" s="53"/>
      <c r="S571" s="114"/>
      <c r="T571" s="114"/>
      <c r="U571" s="114"/>
      <c r="V571" s="114"/>
    </row>
    <row r="572" spans="1:22" s="48" customFormat="1" ht="69.75" customHeight="1" hidden="1">
      <c r="A572" s="55" t="s">
        <v>272</v>
      </c>
      <c r="B572" s="53"/>
      <c r="C572" s="53"/>
      <c r="D572" s="161">
        <f t="shared" si="145"/>
        <v>0</v>
      </c>
      <c r="E572" s="134"/>
      <c r="F572" s="134"/>
      <c r="G572" s="114"/>
      <c r="H572" s="53"/>
      <c r="I572" s="53"/>
      <c r="J572" s="53"/>
      <c r="K572" s="53"/>
      <c r="L572" s="53"/>
      <c r="M572" s="53"/>
      <c r="N572" s="53"/>
      <c r="O572" s="53"/>
      <c r="P572" s="53"/>
      <c r="Q572" s="53"/>
      <c r="R572" s="53"/>
      <c r="S572" s="114"/>
      <c r="T572" s="114"/>
      <c r="U572" s="114"/>
      <c r="V572" s="114"/>
    </row>
    <row r="573" spans="1:22" s="48" customFormat="1" ht="238.5" customHeight="1">
      <c r="A573" s="55" t="s">
        <v>180</v>
      </c>
      <c r="B573" s="53"/>
      <c r="C573" s="53"/>
      <c r="D573" s="161">
        <f t="shared" si="145"/>
        <v>88675</v>
      </c>
      <c r="E573" s="134"/>
      <c r="F573" s="134"/>
      <c r="G573" s="114"/>
      <c r="H573" s="53"/>
      <c r="I573" s="53"/>
      <c r="J573" s="53"/>
      <c r="K573" s="53"/>
      <c r="L573" s="53"/>
      <c r="M573" s="53">
        <v>88675</v>
      </c>
      <c r="N573" s="53"/>
      <c r="O573" s="53"/>
      <c r="P573" s="53"/>
      <c r="Q573" s="53"/>
      <c r="R573" s="53"/>
      <c r="S573" s="114"/>
      <c r="T573" s="114"/>
      <c r="U573" s="114"/>
      <c r="V573" s="114"/>
    </row>
    <row r="574" spans="1:18" s="52" customFormat="1" ht="31.5">
      <c r="A574" s="116" t="s">
        <v>436</v>
      </c>
      <c r="B574" s="51"/>
      <c r="C574" s="51">
        <v>3132</v>
      </c>
      <c r="D574" s="54">
        <f>D575+D576+D577+D578+D579+D580+D581+D582+D583+D584+D585+D586+D587+D588+D589+D590+D591+D712+D713+D715+D714</f>
        <v>368377</v>
      </c>
      <c r="E574" s="54">
        <f aca="true" t="shared" si="147" ref="E574:R574">E575+E576+E577+E578+E579+E580+E581+E582+E583+E584+E585+E586+E587+E588+E589+E590+E591+E712+E713+E715+E714</f>
        <v>0</v>
      </c>
      <c r="F574" s="54">
        <f t="shared" si="147"/>
        <v>0</v>
      </c>
      <c r="G574" s="54">
        <f t="shared" si="147"/>
        <v>0</v>
      </c>
      <c r="H574" s="54">
        <f t="shared" si="147"/>
        <v>0</v>
      </c>
      <c r="I574" s="54">
        <f t="shared" si="147"/>
        <v>0</v>
      </c>
      <c r="J574" s="54">
        <f t="shared" si="147"/>
        <v>-141000</v>
      </c>
      <c r="K574" s="54">
        <f t="shared" si="147"/>
        <v>-140000</v>
      </c>
      <c r="L574" s="54">
        <f t="shared" si="147"/>
        <v>-7293</v>
      </c>
      <c r="M574" s="54">
        <f t="shared" si="147"/>
        <v>656670</v>
      </c>
      <c r="N574" s="54">
        <f t="shared" si="147"/>
        <v>0</v>
      </c>
      <c r="O574" s="54">
        <f t="shared" si="147"/>
        <v>0</v>
      </c>
      <c r="P574" s="54">
        <f t="shared" si="147"/>
        <v>0</v>
      </c>
      <c r="Q574" s="54">
        <f t="shared" si="147"/>
        <v>0</v>
      </c>
      <c r="R574" s="54">
        <f t="shared" si="147"/>
        <v>0</v>
      </c>
    </row>
    <row r="575" spans="1:18" s="48" customFormat="1" ht="77.25" customHeight="1">
      <c r="A575" s="166" t="s">
        <v>151</v>
      </c>
      <c r="B575" s="161"/>
      <c r="C575" s="161"/>
      <c r="D575" s="161">
        <f t="shared" si="145"/>
        <v>-1273000</v>
      </c>
      <c r="E575" s="161"/>
      <c r="F575" s="161"/>
      <c r="H575" s="161"/>
      <c r="I575" s="161"/>
      <c r="J575" s="161">
        <v>-141000</v>
      </c>
      <c r="K575" s="161">
        <v>-140000</v>
      </c>
      <c r="L575" s="161">
        <v>-140000</v>
      </c>
      <c r="M575" s="161">
        <v>-140000</v>
      </c>
      <c r="N575" s="161">
        <v>-140000</v>
      </c>
      <c r="O575" s="161">
        <v>-150000</v>
      </c>
      <c r="P575" s="161">
        <v>-150000</v>
      </c>
      <c r="Q575" s="161">
        <v>-150000</v>
      </c>
      <c r="R575" s="161">
        <v>-122000</v>
      </c>
    </row>
    <row r="576" spans="1:18" s="48" customFormat="1" ht="56.25" customHeight="1">
      <c r="A576" s="167" t="s">
        <v>152</v>
      </c>
      <c r="B576" s="161"/>
      <c r="C576" s="161"/>
      <c r="D576" s="161">
        <f t="shared" si="145"/>
        <v>984707</v>
      </c>
      <c r="E576" s="161"/>
      <c r="F576" s="161"/>
      <c r="H576" s="161"/>
      <c r="I576" s="161"/>
      <c r="J576" s="161"/>
      <c r="K576" s="161"/>
      <c r="L576" s="161">
        <v>132707</v>
      </c>
      <c r="M576" s="161">
        <v>140000</v>
      </c>
      <c r="N576" s="161">
        <v>140000</v>
      </c>
      <c r="O576" s="161">
        <v>150000</v>
      </c>
      <c r="P576" s="161">
        <v>150000</v>
      </c>
      <c r="Q576" s="161">
        <v>150000</v>
      </c>
      <c r="R576" s="161">
        <v>122000</v>
      </c>
    </row>
    <row r="577" spans="1:18" s="48" customFormat="1" ht="45" customHeight="1" hidden="1">
      <c r="A577" s="167" t="s">
        <v>197</v>
      </c>
      <c r="B577" s="161"/>
      <c r="C577" s="161"/>
      <c r="D577" s="161">
        <f t="shared" si="145"/>
        <v>0</v>
      </c>
      <c r="E577" s="161"/>
      <c r="F577" s="161"/>
      <c r="H577" s="161"/>
      <c r="I577" s="161"/>
      <c r="J577" s="161"/>
      <c r="K577" s="161"/>
      <c r="L577" s="161"/>
      <c r="M577" s="161"/>
      <c r="N577" s="161"/>
      <c r="O577" s="161"/>
      <c r="P577" s="161"/>
      <c r="Q577" s="161"/>
      <c r="R577" s="161"/>
    </row>
    <row r="578" spans="1:18" s="48" customFormat="1" ht="90" customHeight="1" hidden="1">
      <c r="A578" s="167" t="s">
        <v>198</v>
      </c>
      <c r="B578" s="161"/>
      <c r="C578" s="161"/>
      <c r="D578" s="161">
        <f t="shared" si="145"/>
        <v>0</v>
      </c>
      <c r="E578" s="161"/>
      <c r="F578" s="161"/>
      <c r="H578" s="161"/>
      <c r="I578" s="161"/>
      <c r="J578" s="161"/>
      <c r="K578" s="161"/>
      <c r="L578" s="161"/>
      <c r="M578" s="161"/>
      <c r="N578" s="161"/>
      <c r="O578" s="161"/>
      <c r="P578" s="161"/>
      <c r="Q578" s="161"/>
      <c r="R578" s="161"/>
    </row>
    <row r="579" spans="1:18" s="48" customFormat="1" ht="111" customHeight="1" hidden="1">
      <c r="A579" s="167" t="s">
        <v>199</v>
      </c>
      <c r="B579" s="161"/>
      <c r="C579" s="161"/>
      <c r="D579" s="161">
        <f t="shared" si="145"/>
        <v>0</v>
      </c>
      <c r="E579" s="161"/>
      <c r="F579" s="161"/>
      <c r="H579" s="161"/>
      <c r="I579" s="161"/>
      <c r="J579" s="161"/>
      <c r="K579" s="161"/>
      <c r="L579" s="161"/>
      <c r="M579" s="161"/>
      <c r="N579" s="161"/>
      <c r="O579" s="161"/>
      <c r="P579" s="161"/>
      <c r="Q579" s="161"/>
      <c r="R579" s="161"/>
    </row>
    <row r="580" spans="1:18" s="48" customFormat="1" ht="72.75" customHeight="1" hidden="1">
      <c r="A580" s="162" t="s">
        <v>200</v>
      </c>
      <c r="B580" s="161"/>
      <c r="C580" s="161"/>
      <c r="D580" s="161">
        <f t="shared" si="145"/>
        <v>0</v>
      </c>
      <c r="E580" s="161"/>
      <c r="F580" s="161"/>
      <c r="H580" s="161"/>
      <c r="I580" s="161"/>
      <c r="J580" s="161"/>
      <c r="K580" s="161"/>
      <c r="L580" s="161"/>
      <c r="M580" s="161"/>
      <c r="N580" s="161"/>
      <c r="O580" s="161"/>
      <c r="P580" s="161"/>
      <c r="Q580" s="161"/>
      <c r="R580" s="161"/>
    </row>
    <row r="581" spans="1:18" s="48" customFormat="1" ht="60" customHeight="1" hidden="1">
      <c r="A581" s="162" t="s">
        <v>201</v>
      </c>
      <c r="B581" s="161"/>
      <c r="C581" s="161"/>
      <c r="D581" s="161">
        <f t="shared" si="145"/>
        <v>0</v>
      </c>
      <c r="E581" s="161"/>
      <c r="F581" s="161"/>
      <c r="H581" s="161"/>
      <c r="I581" s="161"/>
      <c r="J581" s="161"/>
      <c r="K581" s="161"/>
      <c r="L581" s="161"/>
      <c r="M581" s="161"/>
      <c r="N581" s="161"/>
      <c r="O581" s="161"/>
      <c r="P581" s="161"/>
      <c r="Q581" s="161"/>
      <c r="R581" s="161"/>
    </row>
    <row r="582" spans="1:18" s="48" customFormat="1" ht="75" customHeight="1" hidden="1">
      <c r="A582" s="169" t="s">
        <v>146</v>
      </c>
      <c r="B582" s="161"/>
      <c r="C582" s="161"/>
      <c r="D582" s="161">
        <f t="shared" si="145"/>
        <v>0</v>
      </c>
      <c r="E582" s="161"/>
      <c r="F582" s="161"/>
      <c r="H582" s="161"/>
      <c r="I582" s="161"/>
      <c r="J582" s="161"/>
      <c r="K582" s="161"/>
      <c r="L582" s="161"/>
      <c r="M582" s="161"/>
      <c r="N582" s="161"/>
      <c r="O582" s="161"/>
      <c r="P582" s="161"/>
      <c r="Q582" s="161"/>
      <c r="R582" s="161"/>
    </row>
    <row r="583" spans="1:22" s="48" customFormat="1" ht="46.5" customHeight="1" hidden="1">
      <c r="A583" s="57" t="s">
        <v>498</v>
      </c>
      <c r="B583" s="53"/>
      <c r="C583" s="53"/>
      <c r="D583" s="161">
        <f t="shared" si="145"/>
        <v>0</v>
      </c>
      <c r="E583" s="53"/>
      <c r="F583" s="53"/>
      <c r="G583" s="114"/>
      <c r="H583" s="53"/>
      <c r="I583" s="53"/>
      <c r="J583" s="53"/>
      <c r="K583" s="53"/>
      <c r="L583" s="53"/>
      <c r="M583" s="53"/>
      <c r="N583" s="53"/>
      <c r="O583" s="53"/>
      <c r="P583" s="53"/>
      <c r="Q583" s="53"/>
      <c r="R583" s="53"/>
      <c r="S583" s="114"/>
      <c r="T583" s="114"/>
      <c r="U583" s="114"/>
      <c r="V583" s="114"/>
    </row>
    <row r="584" spans="1:22" s="48" customFormat="1" ht="74.25" customHeight="1" hidden="1">
      <c r="A584" s="57" t="s">
        <v>7</v>
      </c>
      <c r="B584" s="53"/>
      <c r="C584" s="53"/>
      <c r="D584" s="161">
        <f t="shared" si="145"/>
        <v>0</v>
      </c>
      <c r="E584" s="53"/>
      <c r="F584" s="53"/>
      <c r="G584" s="114"/>
      <c r="H584" s="53"/>
      <c r="I584" s="53"/>
      <c r="J584" s="53"/>
      <c r="K584" s="53"/>
      <c r="L584" s="53"/>
      <c r="M584" s="53"/>
      <c r="N584" s="53"/>
      <c r="O584" s="53"/>
      <c r="P584" s="53"/>
      <c r="Q584" s="53"/>
      <c r="R584" s="53"/>
      <c r="S584" s="114"/>
      <c r="T584" s="114"/>
      <c r="U584" s="114"/>
      <c r="V584" s="114"/>
    </row>
    <row r="585" spans="1:22" s="48" customFormat="1" ht="46.5" customHeight="1" hidden="1">
      <c r="A585" s="57" t="s">
        <v>6</v>
      </c>
      <c r="B585" s="53"/>
      <c r="C585" s="53"/>
      <c r="D585" s="161">
        <f t="shared" si="145"/>
        <v>0</v>
      </c>
      <c r="E585" s="53"/>
      <c r="F585" s="53"/>
      <c r="G585" s="114"/>
      <c r="H585" s="53"/>
      <c r="I585" s="53"/>
      <c r="J585" s="53"/>
      <c r="K585" s="53"/>
      <c r="L585" s="53"/>
      <c r="M585" s="53"/>
      <c r="N585" s="53"/>
      <c r="O585" s="53"/>
      <c r="P585" s="53"/>
      <c r="Q585" s="53"/>
      <c r="R585" s="53"/>
      <c r="S585" s="114"/>
      <c r="T585" s="114"/>
      <c r="U585" s="114"/>
      <c r="V585" s="114"/>
    </row>
    <row r="586" spans="1:22" s="48" customFormat="1" ht="51" customHeight="1" hidden="1">
      <c r="A586" s="57" t="s">
        <v>5</v>
      </c>
      <c r="B586" s="138"/>
      <c r="C586" s="138"/>
      <c r="D586" s="161">
        <f t="shared" si="145"/>
        <v>0</v>
      </c>
      <c r="E586" s="138"/>
      <c r="F586" s="138"/>
      <c r="G586" s="114"/>
      <c r="H586" s="138"/>
      <c r="I586" s="138"/>
      <c r="J586" s="138"/>
      <c r="K586" s="138"/>
      <c r="L586" s="138"/>
      <c r="M586" s="138"/>
      <c r="N586" s="138"/>
      <c r="O586" s="138"/>
      <c r="P586" s="138"/>
      <c r="Q586" s="138"/>
      <c r="R586" s="138"/>
      <c r="S586" s="114"/>
      <c r="T586" s="114"/>
      <c r="U586" s="114"/>
      <c r="V586" s="114"/>
    </row>
    <row r="587" spans="1:22" s="48" customFormat="1" ht="66" customHeight="1" hidden="1">
      <c r="A587" s="61" t="s">
        <v>247</v>
      </c>
      <c r="B587" s="143"/>
      <c r="C587" s="143"/>
      <c r="D587" s="161">
        <f t="shared" si="145"/>
        <v>0</v>
      </c>
      <c r="E587" s="143"/>
      <c r="F587" s="144"/>
      <c r="G587" s="144"/>
      <c r="H587" s="144"/>
      <c r="I587" s="144"/>
      <c r="J587" s="144"/>
      <c r="K587" s="144"/>
      <c r="L587" s="144"/>
      <c r="M587" s="144"/>
      <c r="N587" s="144"/>
      <c r="O587" s="143"/>
      <c r="P587" s="143"/>
      <c r="Q587" s="143"/>
      <c r="R587" s="143"/>
      <c r="S587" s="114"/>
      <c r="T587" s="114"/>
      <c r="U587" s="114"/>
      <c r="V587" s="114"/>
    </row>
    <row r="588" spans="1:22" s="48" customFormat="1" ht="78.75" customHeight="1" hidden="1">
      <c r="A588" s="61" t="s">
        <v>248</v>
      </c>
      <c r="B588" s="143"/>
      <c r="C588" s="143"/>
      <c r="D588" s="161">
        <f t="shared" si="145"/>
        <v>0</v>
      </c>
      <c r="E588" s="143"/>
      <c r="F588" s="144"/>
      <c r="G588" s="144"/>
      <c r="H588" s="144"/>
      <c r="I588" s="144"/>
      <c r="J588" s="144"/>
      <c r="K588" s="144"/>
      <c r="L588" s="144"/>
      <c r="M588" s="144"/>
      <c r="N588" s="144"/>
      <c r="O588" s="143"/>
      <c r="P588" s="143"/>
      <c r="Q588" s="143"/>
      <c r="R588" s="143"/>
      <c r="S588" s="114"/>
      <c r="T588" s="114"/>
      <c r="U588" s="114"/>
      <c r="V588" s="114"/>
    </row>
    <row r="589" spans="1:22" s="48" customFormat="1" ht="79.5" customHeight="1" hidden="1">
      <c r="A589" s="61" t="s">
        <v>249</v>
      </c>
      <c r="B589" s="143"/>
      <c r="C589" s="143"/>
      <c r="D589" s="161">
        <f t="shared" si="145"/>
        <v>0</v>
      </c>
      <c r="E589" s="143"/>
      <c r="F589" s="144"/>
      <c r="G589" s="144"/>
      <c r="H589" s="144"/>
      <c r="I589" s="144"/>
      <c r="J589" s="144"/>
      <c r="K589" s="144"/>
      <c r="L589" s="144"/>
      <c r="M589" s="144"/>
      <c r="N589" s="144"/>
      <c r="O589" s="143"/>
      <c r="P589" s="143"/>
      <c r="Q589" s="143"/>
      <c r="R589" s="143"/>
      <c r="S589" s="114"/>
      <c r="T589" s="114"/>
      <c r="U589" s="114"/>
      <c r="V589" s="114"/>
    </row>
    <row r="590" spans="1:22" s="48" customFormat="1" ht="129.75" customHeight="1" hidden="1">
      <c r="A590" s="61" t="s">
        <v>250</v>
      </c>
      <c r="B590" s="143"/>
      <c r="C590" s="143"/>
      <c r="D590" s="161">
        <f t="shared" si="145"/>
        <v>0</v>
      </c>
      <c r="E590" s="143"/>
      <c r="F590" s="144"/>
      <c r="G590" s="144"/>
      <c r="H590" s="144"/>
      <c r="I590" s="144"/>
      <c r="J590" s="144"/>
      <c r="K590" s="144"/>
      <c r="L590" s="144"/>
      <c r="M590" s="144"/>
      <c r="N590" s="144"/>
      <c r="O590" s="143"/>
      <c r="P590" s="143"/>
      <c r="Q590" s="143"/>
      <c r="R590" s="143"/>
      <c r="S590" s="114"/>
      <c r="T590" s="114"/>
      <c r="U590" s="114"/>
      <c r="V590" s="114"/>
    </row>
    <row r="591" spans="1:22" s="48" customFormat="1" ht="63" customHeight="1" hidden="1">
      <c r="A591" s="62" t="s">
        <v>251</v>
      </c>
      <c r="B591" s="143"/>
      <c r="C591" s="143"/>
      <c r="D591" s="161">
        <f t="shared" si="145"/>
        <v>0</v>
      </c>
      <c r="E591" s="145"/>
      <c r="F591" s="146"/>
      <c r="G591" s="146"/>
      <c r="H591" s="146"/>
      <c r="I591" s="146"/>
      <c r="J591" s="146"/>
      <c r="K591" s="146"/>
      <c r="L591" s="147"/>
      <c r="M591" s="146"/>
      <c r="N591" s="146"/>
      <c r="O591" s="146"/>
      <c r="P591" s="145"/>
      <c r="Q591" s="145"/>
      <c r="R591" s="145"/>
      <c r="S591" s="114"/>
      <c r="T591" s="114"/>
      <c r="U591" s="114"/>
      <c r="V591" s="114"/>
    </row>
    <row r="592" spans="1:18" s="52" customFormat="1" ht="31.5" customHeight="1" hidden="1">
      <c r="A592" s="120" t="s">
        <v>138</v>
      </c>
      <c r="B592" s="51"/>
      <c r="C592" s="51">
        <v>3122</v>
      </c>
      <c r="D592" s="161">
        <f t="shared" si="145"/>
        <v>0</v>
      </c>
      <c r="E592" s="54">
        <f aca="true" t="shared" si="148" ref="E592:R592">E593+E599</f>
        <v>0</v>
      </c>
      <c r="F592" s="54">
        <f t="shared" si="148"/>
        <v>0</v>
      </c>
      <c r="G592" s="54">
        <f t="shared" si="148"/>
        <v>0</v>
      </c>
      <c r="H592" s="54">
        <f t="shared" si="148"/>
        <v>0</v>
      </c>
      <c r="I592" s="54">
        <f t="shared" si="148"/>
        <v>0</v>
      </c>
      <c r="J592" s="54">
        <f t="shared" si="148"/>
        <v>0</v>
      </c>
      <c r="K592" s="54">
        <f t="shared" si="148"/>
        <v>0</v>
      </c>
      <c r="L592" s="54">
        <f t="shared" si="148"/>
        <v>0</v>
      </c>
      <c r="M592" s="54">
        <f t="shared" si="148"/>
        <v>0</v>
      </c>
      <c r="N592" s="54">
        <f t="shared" si="148"/>
        <v>0</v>
      </c>
      <c r="O592" s="54">
        <f t="shared" si="148"/>
        <v>0</v>
      </c>
      <c r="P592" s="54">
        <f t="shared" si="148"/>
        <v>0</v>
      </c>
      <c r="Q592" s="54">
        <f t="shared" si="148"/>
        <v>0</v>
      </c>
      <c r="R592" s="54">
        <f t="shared" si="148"/>
        <v>0</v>
      </c>
    </row>
    <row r="593" spans="1:22" s="48" customFormat="1" ht="126" customHeight="1" hidden="1">
      <c r="A593" s="57" t="s">
        <v>238</v>
      </c>
      <c r="B593" s="53"/>
      <c r="C593" s="53"/>
      <c r="D593" s="161">
        <f t="shared" si="145"/>
        <v>0</v>
      </c>
      <c r="E593" s="53"/>
      <c r="F593" s="53"/>
      <c r="G593" s="114"/>
      <c r="H593" s="53"/>
      <c r="I593" s="53"/>
      <c r="J593" s="53"/>
      <c r="K593" s="53"/>
      <c r="L593" s="53"/>
      <c r="M593" s="53"/>
      <c r="N593" s="53"/>
      <c r="O593" s="53"/>
      <c r="P593" s="53"/>
      <c r="Q593" s="53"/>
      <c r="R593" s="53"/>
      <c r="S593" s="114"/>
      <c r="T593" s="114"/>
      <c r="U593" s="114"/>
      <c r="V593" s="114"/>
    </row>
    <row r="594" spans="1:22" s="48" customFormat="1" ht="36" customHeight="1" hidden="1">
      <c r="A594" s="57" t="s">
        <v>508</v>
      </c>
      <c r="B594" s="53"/>
      <c r="C594" s="53"/>
      <c r="D594" s="161">
        <f t="shared" si="145"/>
        <v>0</v>
      </c>
      <c r="E594" s="53"/>
      <c r="F594" s="53"/>
      <c r="G594" s="114"/>
      <c r="H594" s="53"/>
      <c r="I594" s="53"/>
      <c r="J594" s="53"/>
      <c r="K594" s="53"/>
      <c r="L594" s="53"/>
      <c r="M594" s="53"/>
      <c r="N594" s="53"/>
      <c r="O594" s="53"/>
      <c r="P594" s="53"/>
      <c r="Q594" s="53"/>
      <c r="R594" s="53"/>
      <c r="S594" s="114"/>
      <c r="T594" s="114"/>
      <c r="U594" s="114"/>
      <c r="V594" s="114"/>
    </row>
    <row r="595" spans="1:18" s="52" customFormat="1" ht="31.5" customHeight="1" hidden="1">
      <c r="A595" s="116" t="s">
        <v>36</v>
      </c>
      <c r="B595" s="51"/>
      <c r="C595" s="51">
        <v>2141</v>
      </c>
      <c r="D595" s="161">
        <f t="shared" si="145"/>
        <v>0</v>
      </c>
      <c r="E595" s="51"/>
      <c r="F595" s="54">
        <f aca="true" t="shared" si="149" ref="F595:R595">F596+F597+F598</f>
        <v>0</v>
      </c>
      <c r="G595" s="54">
        <f t="shared" si="149"/>
        <v>0</v>
      </c>
      <c r="H595" s="54">
        <f t="shared" si="149"/>
        <v>0</v>
      </c>
      <c r="I595" s="54">
        <f t="shared" si="149"/>
        <v>0</v>
      </c>
      <c r="J595" s="54">
        <f t="shared" si="149"/>
        <v>0</v>
      </c>
      <c r="K595" s="54">
        <f t="shared" si="149"/>
        <v>0</v>
      </c>
      <c r="L595" s="54">
        <f t="shared" si="149"/>
        <v>0</v>
      </c>
      <c r="M595" s="54">
        <f t="shared" si="149"/>
        <v>0</v>
      </c>
      <c r="N595" s="54">
        <f t="shared" si="149"/>
        <v>0</v>
      </c>
      <c r="O595" s="54">
        <f t="shared" si="149"/>
        <v>0</v>
      </c>
      <c r="P595" s="54">
        <f t="shared" si="149"/>
        <v>0</v>
      </c>
      <c r="Q595" s="54">
        <f t="shared" si="149"/>
        <v>0</v>
      </c>
      <c r="R595" s="54">
        <f t="shared" si="149"/>
        <v>0</v>
      </c>
    </row>
    <row r="596" spans="1:22" s="48" customFormat="1" ht="36" customHeight="1" hidden="1">
      <c r="A596" s="57" t="s">
        <v>37</v>
      </c>
      <c r="B596" s="53"/>
      <c r="C596" s="53"/>
      <c r="D596" s="161">
        <f t="shared" si="145"/>
        <v>0</v>
      </c>
      <c r="E596" s="53"/>
      <c r="F596" s="53"/>
      <c r="G596" s="114"/>
      <c r="H596" s="53"/>
      <c r="I596" s="53"/>
      <c r="J596" s="53"/>
      <c r="K596" s="53"/>
      <c r="L596" s="53"/>
      <c r="M596" s="53"/>
      <c r="N596" s="53"/>
      <c r="O596" s="53"/>
      <c r="P596" s="53"/>
      <c r="Q596" s="53"/>
      <c r="R596" s="53"/>
      <c r="S596" s="114"/>
      <c r="T596" s="114"/>
      <c r="U596" s="114"/>
      <c r="V596" s="114"/>
    </row>
    <row r="597" spans="1:18" s="114" customFormat="1" ht="15.75" customHeight="1" hidden="1">
      <c r="A597" s="57"/>
      <c r="B597" s="53"/>
      <c r="C597" s="53"/>
      <c r="D597" s="161">
        <f t="shared" si="145"/>
        <v>0</v>
      </c>
      <c r="E597" s="53"/>
      <c r="F597" s="53"/>
      <c r="H597" s="53"/>
      <c r="I597" s="53"/>
      <c r="J597" s="53"/>
      <c r="K597" s="53"/>
      <c r="L597" s="53"/>
      <c r="M597" s="53"/>
      <c r="N597" s="53"/>
      <c r="O597" s="53"/>
      <c r="P597" s="53"/>
      <c r="Q597" s="53"/>
      <c r="R597" s="53"/>
    </row>
    <row r="598" spans="1:18" s="52" customFormat="1" ht="15" customHeight="1" hidden="1">
      <c r="A598" s="116" t="s">
        <v>447</v>
      </c>
      <c r="B598" s="51"/>
      <c r="C598" s="51"/>
      <c r="D598" s="161">
        <f t="shared" si="145"/>
        <v>0</v>
      </c>
      <c r="E598" s="51"/>
      <c r="F598" s="51"/>
      <c r="H598" s="51"/>
      <c r="I598" s="51"/>
      <c r="J598" s="51"/>
      <c r="K598" s="51"/>
      <c r="L598" s="51"/>
      <c r="M598" s="51"/>
      <c r="N598" s="51"/>
      <c r="O598" s="51"/>
      <c r="P598" s="51"/>
      <c r="Q598" s="51"/>
      <c r="R598" s="51"/>
    </row>
    <row r="599" spans="1:18" s="52" customFormat="1" ht="55.5" customHeight="1" hidden="1">
      <c r="A599" s="63" t="s">
        <v>244</v>
      </c>
      <c r="B599" s="51"/>
      <c r="C599" s="51"/>
      <c r="D599" s="161">
        <f t="shared" si="145"/>
        <v>0</v>
      </c>
      <c r="E599" s="51"/>
      <c r="F599" s="51"/>
      <c r="H599" s="51"/>
      <c r="I599" s="51"/>
      <c r="J599" s="51"/>
      <c r="K599" s="51"/>
      <c r="L599" s="51"/>
      <c r="M599" s="51"/>
      <c r="N599" s="51"/>
      <c r="O599" s="51"/>
      <c r="P599" s="51"/>
      <c r="Q599" s="51"/>
      <c r="R599" s="51"/>
    </row>
    <row r="600" spans="1:18" s="114" customFormat="1" ht="94.5" customHeight="1" hidden="1">
      <c r="A600" s="57" t="s">
        <v>387</v>
      </c>
      <c r="B600" s="53">
        <v>170703</v>
      </c>
      <c r="C600" s="53"/>
      <c r="D600" s="161">
        <f t="shared" si="145"/>
        <v>0</v>
      </c>
      <c r="E600" s="134">
        <f aca="true" t="shared" si="150" ref="E600:R600">+E601+E603</f>
        <v>0</v>
      </c>
      <c r="F600" s="134">
        <f t="shared" si="150"/>
        <v>0</v>
      </c>
      <c r="G600" s="134">
        <f t="shared" si="150"/>
        <v>0</v>
      </c>
      <c r="H600" s="53">
        <f t="shared" si="150"/>
        <v>0</v>
      </c>
      <c r="I600" s="53">
        <f t="shared" si="150"/>
        <v>0</v>
      </c>
      <c r="J600" s="53">
        <f t="shared" si="150"/>
        <v>0</v>
      </c>
      <c r="K600" s="53">
        <f t="shared" si="150"/>
        <v>0</v>
      </c>
      <c r="L600" s="53">
        <f t="shared" si="150"/>
        <v>0</v>
      </c>
      <c r="M600" s="53">
        <f t="shared" si="150"/>
        <v>0</v>
      </c>
      <c r="N600" s="53">
        <f t="shared" si="150"/>
        <v>0</v>
      </c>
      <c r="O600" s="53">
        <f t="shared" si="150"/>
        <v>0</v>
      </c>
      <c r="P600" s="53">
        <f t="shared" si="150"/>
        <v>0</v>
      </c>
      <c r="Q600" s="53">
        <f t="shared" si="150"/>
        <v>0</v>
      </c>
      <c r="R600" s="53">
        <f t="shared" si="150"/>
        <v>0</v>
      </c>
    </row>
    <row r="601" spans="1:18" s="114" customFormat="1" ht="32.25" customHeight="1" hidden="1">
      <c r="A601" s="116" t="s">
        <v>486</v>
      </c>
      <c r="B601" s="49"/>
      <c r="C601" s="49">
        <v>3132</v>
      </c>
      <c r="D601" s="161">
        <f t="shared" si="145"/>
        <v>0</v>
      </c>
      <c r="E601" s="53">
        <f aca="true" t="shared" si="151" ref="E601:R601">+E602</f>
        <v>0</v>
      </c>
      <c r="F601" s="53">
        <f t="shared" si="151"/>
        <v>0</v>
      </c>
      <c r="G601" s="53">
        <f t="shared" si="151"/>
        <v>0</v>
      </c>
      <c r="H601" s="53">
        <f t="shared" si="151"/>
        <v>0</v>
      </c>
      <c r="I601" s="53">
        <f t="shared" si="151"/>
        <v>0</v>
      </c>
      <c r="J601" s="53">
        <f t="shared" si="151"/>
        <v>0</v>
      </c>
      <c r="K601" s="53">
        <f t="shared" si="151"/>
        <v>0</v>
      </c>
      <c r="L601" s="53">
        <f t="shared" si="151"/>
        <v>0</v>
      </c>
      <c r="M601" s="53">
        <f t="shared" si="151"/>
        <v>0</v>
      </c>
      <c r="N601" s="53">
        <f t="shared" si="151"/>
        <v>0</v>
      </c>
      <c r="O601" s="53">
        <f t="shared" si="151"/>
        <v>0</v>
      </c>
      <c r="P601" s="53">
        <f t="shared" si="151"/>
        <v>0</v>
      </c>
      <c r="Q601" s="53">
        <f t="shared" si="151"/>
        <v>0</v>
      </c>
      <c r="R601" s="53">
        <f t="shared" si="151"/>
        <v>0</v>
      </c>
    </row>
    <row r="602" spans="1:18" s="48" customFormat="1" ht="45" customHeight="1" hidden="1">
      <c r="A602" s="168" t="s">
        <v>266</v>
      </c>
      <c r="B602" s="161"/>
      <c r="C602" s="161"/>
      <c r="D602" s="161">
        <f t="shared" si="145"/>
        <v>0</v>
      </c>
      <c r="E602" s="161"/>
      <c r="F602" s="161"/>
      <c r="G602" s="161"/>
      <c r="H602" s="161"/>
      <c r="I602" s="161"/>
      <c r="J602" s="161"/>
      <c r="K602" s="161"/>
      <c r="L602" s="161"/>
      <c r="M602" s="161"/>
      <c r="N602" s="161"/>
      <c r="O602" s="161"/>
      <c r="P602" s="161"/>
      <c r="Q602" s="161"/>
      <c r="R602" s="161"/>
    </row>
    <row r="603" spans="1:18" s="52" customFormat="1" ht="31.5" customHeight="1" hidden="1">
      <c r="A603" s="116" t="s">
        <v>486</v>
      </c>
      <c r="B603" s="51"/>
      <c r="C603" s="51">
        <v>3132</v>
      </c>
      <c r="D603" s="161">
        <f t="shared" si="145"/>
        <v>0</v>
      </c>
      <c r="E603" s="148">
        <f>+E604+E605+E622+E623+E624+E625+E626+E627+E628+E629+E630+E631+E632+E633+E634+E635+E636+E637+E638+E639+E640+E641+E642</f>
        <v>0</v>
      </c>
      <c r="F603" s="134">
        <f>+F604+F605+F622+F623+F624+F625+F626+F627+F628+F629+F630+F631+F632+F633+F634+F635+F636+F637+F638+F639+F640+F641+F642</f>
        <v>0</v>
      </c>
      <c r="G603" s="148">
        <f aca="true" t="shared" si="152" ref="G603:R603">+G604+G605+G622+G623+G624+G625+G626+G627+G628+G629+G630+G631+G632+G633+G634+G635+G636+G637+G638+G639+G640+G641+G642</f>
        <v>0</v>
      </c>
      <c r="H603" s="53">
        <f t="shared" si="152"/>
        <v>0</v>
      </c>
      <c r="I603" s="53">
        <f t="shared" si="152"/>
        <v>0</v>
      </c>
      <c r="J603" s="53">
        <f t="shared" si="152"/>
        <v>0</v>
      </c>
      <c r="K603" s="53">
        <f t="shared" si="152"/>
        <v>0</v>
      </c>
      <c r="L603" s="53">
        <f t="shared" si="152"/>
        <v>0</v>
      </c>
      <c r="M603" s="53">
        <f t="shared" si="152"/>
        <v>0</v>
      </c>
      <c r="N603" s="53">
        <f t="shared" si="152"/>
        <v>0</v>
      </c>
      <c r="O603" s="53">
        <f t="shared" si="152"/>
        <v>0</v>
      </c>
      <c r="P603" s="53">
        <f t="shared" si="152"/>
        <v>0</v>
      </c>
      <c r="Q603" s="53">
        <f t="shared" si="152"/>
        <v>0</v>
      </c>
      <c r="R603" s="53">
        <f t="shared" si="152"/>
        <v>0</v>
      </c>
    </row>
    <row r="604" spans="1:22" s="48" customFormat="1" ht="96" customHeight="1" hidden="1">
      <c r="A604" s="55" t="s">
        <v>202</v>
      </c>
      <c r="B604" s="53"/>
      <c r="C604" s="53"/>
      <c r="D604" s="161">
        <f t="shared" si="145"/>
        <v>0</v>
      </c>
      <c r="E604" s="53"/>
      <c r="F604" s="53"/>
      <c r="G604" s="142"/>
      <c r="H604" s="134"/>
      <c r="I604" s="134"/>
      <c r="J604" s="134"/>
      <c r="K604" s="134"/>
      <c r="L604" s="134"/>
      <c r="M604" s="134"/>
      <c r="N604" s="134"/>
      <c r="O604" s="134"/>
      <c r="P604" s="134"/>
      <c r="Q604" s="134"/>
      <c r="R604" s="134"/>
      <c r="S604" s="114"/>
      <c r="T604" s="114"/>
      <c r="U604" s="114"/>
      <c r="V604" s="114"/>
    </row>
    <row r="605" spans="1:22" s="48" customFormat="1" ht="179.25" customHeight="1" hidden="1">
      <c r="A605" s="119" t="s">
        <v>203</v>
      </c>
      <c r="B605" s="53"/>
      <c r="C605" s="53"/>
      <c r="D605" s="161">
        <f t="shared" si="145"/>
        <v>0</v>
      </c>
      <c r="E605" s="53"/>
      <c r="F605" s="53"/>
      <c r="G605" s="149"/>
      <c r="H605" s="53"/>
      <c r="I605" s="53"/>
      <c r="J605" s="53"/>
      <c r="K605" s="53"/>
      <c r="L605" s="53"/>
      <c r="M605" s="53"/>
      <c r="N605" s="53"/>
      <c r="O605" s="53"/>
      <c r="P605" s="53"/>
      <c r="Q605" s="53"/>
      <c r="R605" s="53"/>
      <c r="S605" s="135"/>
      <c r="T605" s="114"/>
      <c r="U605" s="114"/>
      <c r="V605" s="114"/>
    </row>
    <row r="606" spans="1:22" s="48" customFormat="1" ht="66" customHeight="1" hidden="1">
      <c r="A606" s="57" t="s">
        <v>109</v>
      </c>
      <c r="B606" s="53"/>
      <c r="C606" s="53"/>
      <c r="D606" s="161">
        <f t="shared" si="145"/>
        <v>0</v>
      </c>
      <c r="E606" s="53"/>
      <c r="F606" s="53"/>
      <c r="G606" s="149"/>
      <c r="H606" s="53"/>
      <c r="I606" s="53"/>
      <c r="J606" s="53"/>
      <c r="K606" s="53"/>
      <c r="L606" s="53"/>
      <c r="M606" s="53"/>
      <c r="N606" s="53"/>
      <c r="O606" s="53"/>
      <c r="P606" s="53"/>
      <c r="Q606" s="53"/>
      <c r="R606" s="53"/>
      <c r="S606" s="114"/>
      <c r="T606" s="114"/>
      <c r="U606" s="114"/>
      <c r="V606" s="114"/>
    </row>
    <row r="607" spans="1:22" s="48" customFormat="1" ht="47.25" customHeight="1" hidden="1">
      <c r="A607" s="57" t="s">
        <v>116</v>
      </c>
      <c r="B607" s="53"/>
      <c r="C607" s="53"/>
      <c r="D607" s="161">
        <f t="shared" si="145"/>
        <v>0</v>
      </c>
      <c r="E607" s="53"/>
      <c r="F607" s="53"/>
      <c r="G607" s="149"/>
      <c r="H607" s="53"/>
      <c r="I607" s="53"/>
      <c r="J607" s="53"/>
      <c r="K607" s="53"/>
      <c r="L607" s="53"/>
      <c r="M607" s="53"/>
      <c r="N607" s="53"/>
      <c r="O607" s="53"/>
      <c r="P607" s="53"/>
      <c r="Q607" s="53"/>
      <c r="R607" s="53"/>
      <c r="S607" s="114"/>
      <c r="T607" s="114"/>
      <c r="U607" s="114"/>
      <c r="V607" s="114"/>
    </row>
    <row r="608" spans="1:22" s="48" customFormat="1" ht="47.25" customHeight="1" hidden="1">
      <c r="A608" s="57" t="s">
        <v>96</v>
      </c>
      <c r="B608" s="53"/>
      <c r="C608" s="53"/>
      <c r="D608" s="161">
        <f t="shared" si="145"/>
        <v>0</v>
      </c>
      <c r="E608" s="53"/>
      <c r="F608" s="53"/>
      <c r="G608" s="149"/>
      <c r="H608" s="53"/>
      <c r="I608" s="53"/>
      <c r="J608" s="53"/>
      <c r="K608" s="53"/>
      <c r="L608" s="53"/>
      <c r="M608" s="53"/>
      <c r="N608" s="53"/>
      <c r="O608" s="53"/>
      <c r="P608" s="53"/>
      <c r="Q608" s="53"/>
      <c r="R608" s="53"/>
      <c r="S608" s="114"/>
      <c r="T608" s="114"/>
      <c r="U608" s="114"/>
      <c r="V608" s="114"/>
    </row>
    <row r="609" spans="1:22" s="48" customFormat="1" ht="47.25" customHeight="1" hidden="1">
      <c r="A609" s="57" t="s">
        <v>98</v>
      </c>
      <c r="B609" s="53"/>
      <c r="C609" s="53"/>
      <c r="D609" s="161">
        <f t="shared" si="145"/>
        <v>0</v>
      </c>
      <c r="E609" s="53"/>
      <c r="F609" s="53"/>
      <c r="G609" s="149"/>
      <c r="H609" s="53"/>
      <c r="I609" s="53"/>
      <c r="J609" s="53"/>
      <c r="K609" s="53"/>
      <c r="L609" s="53"/>
      <c r="M609" s="53"/>
      <c r="N609" s="53"/>
      <c r="O609" s="53"/>
      <c r="P609" s="53"/>
      <c r="Q609" s="53"/>
      <c r="R609" s="53"/>
      <c r="S609" s="114"/>
      <c r="T609" s="114"/>
      <c r="U609" s="114"/>
      <c r="V609" s="114"/>
    </row>
    <row r="610" spans="1:22" s="48" customFormat="1" ht="47.25" customHeight="1" hidden="1">
      <c r="A610" s="57" t="s">
        <v>99</v>
      </c>
      <c r="B610" s="53"/>
      <c r="C610" s="53"/>
      <c r="D610" s="161">
        <f t="shared" si="145"/>
        <v>0</v>
      </c>
      <c r="E610" s="53"/>
      <c r="F610" s="53"/>
      <c r="G610" s="149"/>
      <c r="H610" s="53"/>
      <c r="I610" s="53"/>
      <c r="J610" s="53"/>
      <c r="K610" s="53"/>
      <c r="L610" s="53"/>
      <c r="M610" s="53"/>
      <c r="N610" s="53"/>
      <c r="O610" s="53"/>
      <c r="P610" s="53"/>
      <c r="Q610" s="53"/>
      <c r="R610" s="53"/>
      <c r="S610" s="114"/>
      <c r="T610" s="114"/>
      <c r="U610" s="114"/>
      <c r="V610" s="114"/>
    </row>
    <row r="611" spans="1:22" s="48" customFormat="1" ht="44.25" customHeight="1" hidden="1">
      <c r="A611" s="57" t="s">
        <v>97</v>
      </c>
      <c r="B611" s="53"/>
      <c r="C611" s="53"/>
      <c r="D611" s="161">
        <f t="shared" si="145"/>
        <v>0</v>
      </c>
      <c r="E611" s="53"/>
      <c r="F611" s="53"/>
      <c r="G611" s="114"/>
      <c r="H611" s="53"/>
      <c r="I611" s="53"/>
      <c r="J611" s="53"/>
      <c r="K611" s="53"/>
      <c r="L611" s="53"/>
      <c r="M611" s="53"/>
      <c r="N611" s="53"/>
      <c r="O611" s="53"/>
      <c r="P611" s="53"/>
      <c r="Q611" s="53"/>
      <c r="R611" s="53"/>
      <c r="S611" s="114"/>
      <c r="T611" s="114"/>
      <c r="U611" s="114"/>
      <c r="V611" s="114"/>
    </row>
    <row r="612" spans="1:18" s="52" customFormat="1" ht="15.75" customHeight="1" hidden="1">
      <c r="A612" s="116" t="s">
        <v>302</v>
      </c>
      <c r="B612" s="51"/>
      <c r="C612" s="51">
        <v>1137</v>
      </c>
      <c r="D612" s="161">
        <f aca="true" t="shared" si="153" ref="D612:D675">F612+H612+I612+J612+K612+L612+M612+N612+O612+P612+Q612+R612</f>
        <v>0</v>
      </c>
      <c r="E612" s="51"/>
      <c r="F612" s="51"/>
      <c r="H612" s="51"/>
      <c r="I612" s="51"/>
      <c r="J612" s="51"/>
      <c r="K612" s="51"/>
      <c r="L612" s="51"/>
      <c r="M612" s="51"/>
      <c r="N612" s="51"/>
      <c r="O612" s="51"/>
      <c r="P612" s="51"/>
      <c r="Q612" s="51"/>
      <c r="R612" s="51"/>
    </row>
    <row r="613" spans="1:18" s="114" customFormat="1" ht="47.25" customHeight="1" hidden="1">
      <c r="A613" s="57" t="s">
        <v>355</v>
      </c>
      <c r="B613" s="53">
        <v>240604</v>
      </c>
      <c r="C613" s="53"/>
      <c r="D613" s="161">
        <f t="shared" si="153"/>
        <v>0</v>
      </c>
      <c r="E613" s="53"/>
      <c r="F613" s="53"/>
      <c r="H613" s="53"/>
      <c r="I613" s="53"/>
      <c r="J613" s="53"/>
      <c r="K613" s="53"/>
      <c r="L613" s="53"/>
      <c r="M613" s="53"/>
      <c r="N613" s="53"/>
      <c r="O613" s="53"/>
      <c r="P613" s="53"/>
      <c r="Q613" s="53"/>
      <c r="R613" s="53"/>
    </row>
    <row r="614" spans="1:18" s="52" customFormat="1" ht="15.75" customHeight="1" hidden="1">
      <c r="A614" s="116" t="s">
        <v>350</v>
      </c>
      <c r="B614" s="51"/>
      <c r="C614" s="51">
        <v>1135</v>
      </c>
      <c r="D614" s="161">
        <f t="shared" si="153"/>
        <v>0</v>
      </c>
      <c r="E614" s="51"/>
      <c r="F614" s="51"/>
      <c r="H614" s="51"/>
      <c r="I614" s="51"/>
      <c r="J614" s="51"/>
      <c r="K614" s="51"/>
      <c r="L614" s="51"/>
      <c r="M614" s="51"/>
      <c r="N614" s="51"/>
      <c r="O614" s="51"/>
      <c r="P614" s="51"/>
      <c r="Q614" s="51"/>
      <c r="R614" s="51"/>
    </row>
    <row r="615" spans="1:18" s="52" customFormat="1" ht="15.75" customHeight="1" hidden="1">
      <c r="A615" s="116" t="s">
        <v>322</v>
      </c>
      <c r="B615" s="51"/>
      <c r="C615" s="51">
        <v>1172</v>
      </c>
      <c r="D615" s="161">
        <f t="shared" si="153"/>
        <v>0</v>
      </c>
      <c r="E615" s="51"/>
      <c r="F615" s="51"/>
      <c r="H615" s="51"/>
      <c r="I615" s="51"/>
      <c r="J615" s="51"/>
      <c r="K615" s="51"/>
      <c r="L615" s="51"/>
      <c r="M615" s="51"/>
      <c r="N615" s="51"/>
      <c r="O615" s="51"/>
      <c r="P615" s="51"/>
      <c r="Q615" s="51"/>
      <c r="R615" s="51"/>
    </row>
    <row r="616" spans="1:18" s="114" customFormat="1" ht="78.75" customHeight="1" hidden="1">
      <c r="A616" s="57" t="s">
        <v>84</v>
      </c>
      <c r="B616" s="53">
        <v>250909</v>
      </c>
      <c r="C616" s="53"/>
      <c r="D616" s="161">
        <f t="shared" si="153"/>
        <v>0</v>
      </c>
      <c r="E616" s="53"/>
      <c r="F616" s="53">
        <f aca="true" t="shared" si="154" ref="F616:R616">F617</f>
        <v>0</v>
      </c>
      <c r="G616" s="53">
        <f t="shared" si="154"/>
        <v>0</v>
      </c>
      <c r="H616" s="53">
        <f t="shared" si="154"/>
        <v>0</v>
      </c>
      <c r="I616" s="53">
        <f t="shared" si="154"/>
        <v>0</v>
      </c>
      <c r="J616" s="53">
        <f t="shared" si="154"/>
        <v>0</v>
      </c>
      <c r="K616" s="53">
        <f t="shared" si="154"/>
        <v>0</v>
      </c>
      <c r="L616" s="53">
        <f t="shared" si="154"/>
        <v>0</v>
      </c>
      <c r="M616" s="53">
        <f t="shared" si="154"/>
        <v>0</v>
      </c>
      <c r="N616" s="53">
        <f t="shared" si="154"/>
        <v>0</v>
      </c>
      <c r="O616" s="53">
        <f t="shared" si="154"/>
        <v>0</v>
      </c>
      <c r="P616" s="53">
        <f t="shared" si="154"/>
        <v>0</v>
      </c>
      <c r="Q616" s="53">
        <f t="shared" si="154"/>
        <v>0</v>
      </c>
      <c r="R616" s="53">
        <f t="shared" si="154"/>
        <v>0</v>
      </c>
    </row>
    <row r="617" spans="1:18" s="52" customFormat="1" ht="31.5" customHeight="1" hidden="1">
      <c r="A617" s="116" t="s">
        <v>85</v>
      </c>
      <c r="B617" s="51"/>
      <c r="C617" s="51">
        <v>4123</v>
      </c>
      <c r="D617" s="161">
        <f t="shared" si="153"/>
        <v>0</v>
      </c>
      <c r="E617" s="51"/>
      <c r="F617" s="51"/>
      <c r="H617" s="51"/>
      <c r="I617" s="51"/>
      <c r="J617" s="51"/>
      <c r="K617" s="51"/>
      <c r="L617" s="51"/>
      <c r="M617" s="51"/>
      <c r="N617" s="51"/>
      <c r="O617" s="51"/>
      <c r="P617" s="51"/>
      <c r="Q617" s="51"/>
      <c r="R617" s="51"/>
    </row>
    <row r="618" spans="1:18" s="52" customFormat="1" ht="94.5" customHeight="1" hidden="1">
      <c r="A618" s="82" t="s">
        <v>82</v>
      </c>
      <c r="B618" s="51">
        <v>250908</v>
      </c>
      <c r="C618" s="51"/>
      <c r="D618" s="161">
        <f t="shared" si="153"/>
        <v>0</v>
      </c>
      <c r="E618" s="51"/>
      <c r="F618" s="54">
        <f aca="true" t="shared" si="155" ref="F618:R618">F619</f>
        <v>0</v>
      </c>
      <c r="G618" s="54">
        <f t="shared" si="155"/>
        <v>0</v>
      </c>
      <c r="H618" s="54">
        <f t="shared" si="155"/>
        <v>0</v>
      </c>
      <c r="I618" s="54">
        <f t="shared" si="155"/>
        <v>0</v>
      </c>
      <c r="J618" s="54">
        <f t="shared" si="155"/>
        <v>0</v>
      </c>
      <c r="K618" s="54">
        <f t="shared" si="155"/>
        <v>0</v>
      </c>
      <c r="L618" s="54">
        <f t="shared" si="155"/>
        <v>0</v>
      </c>
      <c r="M618" s="54">
        <f t="shared" si="155"/>
        <v>0</v>
      </c>
      <c r="N618" s="54">
        <f t="shared" si="155"/>
        <v>0</v>
      </c>
      <c r="O618" s="54">
        <f t="shared" si="155"/>
        <v>0</v>
      </c>
      <c r="P618" s="54">
        <f t="shared" si="155"/>
        <v>0</v>
      </c>
      <c r="Q618" s="54">
        <f t="shared" si="155"/>
        <v>0</v>
      </c>
      <c r="R618" s="54">
        <f t="shared" si="155"/>
        <v>0</v>
      </c>
    </row>
    <row r="619" spans="1:18" s="52" customFormat="1" ht="31.5" customHeight="1" hidden="1">
      <c r="A619" s="116" t="s">
        <v>86</v>
      </c>
      <c r="B619" s="51"/>
      <c r="C619" s="51">
        <v>4113</v>
      </c>
      <c r="D619" s="161">
        <f t="shared" si="153"/>
        <v>0</v>
      </c>
      <c r="E619" s="51"/>
      <c r="F619" s="54"/>
      <c r="G619" s="54">
        <f>G620</f>
        <v>0</v>
      </c>
      <c r="H619" s="54"/>
      <c r="I619" s="54"/>
      <c r="J619" s="54"/>
      <c r="K619" s="54"/>
      <c r="L619" s="54"/>
      <c r="M619" s="54"/>
      <c r="N619" s="54"/>
      <c r="O619" s="54"/>
      <c r="P619" s="54"/>
      <c r="Q619" s="54"/>
      <c r="R619" s="54"/>
    </row>
    <row r="620" spans="1:18" s="52" customFormat="1" ht="126" customHeight="1" hidden="1">
      <c r="A620" s="82" t="s">
        <v>83</v>
      </c>
      <c r="B620" s="51">
        <v>250913</v>
      </c>
      <c r="C620" s="51"/>
      <c r="D620" s="161">
        <f t="shared" si="153"/>
        <v>0</v>
      </c>
      <c r="E620" s="51"/>
      <c r="F620" s="54">
        <f>F621</f>
        <v>0</v>
      </c>
      <c r="G620" s="54">
        <f>G621</f>
        <v>0</v>
      </c>
      <c r="H620" s="54">
        <f aca="true" t="shared" si="156" ref="H620:R620">H621</f>
        <v>0</v>
      </c>
      <c r="I620" s="54">
        <f t="shared" si="156"/>
        <v>0</v>
      </c>
      <c r="J620" s="54">
        <f t="shared" si="156"/>
        <v>0</v>
      </c>
      <c r="K620" s="54">
        <f t="shared" si="156"/>
        <v>0</v>
      </c>
      <c r="L620" s="54">
        <f t="shared" si="156"/>
        <v>0</v>
      </c>
      <c r="M620" s="54">
        <f t="shared" si="156"/>
        <v>0</v>
      </c>
      <c r="N620" s="54">
        <f t="shared" si="156"/>
        <v>0</v>
      </c>
      <c r="O620" s="54">
        <f t="shared" si="156"/>
        <v>0</v>
      </c>
      <c r="P620" s="54">
        <f t="shared" si="156"/>
        <v>0</v>
      </c>
      <c r="Q620" s="54">
        <f t="shared" si="156"/>
        <v>0</v>
      </c>
      <c r="R620" s="54">
        <f t="shared" si="156"/>
        <v>0</v>
      </c>
    </row>
    <row r="621" spans="1:18" s="52" customFormat="1" ht="78.75" customHeight="1" hidden="1">
      <c r="A621" s="58" t="s">
        <v>441</v>
      </c>
      <c r="B621" s="51"/>
      <c r="C621" s="51">
        <v>1172</v>
      </c>
      <c r="D621" s="161">
        <f t="shared" si="153"/>
        <v>0</v>
      </c>
      <c r="E621" s="51"/>
      <c r="F621" s="51"/>
      <c r="H621" s="51"/>
      <c r="I621" s="51"/>
      <c r="J621" s="51"/>
      <c r="K621" s="51"/>
      <c r="L621" s="51"/>
      <c r="M621" s="51"/>
      <c r="N621" s="51"/>
      <c r="O621" s="51"/>
      <c r="P621" s="51"/>
      <c r="Q621" s="51"/>
      <c r="R621" s="51"/>
    </row>
    <row r="622" spans="1:18" s="52" customFormat="1" ht="93" customHeight="1" hidden="1">
      <c r="A622" s="50" t="s">
        <v>242</v>
      </c>
      <c r="B622" s="51"/>
      <c r="C622" s="51"/>
      <c r="D622" s="161">
        <f t="shared" si="153"/>
        <v>0</v>
      </c>
      <c r="E622" s="141"/>
      <c r="F622" s="150"/>
      <c r="H622" s="151"/>
      <c r="I622" s="151"/>
      <c r="J622" s="151"/>
      <c r="K622" s="151"/>
      <c r="L622" s="151"/>
      <c r="M622" s="151"/>
      <c r="N622" s="151"/>
      <c r="O622" s="151"/>
      <c r="P622" s="151"/>
      <c r="Q622" s="151"/>
      <c r="R622" s="151"/>
    </row>
    <row r="623" spans="1:18" s="52" customFormat="1" ht="30.75" customHeight="1" hidden="1">
      <c r="A623" s="59" t="s">
        <v>252</v>
      </c>
      <c r="B623" s="51"/>
      <c r="C623" s="51"/>
      <c r="D623" s="161">
        <f t="shared" si="153"/>
        <v>0</v>
      </c>
      <c r="E623" s="141"/>
      <c r="F623" s="146"/>
      <c r="G623" s="146"/>
      <c r="H623" s="146"/>
      <c r="I623" s="146"/>
      <c r="J623" s="146"/>
      <c r="K623" s="146"/>
      <c r="L623" s="146"/>
      <c r="M623" s="146"/>
      <c r="N623" s="146"/>
      <c r="O623" s="146"/>
      <c r="P623" s="146"/>
      <c r="Q623" s="146"/>
      <c r="R623" s="145"/>
    </row>
    <row r="624" spans="1:18" s="52" customFormat="1" ht="30.75" customHeight="1" hidden="1">
      <c r="A624" s="59" t="s">
        <v>253</v>
      </c>
      <c r="B624" s="51"/>
      <c r="C624" s="51"/>
      <c r="D624" s="161">
        <f t="shared" si="153"/>
        <v>0</v>
      </c>
      <c r="E624" s="141"/>
      <c r="F624" s="146"/>
      <c r="G624" s="146"/>
      <c r="H624" s="146"/>
      <c r="I624" s="146"/>
      <c r="J624" s="146"/>
      <c r="K624" s="146"/>
      <c r="L624" s="146"/>
      <c r="M624" s="146"/>
      <c r="N624" s="146"/>
      <c r="O624" s="146"/>
      <c r="P624" s="146"/>
      <c r="Q624" s="146"/>
      <c r="R624" s="145"/>
    </row>
    <row r="625" spans="1:18" s="52" customFormat="1" ht="61.5" customHeight="1" hidden="1">
      <c r="A625" s="59" t="s">
        <v>254</v>
      </c>
      <c r="B625" s="51"/>
      <c r="C625" s="51"/>
      <c r="D625" s="161">
        <f t="shared" si="153"/>
        <v>0</v>
      </c>
      <c r="E625" s="141"/>
      <c r="F625" s="146"/>
      <c r="G625" s="146"/>
      <c r="H625" s="146"/>
      <c r="I625" s="146"/>
      <c r="J625" s="146"/>
      <c r="K625" s="146"/>
      <c r="L625" s="146"/>
      <c r="M625" s="146"/>
      <c r="N625" s="146"/>
      <c r="O625" s="146"/>
      <c r="P625" s="146"/>
      <c r="Q625" s="146"/>
      <c r="R625" s="145"/>
    </row>
    <row r="626" spans="1:18" s="52" customFormat="1" ht="37.5" customHeight="1" hidden="1">
      <c r="A626" s="59" t="s">
        <v>255</v>
      </c>
      <c r="B626" s="51"/>
      <c r="C626" s="51"/>
      <c r="D626" s="161">
        <f t="shared" si="153"/>
        <v>0</v>
      </c>
      <c r="E626" s="141"/>
      <c r="F626" s="146"/>
      <c r="G626" s="146"/>
      <c r="H626" s="146"/>
      <c r="I626" s="146"/>
      <c r="J626" s="146"/>
      <c r="K626" s="146"/>
      <c r="L626" s="146"/>
      <c r="M626" s="146"/>
      <c r="N626" s="146"/>
      <c r="O626" s="146"/>
      <c r="P626" s="146"/>
      <c r="Q626" s="146"/>
      <c r="R626" s="145"/>
    </row>
    <row r="627" spans="1:18" s="52" customFormat="1" ht="51" customHeight="1" hidden="1">
      <c r="A627" s="59" t="s">
        <v>256</v>
      </c>
      <c r="B627" s="51"/>
      <c r="C627" s="51"/>
      <c r="D627" s="161">
        <f t="shared" si="153"/>
        <v>0</v>
      </c>
      <c r="E627" s="141"/>
      <c r="F627" s="146"/>
      <c r="G627" s="146"/>
      <c r="H627" s="146"/>
      <c r="I627" s="146"/>
      <c r="J627" s="146"/>
      <c r="K627" s="146"/>
      <c r="L627" s="146"/>
      <c r="M627" s="146"/>
      <c r="N627" s="146"/>
      <c r="O627" s="146"/>
      <c r="P627" s="146"/>
      <c r="Q627" s="146"/>
      <c r="R627" s="145"/>
    </row>
    <row r="628" spans="1:18" s="52" customFormat="1" ht="47.25" customHeight="1" hidden="1">
      <c r="A628" s="59" t="s">
        <v>257</v>
      </c>
      <c r="B628" s="51"/>
      <c r="C628" s="51"/>
      <c r="D628" s="161">
        <f t="shared" si="153"/>
        <v>0</v>
      </c>
      <c r="E628" s="141"/>
      <c r="F628" s="146"/>
      <c r="G628" s="146"/>
      <c r="H628" s="146"/>
      <c r="I628" s="146"/>
      <c r="J628" s="146"/>
      <c r="K628" s="146"/>
      <c r="L628" s="146"/>
      <c r="M628" s="146"/>
      <c r="N628" s="146"/>
      <c r="O628" s="146"/>
      <c r="P628" s="146"/>
      <c r="Q628" s="146"/>
      <c r="R628" s="145"/>
    </row>
    <row r="629" spans="1:18" s="52" customFormat="1" ht="47.25" customHeight="1" hidden="1">
      <c r="A629" s="59" t="s">
        <v>258</v>
      </c>
      <c r="B629" s="51"/>
      <c r="C629" s="51"/>
      <c r="D629" s="161">
        <f t="shared" si="153"/>
        <v>0</v>
      </c>
      <c r="E629" s="141"/>
      <c r="F629" s="146"/>
      <c r="G629" s="146"/>
      <c r="H629" s="146"/>
      <c r="I629" s="146"/>
      <c r="J629" s="146"/>
      <c r="K629" s="146"/>
      <c r="L629" s="146"/>
      <c r="M629" s="146"/>
      <c r="N629" s="146"/>
      <c r="O629" s="146"/>
      <c r="P629" s="146"/>
      <c r="Q629" s="146"/>
      <c r="R629" s="145"/>
    </row>
    <row r="630" spans="1:18" s="52" customFormat="1" ht="48.75" customHeight="1" hidden="1">
      <c r="A630" s="59" t="s">
        <v>259</v>
      </c>
      <c r="B630" s="51"/>
      <c r="C630" s="51"/>
      <c r="D630" s="161">
        <f t="shared" si="153"/>
        <v>0</v>
      </c>
      <c r="E630" s="141"/>
      <c r="F630" s="146"/>
      <c r="G630" s="146"/>
      <c r="H630" s="146"/>
      <c r="I630" s="146"/>
      <c r="J630" s="146"/>
      <c r="K630" s="146"/>
      <c r="L630" s="146"/>
      <c r="M630" s="146"/>
      <c r="N630" s="146"/>
      <c r="O630" s="146"/>
      <c r="P630" s="146"/>
      <c r="Q630" s="146"/>
      <c r="R630" s="145"/>
    </row>
    <row r="631" spans="1:18" s="52" customFormat="1" ht="48" customHeight="1" hidden="1">
      <c r="A631" s="59" t="s">
        <v>260</v>
      </c>
      <c r="B631" s="51"/>
      <c r="C631" s="51"/>
      <c r="D631" s="161">
        <f t="shared" si="153"/>
        <v>0</v>
      </c>
      <c r="E631" s="141"/>
      <c r="F631" s="146"/>
      <c r="G631" s="146"/>
      <c r="H631" s="146"/>
      <c r="I631" s="146"/>
      <c r="J631" s="146"/>
      <c r="K631" s="146"/>
      <c r="L631" s="146"/>
      <c r="M631" s="146"/>
      <c r="N631" s="146"/>
      <c r="O631" s="146"/>
      <c r="P631" s="146"/>
      <c r="Q631" s="146"/>
      <c r="R631" s="145"/>
    </row>
    <row r="632" spans="1:18" s="52" customFormat="1" ht="51.75" customHeight="1" hidden="1">
      <c r="A632" s="60" t="s">
        <v>261</v>
      </c>
      <c r="B632" s="51"/>
      <c r="C632" s="51"/>
      <c r="D632" s="161">
        <f t="shared" si="153"/>
        <v>0</v>
      </c>
      <c r="E632" s="141"/>
      <c r="F632" s="146"/>
      <c r="G632" s="146"/>
      <c r="H632" s="146"/>
      <c r="I632" s="146"/>
      <c r="J632" s="146"/>
      <c r="K632" s="146"/>
      <c r="L632" s="146"/>
      <c r="M632" s="146"/>
      <c r="N632" s="146"/>
      <c r="O632" s="146"/>
      <c r="P632" s="146"/>
      <c r="Q632" s="146"/>
      <c r="R632" s="145"/>
    </row>
    <row r="633" spans="1:18" s="52" customFormat="1" ht="47.25" customHeight="1" hidden="1">
      <c r="A633" s="61" t="s">
        <v>262</v>
      </c>
      <c r="B633" s="51"/>
      <c r="C633" s="51"/>
      <c r="D633" s="161">
        <f t="shared" si="153"/>
        <v>0</v>
      </c>
      <c r="E633" s="141"/>
      <c r="F633" s="146"/>
      <c r="G633" s="146"/>
      <c r="H633" s="146"/>
      <c r="I633" s="146"/>
      <c r="J633" s="146"/>
      <c r="K633" s="146"/>
      <c r="L633" s="146"/>
      <c r="M633" s="146"/>
      <c r="N633" s="146"/>
      <c r="O633" s="146"/>
      <c r="P633" s="146"/>
      <c r="Q633" s="146"/>
      <c r="R633" s="145"/>
    </row>
    <row r="634" spans="1:18" s="52" customFormat="1" ht="48.75" customHeight="1" hidden="1">
      <c r="A634" s="61" t="s">
        <v>263</v>
      </c>
      <c r="B634" s="51"/>
      <c r="C634" s="51"/>
      <c r="D634" s="161">
        <f t="shared" si="153"/>
        <v>0</v>
      </c>
      <c r="E634" s="141"/>
      <c r="F634" s="146"/>
      <c r="G634" s="146"/>
      <c r="H634" s="146"/>
      <c r="I634" s="146"/>
      <c r="J634" s="146"/>
      <c r="K634" s="146"/>
      <c r="L634" s="146"/>
      <c r="M634" s="146"/>
      <c r="N634" s="146"/>
      <c r="O634" s="146"/>
      <c r="P634" s="146"/>
      <c r="Q634" s="146"/>
      <c r="R634" s="145"/>
    </row>
    <row r="635" spans="1:18" s="52" customFormat="1" ht="48.75" customHeight="1" hidden="1">
      <c r="A635" s="61" t="s">
        <v>264</v>
      </c>
      <c r="B635" s="51"/>
      <c r="C635" s="51"/>
      <c r="D635" s="161">
        <f t="shared" si="153"/>
        <v>0</v>
      </c>
      <c r="E635" s="141"/>
      <c r="F635" s="146"/>
      <c r="G635" s="146"/>
      <c r="H635" s="146"/>
      <c r="I635" s="146"/>
      <c r="J635" s="146"/>
      <c r="K635" s="146"/>
      <c r="L635" s="146"/>
      <c r="M635" s="146"/>
      <c r="N635" s="146"/>
      <c r="O635" s="146"/>
      <c r="P635" s="146"/>
      <c r="Q635" s="146"/>
      <c r="R635" s="145"/>
    </row>
    <row r="636" spans="1:18" s="52" customFormat="1" ht="48" customHeight="1" hidden="1">
      <c r="A636" s="61" t="s">
        <v>265</v>
      </c>
      <c r="B636" s="51"/>
      <c r="C636" s="51"/>
      <c r="D636" s="161">
        <f t="shared" si="153"/>
        <v>0</v>
      </c>
      <c r="E636" s="141"/>
      <c r="F636" s="146"/>
      <c r="G636" s="146"/>
      <c r="H636" s="146"/>
      <c r="I636" s="146"/>
      <c r="J636" s="146"/>
      <c r="K636" s="146"/>
      <c r="L636" s="146"/>
      <c r="M636" s="146"/>
      <c r="N636" s="146"/>
      <c r="O636" s="146"/>
      <c r="P636" s="146"/>
      <c r="Q636" s="146"/>
      <c r="R636" s="145"/>
    </row>
    <row r="637" spans="1:18" s="52" customFormat="1" ht="48" customHeight="1" hidden="1">
      <c r="A637" s="61" t="s">
        <v>266</v>
      </c>
      <c r="B637" s="51"/>
      <c r="C637" s="51"/>
      <c r="D637" s="161">
        <f t="shared" si="153"/>
        <v>0</v>
      </c>
      <c r="E637" s="141"/>
      <c r="F637" s="146"/>
      <c r="G637" s="146"/>
      <c r="H637" s="146"/>
      <c r="I637" s="146"/>
      <c r="J637" s="146"/>
      <c r="K637" s="146"/>
      <c r="L637" s="146"/>
      <c r="M637" s="146"/>
      <c r="N637" s="146"/>
      <c r="O637" s="146"/>
      <c r="P637" s="146"/>
      <c r="Q637" s="146"/>
      <c r="R637" s="145"/>
    </row>
    <row r="638" spans="1:18" s="52" customFormat="1" ht="61.5" customHeight="1" hidden="1">
      <c r="A638" s="61" t="s">
        <v>267</v>
      </c>
      <c r="B638" s="51"/>
      <c r="C638" s="51"/>
      <c r="D638" s="161">
        <f t="shared" si="153"/>
        <v>0</v>
      </c>
      <c r="E638" s="141"/>
      <c r="F638" s="146"/>
      <c r="G638" s="146"/>
      <c r="H638" s="146"/>
      <c r="I638" s="146"/>
      <c r="J638" s="146"/>
      <c r="K638" s="146"/>
      <c r="L638" s="146"/>
      <c r="M638" s="146"/>
      <c r="N638" s="146"/>
      <c r="O638" s="146"/>
      <c r="P638" s="146"/>
      <c r="Q638" s="146"/>
      <c r="R638" s="145"/>
    </row>
    <row r="639" spans="1:18" s="52" customFormat="1" ht="49.5" customHeight="1" hidden="1">
      <c r="A639" s="61" t="s">
        <v>268</v>
      </c>
      <c r="B639" s="51"/>
      <c r="C639" s="51"/>
      <c r="D639" s="161">
        <f t="shared" si="153"/>
        <v>0</v>
      </c>
      <c r="E639" s="141"/>
      <c r="F639" s="146"/>
      <c r="G639" s="146"/>
      <c r="H639" s="146"/>
      <c r="I639" s="146"/>
      <c r="J639" s="146"/>
      <c r="K639" s="146"/>
      <c r="L639" s="146"/>
      <c r="M639" s="146"/>
      <c r="N639" s="146"/>
      <c r="O639" s="146"/>
      <c r="P639" s="146"/>
      <c r="Q639" s="146"/>
      <c r="R639" s="145"/>
    </row>
    <row r="640" spans="1:18" s="52" customFormat="1" ht="47.25" customHeight="1" hidden="1">
      <c r="A640" s="61" t="s">
        <v>269</v>
      </c>
      <c r="B640" s="51"/>
      <c r="C640" s="51"/>
      <c r="D640" s="161">
        <f t="shared" si="153"/>
        <v>0</v>
      </c>
      <c r="E640" s="141"/>
      <c r="F640" s="146"/>
      <c r="G640" s="146"/>
      <c r="H640" s="146"/>
      <c r="I640" s="146"/>
      <c r="J640" s="146"/>
      <c r="K640" s="146"/>
      <c r="L640" s="146"/>
      <c r="M640" s="146"/>
      <c r="N640" s="146"/>
      <c r="O640" s="146"/>
      <c r="P640" s="146"/>
      <c r="Q640" s="146"/>
      <c r="R640" s="145"/>
    </row>
    <row r="641" spans="1:18" s="52" customFormat="1" ht="33" customHeight="1" hidden="1">
      <c r="A641" s="61" t="s">
        <v>270</v>
      </c>
      <c r="B641" s="51"/>
      <c r="C641" s="51"/>
      <c r="D641" s="161">
        <f t="shared" si="153"/>
        <v>0</v>
      </c>
      <c r="E641" s="141"/>
      <c r="F641" s="146"/>
      <c r="G641" s="146"/>
      <c r="H641" s="146"/>
      <c r="I641" s="146"/>
      <c r="J641" s="146"/>
      <c r="K641" s="146"/>
      <c r="L641" s="146"/>
      <c r="M641" s="146"/>
      <c r="N641" s="146"/>
      <c r="O641" s="146"/>
      <c r="P641" s="146"/>
      <c r="Q641" s="146"/>
      <c r="R641" s="145"/>
    </row>
    <row r="642" spans="1:18" s="52" customFormat="1" ht="36" customHeight="1" hidden="1">
      <c r="A642" s="61" t="s">
        <v>271</v>
      </c>
      <c r="B642" s="51"/>
      <c r="C642" s="51"/>
      <c r="D642" s="161">
        <f t="shared" si="153"/>
        <v>0</v>
      </c>
      <c r="E642" s="141"/>
      <c r="F642" s="146"/>
      <c r="G642" s="146"/>
      <c r="H642" s="146"/>
      <c r="I642" s="146"/>
      <c r="J642" s="146"/>
      <c r="K642" s="146"/>
      <c r="L642" s="146"/>
      <c r="M642" s="146"/>
      <c r="N642" s="146"/>
      <c r="O642" s="146"/>
      <c r="P642" s="146"/>
      <c r="Q642" s="146"/>
      <c r="R642" s="145"/>
    </row>
    <row r="643" spans="1:18" s="123" customFormat="1" ht="15.75" customHeight="1" hidden="1">
      <c r="A643" s="121" t="s">
        <v>29</v>
      </c>
      <c r="B643" s="122"/>
      <c r="C643" s="122"/>
      <c r="D643" s="161">
        <f t="shared" si="153"/>
        <v>0</v>
      </c>
      <c r="E643" s="122"/>
      <c r="F643" s="122">
        <f aca="true" t="shared" si="157" ref="F643:R643">F644+F649+F651</f>
        <v>0</v>
      </c>
      <c r="G643" s="122" t="e">
        <f t="shared" si="157"/>
        <v>#REF!</v>
      </c>
      <c r="H643" s="122">
        <f t="shared" si="157"/>
        <v>0</v>
      </c>
      <c r="I643" s="122">
        <f t="shared" si="157"/>
        <v>0</v>
      </c>
      <c r="J643" s="122">
        <f t="shared" si="157"/>
        <v>0</v>
      </c>
      <c r="K643" s="122">
        <f t="shared" si="157"/>
        <v>0</v>
      </c>
      <c r="L643" s="122">
        <f t="shared" si="157"/>
        <v>0</v>
      </c>
      <c r="M643" s="122">
        <f t="shared" si="157"/>
        <v>0</v>
      </c>
      <c r="N643" s="122">
        <f t="shared" si="157"/>
        <v>0</v>
      </c>
      <c r="O643" s="122">
        <f t="shared" si="157"/>
        <v>0</v>
      </c>
      <c r="P643" s="122">
        <f t="shared" si="157"/>
        <v>0</v>
      </c>
      <c r="Q643" s="122">
        <f t="shared" si="157"/>
        <v>0</v>
      </c>
      <c r="R643" s="122">
        <f t="shared" si="157"/>
        <v>0</v>
      </c>
    </row>
    <row r="644" spans="1:18" s="114" customFormat="1" ht="47.25" customHeight="1" hidden="1">
      <c r="A644" s="57" t="s">
        <v>355</v>
      </c>
      <c r="B644" s="53">
        <v>240604</v>
      </c>
      <c r="C644" s="53"/>
      <c r="D644" s="161">
        <f t="shared" si="153"/>
        <v>0</v>
      </c>
      <c r="E644" s="53">
        <f>+E645</f>
        <v>0</v>
      </c>
      <c r="F644" s="53">
        <f>+F645</f>
        <v>0</v>
      </c>
      <c r="G644" s="53">
        <f aca="true" t="shared" si="158" ref="G644:R645">+G645</f>
        <v>0</v>
      </c>
      <c r="H644" s="53">
        <f t="shared" si="158"/>
        <v>0</v>
      </c>
      <c r="I644" s="53">
        <f t="shared" si="158"/>
        <v>0</v>
      </c>
      <c r="J644" s="53">
        <f t="shared" si="158"/>
        <v>0</v>
      </c>
      <c r="K644" s="53">
        <f t="shared" si="158"/>
        <v>0</v>
      </c>
      <c r="L644" s="53">
        <f t="shared" si="158"/>
        <v>0</v>
      </c>
      <c r="M644" s="53">
        <f t="shared" si="158"/>
        <v>0</v>
      </c>
      <c r="N644" s="53">
        <f t="shared" si="158"/>
        <v>0</v>
      </c>
      <c r="O644" s="53">
        <f t="shared" si="158"/>
        <v>0</v>
      </c>
      <c r="P644" s="53">
        <f t="shared" si="158"/>
        <v>0</v>
      </c>
      <c r="Q644" s="53">
        <f t="shared" si="158"/>
        <v>0</v>
      </c>
      <c r="R644" s="53">
        <f t="shared" si="158"/>
        <v>0</v>
      </c>
    </row>
    <row r="645" spans="1:18" s="52" customFormat="1" ht="63" customHeight="1" hidden="1">
      <c r="A645" s="116" t="s">
        <v>132</v>
      </c>
      <c r="B645" s="51"/>
      <c r="C645" s="51">
        <v>2281</v>
      </c>
      <c r="D645" s="161">
        <f t="shared" si="153"/>
        <v>0</v>
      </c>
      <c r="E645" s="54">
        <f>+E646</f>
        <v>0</v>
      </c>
      <c r="F645" s="54">
        <f>+F646</f>
        <v>0</v>
      </c>
      <c r="G645" s="54">
        <f t="shared" si="158"/>
        <v>0</v>
      </c>
      <c r="H645" s="54">
        <f t="shared" si="158"/>
        <v>0</v>
      </c>
      <c r="I645" s="54">
        <f t="shared" si="158"/>
        <v>0</v>
      </c>
      <c r="J645" s="54">
        <f t="shared" si="158"/>
        <v>0</v>
      </c>
      <c r="K645" s="54">
        <f t="shared" si="158"/>
        <v>0</v>
      </c>
      <c r="L645" s="54">
        <f t="shared" si="158"/>
        <v>0</v>
      </c>
      <c r="M645" s="54">
        <f t="shared" si="158"/>
        <v>0</v>
      </c>
      <c r="N645" s="54">
        <f t="shared" si="158"/>
        <v>0</v>
      </c>
      <c r="O645" s="54">
        <f t="shared" si="158"/>
        <v>0</v>
      </c>
      <c r="P645" s="54">
        <f t="shared" si="158"/>
        <v>0</v>
      </c>
      <c r="Q645" s="54">
        <f t="shared" si="158"/>
        <v>0</v>
      </c>
      <c r="R645" s="54">
        <f t="shared" si="158"/>
        <v>0</v>
      </c>
    </row>
    <row r="646" spans="1:22" s="48" customFormat="1" ht="47.25" customHeight="1" hidden="1">
      <c r="A646" s="57" t="s">
        <v>137</v>
      </c>
      <c r="B646" s="53"/>
      <c r="C646" s="53"/>
      <c r="D646" s="161">
        <f t="shared" si="153"/>
        <v>0</v>
      </c>
      <c r="E646" s="53"/>
      <c r="F646" s="53"/>
      <c r="G646" s="149"/>
      <c r="H646" s="53"/>
      <c r="I646" s="53"/>
      <c r="J646" s="53"/>
      <c r="K646" s="53"/>
      <c r="L646" s="53"/>
      <c r="M646" s="53"/>
      <c r="N646" s="53"/>
      <c r="O646" s="53"/>
      <c r="P646" s="53"/>
      <c r="Q646" s="53"/>
      <c r="R646" s="53"/>
      <c r="S646" s="114"/>
      <c r="T646" s="114"/>
      <c r="U646" s="114"/>
      <c r="V646" s="114"/>
    </row>
    <row r="647" spans="1:22" s="48" customFormat="1" ht="15.75" customHeight="1" hidden="1">
      <c r="A647" s="57" t="s">
        <v>65</v>
      </c>
      <c r="B647" s="53"/>
      <c r="C647" s="53"/>
      <c r="D647" s="161">
        <f t="shared" si="153"/>
        <v>0</v>
      </c>
      <c r="E647" s="53"/>
      <c r="F647" s="53"/>
      <c r="G647" s="114"/>
      <c r="H647" s="53"/>
      <c r="I647" s="53"/>
      <c r="J647" s="53"/>
      <c r="K647" s="53"/>
      <c r="L647" s="53"/>
      <c r="M647" s="53"/>
      <c r="N647" s="53"/>
      <c r="O647" s="53"/>
      <c r="P647" s="53"/>
      <c r="Q647" s="53"/>
      <c r="R647" s="53"/>
      <c r="S647" s="114"/>
      <c r="T647" s="114"/>
      <c r="U647" s="114"/>
      <c r="V647" s="114"/>
    </row>
    <row r="648" spans="1:18" s="52" customFormat="1" ht="31.5" customHeight="1" hidden="1">
      <c r="A648" s="116" t="s">
        <v>516</v>
      </c>
      <c r="B648" s="51"/>
      <c r="C648" s="51">
        <v>1134</v>
      </c>
      <c r="D648" s="161">
        <f t="shared" si="153"/>
        <v>0</v>
      </c>
      <c r="E648" s="51"/>
      <c r="F648" s="51"/>
      <c r="H648" s="51"/>
      <c r="I648" s="51"/>
      <c r="J648" s="51"/>
      <c r="K648" s="51"/>
      <c r="L648" s="51"/>
      <c r="M648" s="51"/>
      <c r="N648" s="51"/>
      <c r="O648" s="51"/>
      <c r="P648" s="51"/>
      <c r="Q648" s="51"/>
      <c r="R648" s="51"/>
    </row>
    <row r="649" spans="1:18" s="114" customFormat="1" ht="31.5" customHeight="1" hidden="1">
      <c r="A649" s="57" t="s">
        <v>363</v>
      </c>
      <c r="B649" s="53">
        <v>10116</v>
      </c>
      <c r="C649" s="53"/>
      <c r="D649" s="161">
        <f t="shared" si="153"/>
        <v>0</v>
      </c>
      <c r="E649" s="53"/>
      <c r="F649" s="53">
        <f aca="true" t="shared" si="159" ref="F649:R649">F650</f>
        <v>0</v>
      </c>
      <c r="G649" s="53" t="e">
        <f t="shared" si="159"/>
        <v>#REF!</v>
      </c>
      <c r="H649" s="53">
        <f t="shared" si="159"/>
        <v>0</v>
      </c>
      <c r="I649" s="53">
        <f t="shared" si="159"/>
        <v>0</v>
      </c>
      <c r="J649" s="53">
        <f t="shared" si="159"/>
        <v>0</v>
      </c>
      <c r="K649" s="53">
        <f t="shared" si="159"/>
        <v>0</v>
      </c>
      <c r="L649" s="53">
        <f t="shared" si="159"/>
        <v>0</v>
      </c>
      <c r="M649" s="53">
        <f t="shared" si="159"/>
        <v>0</v>
      </c>
      <c r="N649" s="53">
        <f t="shared" si="159"/>
        <v>0</v>
      </c>
      <c r="O649" s="53">
        <f t="shared" si="159"/>
        <v>0</v>
      </c>
      <c r="P649" s="53">
        <f t="shared" si="159"/>
        <v>0</v>
      </c>
      <c r="Q649" s="53">
        <f t="shared" si="159"/>
        <v>0</v>
      </c>
      <c r="R649" s="53">
        <f t="shared" si="159"/>
        <v>0</v>
      </c>
    </row>
    <row r="650" spans="1:18" s="52" customFormat="1" ht="47.25" customHeight="1" hidden="1">
      <c r="A650" s="116" t="s">
        <v>484</v>
      </c>
      <c r="B650" s="51"/>
      <c r="C650" s="51">
        <v>3110</v>
      </c>
      <c r="D650" s="161">
        <f t="shared" si="153"/>
        <v>0</v>
      </c>
      <c r="E650" s="51"/>
      <c r="F650" s="54">
        <v>0</v>
      </c>
      <c r="G650" s="54" t="e">
        <f>#REF!</f>
        <v>#REF!</v>
      </c>
      <c r="H650" s="54"/>
      <c r="I650" s="54"/>
      <c r="J650" s="54"/>
      <c r="K650" s="54"/>
      <c r="L650" s="54"/>
      <c r="M650" s="54"/>
      <c r="N650" s="54"/>
      <c r="O650" s="54"/>
      <c r="P650" s="54"/>
      <c r="Q650" s="54"/>
      <c r="R650" s="54"/>
    </row>
    <row r="651" spans="1:18" s="114" customFormat="1" ht="15.75" customHeight="1" hidden="1">
      <c r="A651" s="57" t="s">
        <v>129</v>
      </c>
      <c r="B651" s="53">
        <v>160101</v>
      </c>
      <c r="C651" s="53"/>
      <c r="D651" s="161">
        <f t="shared" si="153"/>
        <v>0</v>
      </c>
      <c r="E651" s="53"/>
      <c r="F651" s="53">
        <f aca="true" t="shared" si="160" ref="F651:R651">F652</f>
        <v>0</v>
      </c>
      <c r="G651" s="53">
        <f t="shared" si="160"/>
        <v>0</v>
      </c>
      <c r="H651" s="53">
        <f t="shared" si="160"/>
        <v>0</v>
      </c>
      <c r="I651" s="53">
        <f t="shared" si="160"/>
        <v>0</v>
      </c>
      <c r="J651" s="53">
        <f t="shared" si="160"/>
        <v>0</v>
      </c>
      <c r="K651" s="53">
        <f t="shared" si="160"/>
        <v>0</v>
      </c>
      <c r="L651" s="53">
        <f t="shared" si="160"/>
        <v>0</v>
      </c>
      <c r="M651" s="53">
        <f t="shared" si="160"/>
        <v>0</v>
      </c>
      <c r="N651" s="53">
        <f t="shared" si="160"/>
        <v>0</v>
      </c>
      <c r="O651" s="53">
        <f t="shared" si="160"/>
        <v>0</v>
      </c>
      <c r="P651" s="53">
        <f t="shared" si="160"/>
        <v>0</v>
      </c>
      <c r="Q651" s="53">
        <f t="shared" si="160"/>
        <v>0</v>
      </c>
      <c r="R651" s="53">
        <f t="shared" si="160"/>
        <v>0</v>
      </c>
    </row>
    <row r="652" spans="1:18" s="52" customFormat="1" ht="63" customHeight="1" hidden="1">
      <c r="A652" s="116" t="s">
        <v>132</v>
      </c>
      <c r="B652" s="51"/>
      <c r="C652" s="51">
        <v>2281</v>
      </c>
      <c r="D652" s="161">
        <f t="shared" si="153"/>
        <v>0</v>
      </c>
      <c r="E652" s="54">
        <f>+E653</f>
        <v>0</v>
      </c>
      <c r="F652" s="54">
        <f>+F653</f>
        <v>0</v>
      </c>
      <c r="H652" s="51"/>
      <c r="I652" s="51"/>
      <c r="J652" s="51"/>
      <c r="K652" s="51"/>
      <c r="L652" s="51"/>
      <c r="M652" s="51"/>
      <c r="N652" s="51"/>
      <c r="O652" s="51"/>
      <c r="P652" s="51"/>
      <c r="Q652" s="51"/>
      <c r="R652" s="51"/>
    </row>
    <row r="653" spans="1:18" s="52" customFormat="1" ht="46.5" customHeight="1" hidden="1">
      <c r="A653" s="57" t="s">
        <v>137</v>
      </c>
      <c r="B653" s="51"/>
      <c r="C653" s="51"/>
      <c r="D653" s="161">
        <f t="shared" si="153"/>
        <v>0</v>
      </c>
      <c r="E653" s="51"/>
      <c r="F653" s="51"/>
      <c r="H653" s="51"/>
      <c r="I653" s="51"/>
      <c r="J653" s="51"/>
      <c r="K653" s="51"/>
      <c r="L653" s="51"/>
      <c r="M653" s="51"/>
      <c r="N653" s="51"/>
      <c r="O653" s="51"/>
      <c r="P653" s="51"/>
      <c r="Q653" s="51"/>
      <c r="R653" s="51"/>
    </row>
    <row r="654" spans="1:18" s="123" customFormat="1" ht="15.75" customHeight="1" hidden="1">
      <c r="A654" s="121" t="s">
        <v>100</v>
      </c>
      <c r="B654" s="122"/>
      <c r="C654" s="122"/>
      <c r="D654" s="161">
        <f t="shared" si="153"/>
        <v>0</v>
      </c>
      <c r="E654" s="122"/>
      <c r="F654" s="122">
        <f aca="true" t="shared" si="161" ref="F654:R654">F655+F669+F666</f>
        <v>0</v>
      </c>
      <c r="G654" s="122">
        <f t="shared" si="161"/>
        <v>0</v>
      </c>
      <c r="H654" s="122">
        <f t="shared" si="161"/>
        <v>0</v>
      </c>
      <c r="I654" s="122">
        <f t="shared" si="161"/>
        <v>0</v>
      </c>
      <c r="J654" s="122">
        <f t="shared" si="161"/>
        <v>0</v>
      </c>
      <c r="K654" s="122">
        <f t="shared" si="161"/>
        <v>0</v>
      </c>
      <c r="L654" s="122">
        <f t="shared" si="161"/>
        <v>0</v>
      </c>
      <c r="M654" s="122">
        <f t="shared" si="161"/>
        <v>0</v>
      </c>
      <c r="N654" s="122">
        <f t="shared" si="161"/>
        <v>0</v>
      </c>
      <c r="O654" s="122">
        <f t="shared" si="161"/>
        <v>0</v>
      </c>
      <c r="P654" s="122">
        <f t="shared" si="161"/>
        <v>0</v>
      </c>
      <c r="Q654" s="122">
        <f t="shared" si="161"/>
        <v>0</v>
      </c>
      <c r="R654" s="122">
        <f t="shared" si="161"/>
        <v>0</v>
      </c>
    </row>
    <row r="655" spans="1:18" s="114" customFormat="1" ht="31.5" customHeight="1" hidden="1">
      <c r="A655" s="82" t="s">
        <v>363</v>
      </c>
      <c r="B655" s="53">
        <v>10116</v>
      </c>
      <c r="C655" s="53"/>
      <c r="D655" s="161">
        <f t="shared" si="153"/>
        <v>0</v>
      </c>
      <c r="E655" s="53"/>
      <c r="F655" s="53">
        <f aca="true" t="shared" si="162" ref="F655:R655">F656+F659</f>
        <v>0</v>
      </c>
      <c r="G655" s="53">
        <f t="shared" si="162"/>
        <v>0</v>
      </c>
      <c r="H655" s="53">
        <f t="shared" si="162"/>
        <v>0</v>
      </c>
      <c r="I655" s="53">
        <f t="shared" si="162"/>
        <v>0</v>
      </c>
      <c r="J655" s="53">
        <f t="shared" si="162"/>
        <v>0</v>
      </c>
      <c r="K655" s="53">
        <f t="shared" si="162"/>
        <v>0</v>
      </c>
      <c r="L655" s="53">
        <f t="shared" si="162"/>
        <v>0</v>
      </c>
      <c r="M655" s="53">
        <f t="shared" si="162"/>
        <v>0</v>
      </c>
      <c r="N655" s="53">
        <f t="shared" si="162"/>
        <v>0</v>
      </c>
      <c r="O655" s="53">
        <f t="shared" si="162"/>
        <v>0</v>
      </c>
      <c r="P655" s="53">
        <f t="shared" si="162"/>
        <v>0</v>
      </c>
      <c r="Q655" s="53">
        <f t="shared" si="162"/>
        <v>0</v>
      </c>
      <c r="R655" s="53">
        <f t="shared" si="162"/>
        <v>0</v>
      </c>
    </row>
    <row r="656" spans="1:18" s="52" customFormat="1" ht="47.25" customHeight="1" hidden="1">
      <c r="A656" s="116" t="s">
        <v>484</v>
      </c>
      <c r="B656" s="51"/>
      <c r="C656" s="51">
        <v>2110</v>
      </c>
      <c r="D656" s="161">
        <f t="shared" si="153"/>
        <v>0</v>
      </c>
      <c r="E656" s="51"/>
      <c r="F656" s="54">
        <f aca="true" t="shared" si="163" ref="F656:R656">F657</f>
        <v>0</v>
      </c>
      <c r="G656" s="54">
        <f t="shared" si="163"/>
        <v>0</v>
      </c>
      <c r="H656" s="54">
        <f t="shared" si="163"/>
        <v>0</v>
      </c>
      <c r="I656" s="54">
        <f t="shared" si="163"/>
        <v>0</v>
      </c>
      <c r="J656" s="54">
        <f t="shared" si="163"/>
        <v>0</v>
      </c>
      <c r="K656" s="54">
        <f t="shared" si="163"/>
        <v>0</v>
      </c>
      <c r="L656" s="54">
        <f t="shared" si="163"/>
        <v>0</v>
      </c>
      <c r="M656" s="54">
        <f t="shared" si="163"/>
        <v>0</v>
      </c>
      <c r="N656" s="54">
        <f t="shared" si="163"/>
        <v>0</v>
      </c>
      <c r="O656" s="54">
        <f t="shared" si="163"/>
        <v>0</v>
      </c>
      <c r="P656" s="54">
        <f t="shared" si="163"/>
        <v>0</v>
      </c>
      <c r="Q656" s="54">
        <f t="shared" si="163"/>
        <v>0</v>
      </c>
      <c r="R656" s="54">
        <f t="shared" si="163"/>
        <v>0</v>
      </c>
    </row>
    <row r="657" spans="1:22" s="48" customFormat="1" ht="15.75" customHeight="1" hidden="1">
      <c r="A657" s="57" t="s">
        <v>101</v>
      </c>
      <c r="B657" s="53"/>
      <c r="C657" s="53"/>
      <c r="D657" s="161">
        <f t="shared" si="153"/>
        <v>0</v>
      </c>
      <c r="E657" s="53"/>
      <c r="F657" s="53"/>
      <c r="G657" s="114"/>
      <c r="H657" s="53"/>
      <c r="I657" s="53"/>
      <c r="J657" s="53"/>
      <c r="K657" s="53"/>
      <c r="L657" s="53"/>
      <c r="M657" s="53"/>
      <c r="N657" s="53"/>
      <c r="O657" s="53"/>
      <c r="P657" s="53"/>
      <c r="Q657" s="53"/>
      <c r="R657" s="53"/>
      <c r="S657" s="114"/>
      <c r="T657" s="114"/>
      <c r="U657" s="114"/>
      <c r="V657" s="114"/>
    </row>
    <row r="658" spans="1:18" s="52" customFormat="1" ht="31.5" customHeight="1" hidden="1">
      <c r="A658" s="116" t="s">
        <v>390</v>
      </c>
      <c r="B658" s="51"/>
      <c r="C658" s="51"/>
      <c r="D658" s="161">
        <f t="shared" si="153"/>
        <v>0</v>
      </c>
      <c r="E658" s="51"/>
      <c r="F658" s="51"/>
      <c r="H658" s="51"/>
      <c r="I658" s="51"/>
      <c r="J658" s="51"/>
      <c r="K658" s="51"/>
      <c r="L658" s="51"/>
      <c r="M658" s="51"/>
      <c r="N658" s="51"/>
      <c r="O658" s="51"/>
      <c r="P658" s="51"/>
      <c r="Q658" s="51"/>
      <c r="R658" s="51"/>
    </row>
    <row r="659" spans="1:18" s="52" customFormat="1" ht="31.5" customHeight="1" hidden="1">
      <c r="A659" s="116" t="s">
        <v>382</v>
      </c>
      <c r="B659" s="51"/>
      <c r="C659" s="51">
        <v>2143</v>
      </c>
      <c r="D659" s="161">
        <f t="shared" si="153"/>
        <v>0</v>
      </c>
      <c r="E659" s="51"/>
      <c r="F659" s="51">
        <f aca="true" t="shared" si="164" ref="F659:R659">F660+F661</f>
        <v>0</v>
      </c>
      <c r="G659" s="51">
        <f t="shared" si="164"/>
        <v>0</v>
      </c>
      <c r="H659" s="51">
        <f t="shared" si="164"/>
        <v>0</v>
      </c>
      <c r="I659" s="51">
        <f t="shared" si="164"/>
        <v>0</v>
      </c>
      <c r="J659" s="51">
        <f t="shared" si="164"/>
        <v>0</v>
      </c>
      <c r="K659" s="51">
        <f t="shared" si="164"/>
        <v>0</v>
      </c>
      <c r="L659" s="51">
        <f t="shared" si="164"/>
        <v>0</v>
      </c>
      <c r="M659" s="51">
        <f t="shared" si="164"/>
        <v>0</v>
      </c>
      <c r="N659" s="51">
        <f t="shared" si="164"/>
        <v>0</v>
      </c>
      <c r="O659" s="51">
        <f t="shared" si="164"/>
        <v>0</v>
      </c>
      <c r="P659" s="51">
        <f t="shared" si="164"/>
        <v>0</v>
      </c>
      <c r="Q659" s="51">
        <f t="shared" si="164"/>
        <v>0</v>
      </c>
      <c r="R659" s="51">
        <f t="shared" si="164"/>
        <v>0</v>
      </c>
    </row>
    <row r="660" spans="1:22" s="48" customFormat="1" ht="47.25" customHeight="1" hidden="1">
      <c r="A660" s="57" t="s">
        <v>77</v>
      </c>
      <c r="B660" s="53"/>
      <c r="C660" s="53"/>
      <c r="D660" s="161">
        <f t="shared" si="153"/>
        <v>0</v>
      </c>
      <c r="E660" s="53"/>
      <c r="F660" s="53"/>
      <c r="G660" s="114"/>
      <c r="H660" s="53"/>
      <c r="I660" s="53"/>
      <c r="J660" s="53"/>
      <c r="K660" s="53"/>
      <c r="L660" s="53"/>
      <c r="M660" s="53"/>
      <c r="N660" s="53"/>
      <c r="O660" s="53"/>
      <c r="P660" s="53"/>
      <c r="Q660" s="53"/>
      <c r="R660" s="53"/>
      <c r="S660" s="114"/>
      <c r="T660" s="114"/>
      <c r="U660" s="114"/>
      <c r="V660" s="114"/>
    </row>
    <row r="661" spans="1:22" s="48" customFormat="1" ht="50.25" customHeight="1" hidden="1">
      <c r="A661" s="57" t="s">
        <v>64</v>
      </c>
      <c r="B661" s="53"/>
      <c r="C661" s="53"/>
      <c r="D661" s="161">
        <f t="shared" si="153"/>
        <v>0</v>
      </c>
      <c r="E661" s="53"/>
      <c r="F661" s="53"/>
      <c r="G661" s="114"/>
      <c r="H661" s="53"/>
      <c r="I661" s="53"/>
      <c r="J661" s="53"/>
      <c r="K661" s="53"/>
      <c r="L661" s="53"/>
      <c r="M661" s="53"/>
      <c r="N661" s="53"/>
      <c r="O661" s="53"/>
      <c r="P661" s="53"/>
      <c r="Q661" s="53"/>
      <c r="R661" s="53"/>
      <c r="S661" s="114"/>
      <c r="T661" s="114"/>
      <c r="U661" s="114"/>
      <c r="V661" s="114"/>
    </row>
    <row r="662" spans="1:18" s="114" customFormat="1" ht="29.25" customHeight="1" hidden="1">
      <c r="A662" s="57" t="s">
        <v>433</v>
      </c>
      <c r="B662" s="53"/>
      <c r="C662" s="53"/>
      <c r="D662" s="161">
        <f t="shared" si="153"/>
        <v>0</v>
      </c>
      <c r="E662" s="53"/>
      <c r="F662" s="53"/>
      <c r="H662" s="53"/>
      <c r="I662" s="53"/>
      <c r="J662" s="53"/>
      <c r="K662" s="53"/>
      <c r="L662" s="53"/>
      <c r="M662" s="53"/>
      <c r="N662" s="53"/>
      <c r="O662" s="53"/>
      <c r="P662" s="53"/>
      <c r="Q662" s="53"/>
      <c r="R662" s="53"/>
    </row>
    <row r="663" spans="1:18" s="114" customFormat="1" ht="15.75" customHeight="1" hidden="1">
      <c r="A663" s="57" t="s">
        <v>421</v>
      </c>
      <c r="B663" s="53"/>
      <c r="C663" s="53"/>
      <c r="D663" s="161">
        <f t="shared" si="153"/>
        <v>0</v>
      </c>
      <c r="E663" s="53"/>
      <c r="F663" s="53"/>
      <c r="H663" s="53"/>
      <c r="I663" s="53"/>
      <c r="J663" s="53"/>
      <c r="K663" s="53"/>
      <c r="L663" s="53"/>
      <c r="M663" s="53"/>
      <c r="N663" s="53"/>
      <c r="O663" s="53"/>
      <c r="P663" s="53"/>
      <c r="Q663" s="53"/>
      <c r="R663" s="53"/>
    </row>
    <row r="664" spans="1:18" s="114" customFormat="1" ht="63.75" customHeight="1" hidden="1">
      <c r="A664" s="57" t="s">
        <v>434</v>
      </c>
      <c r="B664" s="53"/>
      <c r="C664" s="53"/>
      <c r="D664" s="161">
        <f t="shared" si="153"/>
        <v>0</v>
      </c>
      <c r="E664" s="53"/>
      <c r="F664" s="53"/>
      <c r="H664" s="53"/>
      <c r="I664" s="53"/>
      <c r="J664" s="53"/>
      <c r="K664" s="53"/>
      <c r="L664" s="53"/>
      <c r="M664" s="53"/>
      <c r="N664" s="53"/>
      <c r="O664" s="53"/>
      <c r="P664" s="53"/>
      <c r="Q664" s="53"/>
      <c r="R664" s="53"/>
    </row>
    <row r="665" spans="1:18" s="114" customFormat="1" ht="60" customHeight="1" hidden="1">
      <c r="A665" s="57" t="s">
        <v>435</v>
      </c>
      <c r="B665" s="53"/>
      <c r="C665" s="53"/>
      <c r="D665" s="161">
        <f t="shared" si="153"/>
        <v>0</v>
      </c>
      <c r="E665" s="53"/>
      <c r="F665" s="53"/>
      <c r="H665" s="53"/>
      <c r="I665" s="53"/>
      <c r="J665" s="53"/>
      <c r="K665" s="53"/>
      <c r="L665" s="53"/>
      <c r="M665" s="53"/>
      <c r="N665" s="53"/>
      <c r="O665" s="53"/>
      <c r="P665" s="53"/>
      <c r="Q665" s="53"/>
      <c r="R665" s="53"/>
    </row>
    <row r="666" spans="1:18" s="52" customFormat="1" ht="31.5" customHeight="1" hidden="1">
      <c r="A666" s="116" t="s">
        <v>436</v>
      </c>
      <c r="B666" s="51"/>
      <c r="C666" s="51">
        <v>2133</v>
      </c>
      <c r="D666" s="161">
        <f t="shared" si="153"/>
        <v>0</v>
      </c>
      <c r="E666" s="51"/>
      <c r="F666" s="51"/>
      <c r="H666" s="51"/>
      <c r="I666" s="51"/>
      <c r="J666" s="51"/>
      <c r="K666" s="51"/>
      <c r="L666" s="51"/>
      <c r="M666" s="51"/>
      <c r="N666" s="51"/>
      <c r="O666" s="51"/>
      <c r="P666" s="51"/>
      <c r="Q666" s="51"/>
      <c r="R666" s="51"/>
    </row>
    <row r="667" spans="1:18" s="114" customFormat="1" ht="31.5" customHeight="1" hidden="1">
      <c r="A667" s="57" t="s">
        <v>437</v>
      </c>
      <c r="B667" s="53"/>
      <c r="C667" s="53"/>
      <c r="D667" s="161">
        <f t="shared" si="153"/>
        <v>0</v>
      </c>
      <c r="E667" s="53"/>
      <c r="F667" s="53"/>
      <c r="H667" s="53"/>
      <c r="I667" s="53"/>
      <c r="J667" s="53"/>
      <c r="K667" s="53"/>
      <c r="L667" s="53"/>
      <c r="M667" s="53"/>
      <c r="N667" s="53"/>
      <c r="O667" s="53"/>
      <c r="P667" s="53"/>
      <c r="Q667" s="53"/>
      <c r="R667" s="53"/>
    </row>
    <row r="668" spans="1:18" s="114" customFormat="1" ht="31.5" customHeight="1" hidden="1">
      <c r="A668" s="57" t="s">
        <v>438</v>
      </c>
      <c r="B668" s="53"/>
      <c r="C668" s="53"/>
      <c r="D668" s="161">
        <f t="shared" si="153"/>
        <v>0</v>
      </c>
      <c r="E668" s="53"/>
      <c r="F668" s="53"/>
      <c r="H668" s="53"/>
      <c r="I668" s="53"/>
      <c r="J668" s="53"/>
      <c r="K668" s="53"/>
      <c r="L668" s="53"/>
      <c r="M668" s="53"/>
      <c r="N668" s="53"/>
      <c r="O668" s="53"/>
      <c r="P668" s="53"/>
      <c r="Q668" s="53"/>
      <c r="R668" s="53"/>
    </row>
    <row r="669" spans="1:18" s="114" customFormat="1" ht="57" customHeight="1" hidden="1">
      <c r="A669" s="57" t="s">
        <v>102</v>
      </c>
      <c r="B669" s="53">
        <v>250324</v>
      </c>
      <c r="C669" s="53"/>
      <c r="D669" s="161">
        <f t="shared" si="153"/>
        <v>0</v>
      </c>
      <c r="E669" s="53"/>
      <c r="F669" s="53">
        <f aca="true" t="shared" si="165" ref="F669:R669">F670</f>
        <v>0</v>
      </c>
      <c r="G669" s="53">
        <f t="shared" si="165"/>
        <v>0</v>
      </c>
      <c r="H669" s="53">
        <f t="shared" si="165"/>
        <v>0</v>
      </c>
      <c r="I669" s="53">
        <f t="shared" si="165"/>
        <v>0</v>
      </c>
      <c r="J669" s="53">
        <f t="shared" si="165"/>
        <v>0</v>
      </c>
      <c r="K669" s="53">
        <f t="shared" si="165"/>
        <v>0</v>
      </c>
      <c r="L669" s="53">
        <f t="shared" si="165"/>
        <v>0</v>
      </c>
      <c r="M669" s="53">
        <f t="shared" si="165"/>
        <v>0</v>
      </c>
      <c r="N669" s="53">
        <f t="shared" si="165"/>
        <v>0</v>
      </c>
      <c r="O669" s="53">
        <f t="shared" si="165"/>
        <v>0</v>
      </c>
      <c r="P669" s="53">
        <f t="shared" si="165"/>
        <v>0</v>
      </c>
      <c r="Q669" s="53">
        <f t="shared" si="165"/>
        <v>0</v>
      </c>
      <c r="R669" s="53">
        <f t="shared" si="165"/>
        <v>0</v>
      </c>
    </row>
    <row r="670" spans="1:18" s="52" customFormat="1" ht="45" customHeight="1" hidden="1">
      <c r="A670" s="116" t="s">
        <v>103</v>
      </c>
      <c r="B670" s="51"/>
      <c r="C670" s="51">
        <v>2420</v>
      </c>
      <c r="D670" s="161">
        <f t="shared" si="153"/>
        <v>0</v>
      </c>
      <c r="E670" s="51"/>
      <c r="F670" s="51">
        <f aca="true" t="shared" si="166" ref="F670:R670">F671+F672</f>
        <v>0</v>
      </c>
      <c r="G670" s="51">
        <f t="shared" si="166"/>
        <v>0</v>
      </c>
      <c r="H670" s="51">
        <f t="shared" si="166"/>
        <v>0</v>
      </c>
      <c r="I670" s="51">
        <f t="shared" si="166"/>
        <v>0</v>
      </c>
      <c r="J670" s="51">
        <f t="shared" si="166"/>
        <v>0</v>
      </c>
      <c r="K670" s="51">
        <f t="shared" si="166"/>
        <v>0</v>
      </c>
      <c r="L670" s="51">
        <f t="shared" si="166"/>
        <v>0</v>
      </c>
      <c r="M670" s="51">
        <f t="shared" si="166"/>
        <v>0</v>
      </c>
      <c r="N670" s="51">
        <f t="shared" si="166"/>
        <v>0</v>
      </c>
      <c r="O670" s="51">
        <f t="shared" si="166"/>
        <v>0</v>
      </c>
      <c r="P670" s="51">
        <f t="shared" si="166"/>
        <v>0</v>
      </c>
      <c r="Q670" s="51">
        <f t="shared" si="166"/>
        <v>0</v>
      </c>
      <c r="R670" s="51">
        <f t="shared" si="166"/>
        <v>0</v>
      </c>
    </row>
    <row r="671" spans="1:22" s="48" customFormat="1" ht="45" customHeight="1" hidden="1">
      <c r="A671" s="57" t="s">
        <v>104</v>
      </c>
      <c r="B671" s="53"/>
      <c r="C671" s="53"/>
      <c r="D671" s="161">
        <f t="shared" si="153"/>
        <v>0</v>
      </c>
      <c r="E671" s="53"/>
      <c r="F671" s="53"/>
      <c r="G671" s="114"/>
      <c r="H671" s="53"/>
      <c r="I671" s="53"/>
      <c r="J671" s="53"/>
      <c r="K671" s="53"/>
      <c r="L671" s="53"/>
      <c r="M671" s="53"/>
      <c r="N671" s="53"/>
      <c r="O671" s="53"/>
      <c r="P671" s="53"/>
      <c r="Q671" s="53"/>
      <c r="R671" s="53"/>
      <c r="S671" s="114"/>
      <c r="T671" s="114"/>
      <c r="U671" s="114"/>
      <c r="V671" s="114"/>
    </row>
    <row r="672" spans="1:22" s="48" customFormat="1" ht="45" customHeight="1" hidden="1">
      <c r="A672" s="57" t="s">
        <v>105</v>
      </c>
      <c r="B672" s="53"/>
      <c r="C672" s="53"/>
      <c r="D672" s="161">
        <f t="shared" si="153"/>
        <v>0</v>
      </c>
      <c r="E672" s="53"/>
      <c r="F672" s="53"/>
      <c r="G672" s="114"/>
      <c r="H672" s="53"/>
      <c r="I672" s="53"/>
      <c r="J672" s="53"/>
      <c r="K672" s="53"/>
      <c r="L672" s="53"/>
      <c r="M672" s="53"/>
      <c r="N672" s="53"/>
      <c r="O672" s="53"/>
      <c r="P672" s="53"/>
      <c r="Q672" s="53"/>
      <c r="R672" s="53"/>
      <c r="S672" s="114"/>
      <c r="T672" s="114"/>
      <c r="U672" s="114"/>
      <c r="V672" s="114"/>
    </row>
    <row r="673" spans="1:18" s="123" customFormat="1" ht="15.75" customHeight="1" hidden="1">
      <c r="A673" s="121" t="s">
        <v>111</v>
      </c>
      <c r="B673" s="122"/>
      <c r="C673" s="122"/>
      <c r="D673" s="161">
        <f t="shared" si="153"/>
        <v>0</v>
      </c>
      <c r="E673" s="122"/>
      <c r="F673" s="122">
        <f aca="true" t="shared" si="167" ref="F673:R673">F674+F682</f>
        <v>0</v>
      </c>
      <c r="G673" s="122">
        <f t="shared" si="167"/>
        <v>0</v>
      </c>
      <c r="H673" s="122">
        <f t="shared" si="167"/>
        <v>0</v>
      </c>
      <c r="I673" s="122">
        <f t="shared" si="167"/>
        <v>0</v>
      </c>
      <c r="J673" s="122">
        <f t="shared" si="167"/>
        <v>0</v>
      </c>
      <c r="K673" s="122">
        <f t="shared" si="167"/>
        <v>0</v>
      </c>
      <c r="L673" s="122">
        <f t="shared" si="167"/>
        <v>0</v>
      </c>
      <c r="M673" s="122">
        <f t="shared" si="167"/>
        <v>0</v>
      </c>
      <c r="N673" s="122">
        <f t="shared" si="167"/>
        <v>0</v>
      </c>
      <c r="O673" s="122">
        <f t="shared" si="167"/>
        <v>0</v>
      </c>
      <c r="P673" s="122">
        <f t="shared" si="167"/>
        <v>0</v>
      </c>
      <c r="Q673" s="122">
        <f t="shared" si="167"/>
        <v>0</v>
      </c>
      <c r="R673" s="122">
        <f t="shared" si="167"/>
        <v>0</v>
      </c>
    </row>
    <row r="674" spans="1:18" s="114" customFormat="1" ht="15.75" customHeight="1" hidden="1">
      <c r="A674" s="82" t="s">
        <v>106</v>
      </c>
      <c r="B674" s="53">
        <v>70201</v>
      </c>
      <c r="C674" s="53"/>
      <c r="D674" s="161">
        <f t="shared" si="153"/>
        <v>0</v>
      </c>
      <c r="E674" s="53"/>
      <c r="F674" s="53">
        <f aca="true" t="shared" si="168" ref="F674:R674">F675+F679</f>
        <v>0</v>
      </c>
      <c r="G674" s="53">
        <f t="shared" si="168"/>
        <v>0</v>
      </c>
      <c r="H674" s="53">
        <f t="shared" si="168"/>
        <v>0</v>
      </c>
      <c r="I674" s="53">
        <f t="shared" si="168"/>
        <v>0</v>
      </c>
      <c r="J674" s="53">
        <f t="shared" si="168"/>
        <v>0</v>
      </c>
      <c r="K674" s="53">
        <f t="shared" si="168"/>
        <v>0</v>
      </c>
      <c r="L674" s="53">
        <f t="shared" si="168"/>
        <v>0</v>
      </c>
      <c r="M674" s="53">
        <f t="shared" si="168"/>
        <v>0</v>
      </c>
      <c r="N674" s="53">
        <f t="shared" si="168"/>
        <v>0</v>
      </c>
      <c r="O674" s="53">
        <f t="shared" si="168"/>
        <v>0</v>
      </c>
      <c r="P674" s="53">
        <f t="shared" si="168"/>
        <v>0</v>
      </c>
      <c r="Q674" s="53">
        <f t="shared" si="168"/>
        <v>0</v>
      </c>
      <c r="R674" s="53">
        <f t="shared" si="168"/>
        <v>0</v>
      </c>
    </row>
    <row r="675" spans="1:18" s="52" customFormat="1" ht="47.25" customHeight="1" hidden="1">
      <c r="A675" s="116" t="s">
        <v>484</v>
      </c>
      <c r="B675" s="51"/>
      <c r="C675" s="51">
        <v>3110</v>
      </c>
      <c r="D675" s="161">
        <f t="shared" si="153"/>
        <v>0</v>
      </c>
      <c r="E675" s="51"/>
      <c r="F675" s="51">
        <f aca="true" t="shared" si="169" ref="F675:R675">F676</f>
        <v>0</v>
      </c>
      <c r="G675" s="51">
        <f t="shared" si="169"/>
        <v>0</v>
      </c>
      <c r="H675" s="51">
        <f t="shared" si="169"/>
        <v>0</v>
      </c>
      <c r="I675" s="51">
        <f t="shared" si="169"/>
        <v>0</v>
      </c>
      <c r="J675" s="51">
        <f t="shared" si="169"/>
        <v>0</v>
      </c>
      <c r="K675" s="51">
        <f t="shared" si="169"/>
        <v>0</v>
      </c>
      <c r="L675" s="51">
        <f t="shared" si="169"/>
        <v>0</v>
      </c>
      <c r="M675" s="51">
        <f t="shared" si="169"/>
        <v>0</v>
      </c>
      <c r="N675" s="51">
        <f t="shared" si="169"/>
        <v>0</v>
      </c>
      <c r="O675" s="51">
        <f t="shared" si="169"/>
        <v>0</v>
      </c>
      <c r="P675" s="51">
        <f t="shared" si="169"/>
        <v>0</v>
      </c>
      <c r="Q675" s="51">
        <f t="shared" si="169"/>
        <v>0</v>
      </c>
      <c r="R675" s="51">
        <f t="shared" si="169"/>
        <v>0</v>
      </c>
    </row>
    <row r="676" spans="1:22" s="48" customFormat="1" ht="46.5" customHeight="1" hidden="1">
      <c r="A676" s="57" t="s">
        <v>137</v>
      </c>
      <c r="B676" s="53"/>
      <c r="C676" s="53"/>
      <c r="D676" s="161">
        <f aca="true" t="shared" si="170" ref="D676:D715">F676+H676+I676+J676+K676+L676+M676+N676+O676+P676+Q676+R676</f>
        <v>0</v>
      </c>
      <c r="E676" s="53"/>
      <c r="F676" s="53"/>
      <c r="G676" s="53"/>
      <c r="H676" s="53"/>
      <c r="I676" s="53"/>
      <c r="J676" s="53"/>
      <c r="K676" s="53"/>
      <c r="L676" s="53"/>
      <c r="M676" s="53"/>
      <c r="N676" s="53"/>
      <c r="O676" s="53"/>
      <c r="P676" s="53"/>
      <c r="Q676" s="53"/>
      <c r="R676" s="53"/>
      <c r="S676" s="114"/>
      <c r="T676" s="114"/>
      <c r="U676" s="114"/>
      <c r="V676" s="114"/>
    </row>
    <row r="677" spans="1:18" s="123" customFormat="1" ht="15.75" customHeight="1" hidden="1">
      <c r="A677" s="121"/>
      <c r="B677" s="122"/>
      <c r="C677" s="122"/>
      <c r="D677" s="161">
        <f t="shared" si="170"/>
        <v>0</v>
      </c>
      <c r="E677" s="122"/>
      <c r="F677" s="122"/>
      <c r="G677" s="122"/>
      <c r="H677" s="122"/>
      <c r="I677" s="122"/>
      <c r="J677" s="122"/>
      <c r="K677" s="122"/>
      <c r="L677" s="122"/>
      <c r="M677" s="122"/>
      <c r="N677" s="122"/>
      <c r="O677" s="122"/>
      <c r="P677" s="122"/>
      <c r="Q677" s="122"/>
      <c r="R677" s="122"/>
    </row>
    <row r="678" spans="1:18" s="123" customFormat="1" ht="15.75" customHeight="1" hidden="1">
      <c r="A678" s="121"/>
      <c r="B678" s="122"/>
      <c r="C678" s="122"/>
      <c r="D678" s="161">
        <f t="shared" si="170"/>
        <v>0</v>
      </c>
      <c r="E678" s="122"/>
      <c r="F678" s="122"/>
      <c r="G678" s="122"/>
      <c r="H678" s="122"/>
      <c r="I678" s="122"/>
      <c r="J678" s="122"/>
      <c r="K678" s="122"/>
      <c r="L678" s="122"/>
      <c r="M678" s="122"/>
      <c r="N678" s="122"/>
      <c r="O678" s="122"/>
      <c r="P678" s="122"/>
      <c r="Q678" s="122"/>
      <c r="R678" s="122"/>
    </row>
    <row r="679" spans="1:18" s="52" customFormat="1" ht="31.5" customHeight="1" hidden="1">
      <c r="A679" s="116" t="s">
        <v>486</v>
      </c>
      <c r="B679" s="51"/>
      <c r="C679" s="51">
        <v>3132</v>
      </c>
      <c r="D679" s="161">
        <f t="shared" si="170"/>
        <v>0</v>
      </c>
      <c r="E679" s="51">
        <f aca="true" t="shared" si="171" ref="E679:R679">E680</f>
        <v>0</v>
      </c>
      <c r="F679" s="51">
        <f t="shared" si="171"/>
        <v>0</v>
      </c>
      <c r="G679" s="51">
        <f t="shared" si="171"/>
        <v>0</v>
      </c>
      <c r="H679" s="51">
        <f t="shared" si="171"/>
        <v>0</v>
      </c>
      <c r="I679" s="51">
        <f t="shared" si="171"/>
        <v>0</v>
      </c>
      <c r="J679" s="51">
        <f t="shared" si="171"/>
        <v>0</v>
      </c>
      <c r="K679" s="51">
        <f t="shared" si="171"/>
        <v>0</v>
      </c>
      <c r="L679" s="51"/>
      <c r="M679" s="51">
        <f t="shared" si="171"/>
        <v>0</v>
      </c>
      <c r="N679" s="51">
        <f t="shared" si="171"/>
        <v>0</v>
      </c>
      <c r="O679" s="51">
        <f t="shared" si="171"/>
        <v>0</v>
      </c>
      <c r="P679" s="51">
        <f t="shared" si="171"/>
        <v>0</v>
      </c>
      <c r="Q679" s="51">
        <f t="shared" si="171"/>
        <v>0</v>
      </c>
      <c r="R679" s="51">
        <f t="shared" si="171"/>
        <v>0</v>
      </c>
    </row>
    <row r="680" spans="1:22" s="48" customFormat="1" ht="47.25" customHeight="1" hidden="1">
      <c r="A680" s="57" t="s">
        <v>137</v>
      </c>
      <c r="B680" s="53"/>
      <c r="C680" s="53"/>
      <c r="D680" s="161">
        <f t="shared" si="170"/>
        <v>0</v>
      </c>
      <c r="E680" s="53"/>
      <c r="F680" s="53"/>
      <c r="G680" s="53"/>
      <c r="H680" s="53"/>
      <c r="I680" s="53"/>
      <c r="J680" s="53"/>
      <c r="K680" s="53"/>
      <c r="L680" s="53"/>
      <c r="M680" s="53"/>
      <c r="N680" s="53"/>
      <c r="O680" s="53"/>
      <c r="P680" s="53"/>
      <c r="Q680" s="53"/>
      <c r="R680" s="53"/>
      <c r="S680" s="114"/>
      <c r="T680" s="114"/>
      <c r="U680" s="114"/>
      <c r="V680" s="114"/>
    </row>
    <row r="681" spans="1:22" s="48" customFormat="1" ht="31.5" customHeight="1" hidden="1">
      <c r="A681" s="57" t="s">
        <v>52</v>
      </c>
      <c r="B681" s="53"/>
      <c r="C681" s="53"/>
      <c r="D681" s="161">
        <f t="shared" si="170"/>
        <v>0</v>
      </c>
      <c r="E681" s="53"/>
      <c r="F681" s="53"/>
      <c r="G681" s="53"/>
      <c r="H681" s="53"/>
      <c r="I681" s="53"/>
      <c r="J681" s="53"/>
      <c r="K681" s="53"/>
      <c r="L681" s="53"/>
      <c r="M681" s="53"/>
      <c r="N681" s="53"/>
      <c r="O681" s="53"/>
      <c r="P681" s="53"/>
      <c r="Q681" s="53"/>
      <c r="R681" s="53"/>
      <c r="S681" s="114"/>
      <c r="T681" s="114"/>
      <c r="U681" s="114"/>
      <c r="V681" s="114"/>
    </row>
    <row r="682" spans="1:18" s="114" customFormat="1" ht="15.75" customHeight="1" hidden="1">
      <c r="A682" s="57" t="s">
        <v>50</v>
      </c>
      <c r="B682" s="53">
        <v>70101</v>
      </c>
      <c r="C682" s="53"/>
      <c r="D682" s="161">
        <f t="shared" si="170"/>
        <v>0</v>
      </c>
      <c r="E682" s="53"/>
      <c r="F682" s="53">
        <f>F684+F688+F690+F683</f>
        <v>0</v>
      </c>
      <c r="G682" s="53">
        <f aca="true" t="shared" si="172" ref="G682:R682">G684+G688+G690+G683</f>
        <v>0</v>
      </c>
      <c r="H682" s="53">
        <f t="shared" si="172"/>
        <v>0</v>
      </c>
      <c r="I682" s="53">
        <f t="shared" si="172"/>
        <v>0</v>
      </c>
      <c r="J682" s="53">
        <f t="shared" si="172"/>
        <v>0</v>
      </c>
      <c r="K682" s="53">
        <f t="shared" si="172"/>
        <v>0</v>
      </c>
      <c r="L682" s="53">
        <f t="shared" si="172"/>
        <v>0</v>
      </c>
      <c r="M682" s="53">
        <f t="shared" si="172"/>
        <v>0</v>
      </c>
      <c r="N682" s="53">
        <f t="shared" si="172"/>
        <v>0</v>
      </c>
      <c r="O682" s="53">
        <f t="shared" si="172"/>
        <v>0</v>
      </c>
      <c r="P682" s="53">
        <f t="shared" si="172"/>
        <v>0</v>
      </c>
      <c r="Q682" s="53">
        <f t="shared" si="172"/>
        <v>0</v>
      </c>
      <c r="R682" s="53">
        <f t="shared" si="172"/>
        <v>0</v>
      </c>
    </row>
    <row r="683" spans="1:18" s="114" customFormat="1" ht="34.5" customHeight="1" hidden="1">
      <c r="A683" s="120" t="s">
        <v>192</v>
      </c>
      <c r="B683" s="53"/>
      <c r="C683" s="53">
        <v>3122</v>
      </c>
      <c r="D683" s="161">
        <f t="shared" si="170"/>
        <v>0</v>
      </c>
      <c r="E683" s="53"/>
      <c r="F683" s="53"/>
      <c r="G683" s="53"/>
      <c r="H683" s="53"/>
      <c r="I683" s="53"/>
      <c r="J683" s="53"/>
      <c r="K683" s="53"/>
      <c r="L683" s="51"/>
      <c r="M683" s="53"/>
      <c r="N683" s="53"/>
      <c r="O683" s="53"/>
      <c r="P683" s="53"/>
      <c r="Q683" s="53"/>
      <c r="R683" s="53"/>
    </row>
    <row r="684" spans="1:18" s="52" customFormat="1" ht="31.5" customHeight="1" hidden="1">
      <c r="A684" s="116" t="s">
        <v>486</v>
      </c>
      <c r="B684" s="51"/>
      <c r="C684" s="51">
        <v>3132</v>
      </c>
      <c r="D684" s="161">
        <f t="shared" si="170"/>
        <v>0</v>
      </c>
      <c r="E684" s="51"/>
      <c r="F684" s="54">
        <f aca="true" t="shared" si="173" ref="F684:R684">F685+F686+F687</f>
        <v>0</v>
      </c>
      <c r="G684" s="54">
        <f t="shared" si="173"/>
        <v>0</v>
      </c>
      <c r="H684" s="54">
        <f t="shared" si="173"/>
        <v>0</v>
      </c>
      <c r="I684" s="54">
        <f t="shared" si="173"/>
        <v>0</v>
      </c>
      <c r="J684" s="54">
        <f t="shared" si="173"/>
        <v>0</v>
      </c>
      <c r="K684" s="54">
        <f t="shared" si="173"/>
        <v>0</v>
      </c>
      <c r="L684" s="54">
        <f t="shared" si="173"/>
        <v>0</v>
      </c>
      <c r="M684" s="54">
        <f t="shared" si="173"/>
        <v>0</v>
      </c>
      <c r="N684" s="54">
        <f t="shared" si="173"/>
        <v>0</v>
      </c>
      <c r="O684" s="54">
        <f t="shared" si="173"/>
        <v>0</v>
      </c>
      <c r="P684" s="54">
        <f t="shared" si="173"/>
        <v>0</v>
      </c>
      <c r="Q684" s="54">
        <f t="shared" si="173"/>
        <v>0</v>
      </c>
      <c r="R684" s="54">
        <f t="shared" si="173"/>
        <v>0</v>
      </c>
    </row>
    <row r="685" spans="1:22" s="48" customFormat="1" ht="45.75" customHeight="1" hidden="1">
      <c r="A685" s="57" t="s">
        <v>137</v>
      </c>
      <c r="B685" s="53"/>
      <c r="C685" s="53"/>
      <c r="D685" s="161">
        <f t="shared" si="170"/>
        <v>0</v>
      </c>
      <c r="E685" s="53"/>
      <c r="F685" s="53"/>
      <c r="G685" s="114"/>
      <c r="H685" s="53"/>
      <c r="I685" s="53"/>
      <c r="J685" s="53"/>
      <c r="K685" s="53"/>
      <c r="L685" s="53"/>
      <c r="M685" s="53"/>
      <c r="N685" s="53"/>
      <c r="O685" s="53"/>
      <c r="P685" s="53"/>
      <c r="Q685" s="53"/>
      <c r="R685" s="53"/>
      <c r="S685" s="114"/>
      <c r="T685" s="114"/>
      <c r="U685" s="114"/>
      <c r="V685" s="114"/>
    </row>
    <row r="686" spans="1:22" s="48" customFormat="1" ht="47.25" customHeight="1" hidden="1">
      <c r="A686" s="57" t="s">
        <v>51</v>
      </c>
      <c r="B686" s="53"/>
      <c r="C686" s="53"/>
      <c r="D686" s="161">
        <f t="shared" si="170"/>
        <v>0</v>
      </c>
      <c r="E686" s="53"/>
      <c r="F686" s="53"/>
      <c r="G686" s="114"/>
      <c r="H686" s="53"/>
      <c r="I686" s="53"/>
      <c r="J686" s="53"/>
      <c r="K686" s="53"/>
      <c r="L686" s="53"/>
      <c r="M686" s="53"/>
      <c r="N686" s="53"/>
      <c r="O686" s="53"/>
      <c r="P686" s="53"/>
      <c r="Q686" s="53"/>
      <c r="R686" s="53"/>
      <c r="S686" s="114"/>
      <c r="T686" s="114"/>
      <c r="U686" s="114"/>
      <c r="V686" s="114"/>
    </row>
    <row r="687" spans="1:22" s="48" customFormat="1" ht="29.25" customHeight="1" hidden="1">
      <c r="A687" s="57" t="s">
        <v>56</v>
      </c>
      <c r="B687" s="53"/>
      <c r="C687" s="53"/>
      <c r="D687" s="161">
        <f t="shared" si="170"/>
        <v>0</v>
      </c>
      <c r="E687" s="53"/>
      <c r="F687" s="53"/>
      <c r="G687" s="114"/>
      <c r="H687" s="53"/>
      <c r="I687" s="53"/>
      <c r="J687" s="53"/>
      <c r="K687" s="53"/>
      <c r="L687" s="53"/>
      <c r="M687" s="53"/>
      <c r="N687" s="53"/>
      <c r="O687" s="53"/>
      <c r="P687" s="53"/>
      <c r="Q687" s="53"/>
      <c r="R687" s="53"/>
      <c r="S687" s="114"/>
      <c r="T687" s="114"/>
      <c r="U687" s="114"/>
      <c r="V687" s="114"/>
    </row>
    <row r="688" spans="1:18" s="52" customFormat="1" ht="47.25" customHeight="1" hidden="1">
      <c r="A688" s="111" t="s">
        <v>484</v>
      </c>
      <c r="B688" s="51"/>
      <c r="C688" s="51">
        <v>3110</v>
      </c>
      <c r="D688" s="161">
        <f t="shared" si="170"/>
        <v>0</v>
      </c>
      <c r="E688" s="51"/>
      <c r="F688" s="54">
        <f aca="true" t="shared" si="174" ref="F688:R688">F689</f>
        <v>0</v>
      </c>
      <c r="G688" s="54">
        <f t="shared" si="174"/>
        <v>0</v>
      </c>
      <c r="H688" s="54">
        <f t="shared" si="174"/>
        <v>0</v>
      </c>
      <c r="I688" s="54">
        <f t="shared" si="174"/>
        <v>0</v>
      </c>
      <c r="J688" s="54">
        <f t="shared" si="174"/>
        <v>0</v>
      </c>
      <c r="K688" s="54">
        <f t="shared" si="174"/>
        <v>0</v>
      </c>
      <c r="L688" s="54">
        <f t="shared" si="174"/>
        <v>0</v>
      </c>
      <c r="M688" s="54">
        <f t="shared" si="174"/>
        <v>0</v>
      </c>
      <c r="N688" s="54">
        <f t="shared" si="174"/>
        <v>0</v>
      </c>
      <c r="O688" s="54">
        <f t="shared" si="174"/>
        <v>0</v>
      </c>
      <c r="P688" s="54">
        <f t="shared" si="174"/>
        <v>0</v>
      </c>
      <c r="Q688" s="54">
        <f t="shared" si="174"/>
        <v>0</v>
      </c>
      <c r="R688" s="54">
        <f t="shared" si="174"/>
        <v>0</v>
      </c>
    </row>
    <row r="689" spans="1:22" s="48" customFormat="1" ht="47.25" customHeight="1" hidden="1">
      <c r="A689" s="57" t="s">
        <v>137</v>
      </c>
      <c r="B689" s="53"/>
      <c r="C689" s="53"/>
      <c r="D689" s="161">
        <f t="shared" si="170"/>
        <v>0</v>
      </c>
      <c r="E689" s="53"/>
      <c r="F689" s="53"/>
      <c r="G689" s="114"/>
      <c r="H689" s="53"/>
      <c r="I689" s="53"/>
      <c r="J689" s="53"/>
      <c r="K689" s="53"/>
      <c r="L689" s="53"/>
      <c r="M689" s="53"/>
      <c r="N689" s="53"/>
      <c r="O689" s="53"/>
      <c r="P689" s="53"/>
      <c r="Q689" s="53"/>
      <c r="R689" s="53"/>
      <c r="S689" s="114"/>
      <c r="T689" s="114"/>
      <c r="U689" s="114"/>
      <c r="V689" s="114"/>
    </row>
    <row r="690" spans="1:18" s="114" customFormat="1" ht="54" customHeight="1" hidden="1">
      <c r="A690" s="57" t="s">
        <v>135</v>
      </c>
      <c r="B690" s="53"/>
      <c r="C690" s="53">
        <v>3142</v>
      </c>
      <c r="D690" s="161">
        <f t="shared" si="170"/>
        <v>0</v>
      </c>
      <c r="E690" s="53"/>
      <c r="F690" s="53">
        <f aca="true" t="shared" si="175" ref="F690:R690">F691</f>
        <v>0</v>
      </c>
      <c r="G690" s="53">
        <f t="shared" si="175"/>
        <v>0</v>
      </c>
      <c r="H690" s="53">
        <f t="shared" si="175"/>
        <v>0</v>
      </c>
      <c r="I690" s="53">
        <f t="shared" si="175"/>
        <v>0</v>
      </c>
      <c r="J690" s="53">
        <f t="shared" si="175"/>
        <v>0</v>
      </c>
      <c r="K690" s="53">
        <f t="shared" si="175"/>
        <v>0</v>
      </c>
      <c r="L690" s="53">
        <f t="shared" si="175"/>
        <v>0</v>
      </c>
      <c r="M690" s="53">
        <f t="shared" si="175"/>
        <v>0</v>
      </c>
      <c r="N690" s="53">
        <f t="shared" si="175"/>
        <v>0</v>
      </c>
      <c r="O690" s="53">
        <f t="shared" si="175"/>
        <v>0</v>
      </c>
      <c r="P690" s="53">
        <f t="shared" si="175"/>
        <v>0</v>
      </c>
      <c r="Q690" s="53">
        <f t="shared" si="175"/>
        <v>0</v>
      </c>
      <c r="R690" s="53">
        <f t="shared" si="175"/>
        <v>0</v>
      </c>
    </row>
    <row r="691" spans="1:22" s="48" customFormat="1" ht="46.5" customHeight="1" hidden="1">
      <c r="A691" s="57" t="s">
        <v>137</v>
      </c>
      <c r="B691" s="53"/>
      <c r="C691" s="53"/>
      <c r="D691" s="161">
        <f t="shared" si="170"/>
        <v>0</v>
      </c>
      <c r="E691" s="53"/>
      <c r="F691" s="53"/>
      <c r="G691" s="114"/>
      <c r="H691" s="53"/>
      <c r="I691" s="53"/>
      <c r="J691" s="53"/>
      <c r="K691" s="53"/>
      <c r="L691" s="53"/>
      <c r="M691" s="53"/>
      <c r="N691" s="53"/>
      <c r="O691" s="53"/>
      <c r="P691" s="53"/>
      <c r="Q691" s="53"/>
      <c r="R691" s="53"/>
      <c r="S691" s="114"/>
      <c r="T691" s="114"/>
      <c r="U691" s="114"/>
      <c r="V691" s="114"/>
    </row>
    <row r="692" spans="1:18" s="123" customFormat="1" ht="31.5" customHeight="1" hidden="1">
      <c r="A692" s="121" t="s">
        <v>47</v>
      </c>
      <c r="B692" s="122"/>
      <c r="C692" s="122"/>
      <c r="D692" s="161">
        <f t="shared" si="170"/>
        <v>0</v>
      </c>
      <c r="E692" s="122"/>
      <c r="F692" s="122">
        <f aca="true" t="shared" si="176" ref="F692:R692">F693</f>
        <v>0</v>
      </c>
      <c r="G692" s="122">
        <f t="shared" si="176"/>
        <v>0</v>
      </c>
      <c r="H692" s="122">
        <f t="shared" si="176"/>
        <v>0</v>
      </c>
      <c r="I692" s="122">
        <f t="shared" si="176"/>
        <v>0</v>
      </c>
      <c r="J692" s="122">
        <f t="shared" si="176"/>
        <v>0</v>
      </c>
      <c r="K692" s="122">
        <f t="shared" si="176"/>
        <v>0</v>
      </c>
      <c r="L692" s="122">
        <f t="shared" si="176"/>
        <v>0</v>
      </c>
      <c r="M692" s="122">
        <f t="shared" si="176"/>
        <v>0</v>
      </c>
      <c r="N692" s="122">
        <f t="shared" si="176"/>
        <v>0</v>
      </c>
      <c r="O692" s="122">
        <f t="shared" si="176"/>
        <v>0</v>
      </c>
      <c r="P692" s="122">
        <f t="shared" si="176"/>
        <v>0</v>
      </c>
      <c r="Q692" s="122">
        <f t="shared" si="176"/>
        <v>0</v>
      </c>
      <c r="R692" s="122">
        <f t="shared" si="176"/>
        <v>0</v>
      </c>
    </row>
    <row r="693" spans="1:18" s="114" customFormat="1" ht="15.75" customHeight="1" hidden="1">
      <c r="A693" s="57" t="s">
        <v>48</v>
      </c>
      <c r="B693" s="53">
        <v>80101</v>
      </c>
      <c r="C693" s="53"/>
      <c r="D693" s="161">
        <f t="shared" si="170"/>
        <v>0</v>
      </c>
      <c r="E693" s="53"/>
      <c r="F693" s="53">
        <f aca="true" t="shared" si="177" ref="F693:R693">F694+F698+F704</f>
        <v>0</v>
      </c>
      <c r="G693" s="53">
        <f t="shared" si="177"/>
        <v>0</v>
      </c>
      <c r="H693" s="53">
        <f t="shared" si="177"/>
        <v>0</v>
      </c>
      <c r="I693" s="53">
        <f t="shared" si="177"/>
        <v>0</v>
      </c>
      <c r="J693" s="53">
        <f t="shared" si="177"/>
        <v>0</v>
      </c>
      <c r="K693" s="53">
        <f t="shared" si="177"/>
        <v>0</v>
      </c>
      <c r="L693" s="53">
        <f t="shared" si="177"/>
        <v>0</v>
      </c>
      <c r="M693" s="53">
        <f t="shared" si="177"/>
        <v>0</v>
      </c>
      <c r="N693" s="53">
        <f t="shared" si="177"/>
        <v>0</v>
      </c>
      <c r="O693" s="53">
        <f t="shared" si="177"/>
        <v>0</v>
      </c>
      <c r="P693" s="53">
        <f t="shared" si="177"/>
        <v>0</v>
      </c>
      <c r="Q693" s="53">
        <f t="shared" si="177"/>
        <v>0</v>
      </c>
      <c r="R693" s="53">
        <f t="shared" si="177"/>
        <v>0</v>
      </c>
    </row>
    <row r="694" spans="1:18" s="52" customFormat="1" ht="47.25" customHeight="1" hidden="1">
      <c r="A694" s="116" t="s">
        <v>472</v>
      </c>
      <c r="B694" s="51"/>
      <c r="C694" s="51">
        <v>3110</v>
      </c>
      <c r="D694" s="161">
        <f t="shared" si="170"/>
        <v>0</v>
      </c>
      <c r="E694" s="51"/>
      <c r="F694" s="51">
        <f aca="true" t="shared" si="178" ref="F694:R694">F695+F697+F696</f>
        <v>0</v>
      </c>
      <c r="G694" s="51">
        <f t="shared" si="178"/>
        <v>0</v>
      </c>
      <c r="H694" s="51">
        <f t="shared" si="178"/>
        <v>0</v>
      </c>
      <c r="I694" s="51">
        <f t="shared" si="178"/>
        <v>0</v>
      </c>
      <c r="J694" s="51">
        <f t="shared" si="178"/>
        <v>0</v>
      </c>
      <c r="K694" s="51">
        <f t="shared" si="178"/>
        <v>0</v>
      </c>
      <c r="L694" s="51"/>
      <c r="M694" s="51">
        <f t="shared" si="178"/>
        <v>0</v>
      </c>
      <c r="N694" s="51">
        <f t="shared" si="178"/>
        <v>0</v>
      </c>
      <c r="O694" s="51">
        <f t="shared" si="178"/>
        <v>0</v>
      </c>
      <c r="P694" s="51">
        <f t="shared" si="178"/>
        <v>0</v>
      </c>
      <c r="Q694" s="51">
        <f t="shared" si="178"/>
        <v>0</v>
      </c>
      <c r="R694" s="51">
        <f t="shared" si="178"/>
        <v>0</v>
      </c>
    </row>
    <row r="695" spans="1:22" s="48" customFormat="1" ht="45.75" customHeight="1" hidden="1">
      <c r="A695" s="57" t="s">
        <v>137</v>
      </c>
      <c r="B695" s="138"/>
      <c r="C695" s="138"/>
      <c r="D695" s="161">
        <f t="shared" si="170"/>
        <v>0</v>
      </c>
      <c r="E695" s="138"/>
      <c r="F695" s="138"/>
      <c r="G695" s="114"/>
      <c r="H695" s="138"/>
      <c r="I695" s="138"/>
      <c r="J695" s="138"/>
      <c r="K695" s="138"/>
      <c r="L695" s="138"/>
      <c r="M695" s="138"/>
      <c r="N695" s="138"/>
      <c r="O695" s="138"/>
      <c r="P695" s="138"/>
      <c r="Q695" s="138"/>
      <c r="R695" s="138"/>
      <c r="S695" s="114"/>
      <c r="T695" s="114"/>
      <c r="U695" s="114"/>
      <c r="V695" s="114"/>
    </row>
    <row r="696" spans="1:22" s="48" customFormat="1" ht="62.25" customHeight="1" hidden="1">
      <c r="A696" s="152" t="s">
        <v>78</v>
      </c>
      <c r="B696" s="138"/>
      <c r="C696" s="138"/>
      <c r="D696" s="161">
        <f t="shared" si="170"/>
        <v>0</v>
      </c>
      <c r="E696" s="138"/>
      <c r="F696" s="138"/>
      <c r="G696" s="114"/>
      <c r="H696" s="138"/>
      <c r="I696" s="138"/>
      <c r="J696" s="138"/>
      <c r="K696" s="138"/>
      <c r="L696" s="138"/>
      <c r="M696" s="138"/>
      <c r="N696" s="138"/>
      <c r="O696" s="138"/>
      <c r="P696" s="138"/>
      <c r="Q696" s="138"/>
      <c r="R696" s="138"/>
      <c r="S696" s="114"/>
      <c r="T696" s="114"/>
      <c r="U696" s="114"/>
      <c r="V696" s="114"/>
    </row>
    <row r="697" spans="1:22" s="48" customFormat="1" ht="35.25" customHeight="1" hidden="1">
      <c r="A697" s="152" t="s">
        <v>54</v>
      </c>
      <c r="B697" s="138"/>
      <c r="C697" s="138"/>
      <c r="D697" s="161">
        <f t="shared" si="170"/>
        <v>0</v>
      </c>
      <c r="E697" s="138"/>
      <c r="F697" s="138"/>
      <c r="G697" s="114"/>
      <c r="H697" s="138"/>
      <c r="I697" s="138"/>
      <c r="J697" s="138"/>
      <c r="K697" s="138"/>
      <c r="L697" s="138"/>
      <c r="M697" s="138"/>
      <c r="N697" s="138"/>
      <c r="O697" s="138"/>
      <c r="P697" s="138"/>
      <c r="Q697" s="138"/>
      <c r="R697" s="138"/>
      <c r="S697" s="114"/>
      <c r="T697" s="114"/>
      <c r="U697" s="114"/>
      <c r="V697" s="114"/>
    </row>
    <row r="698" spans="1:18" s="52" customFormat="1" ht="31.5" customHeight="1" hidden="1">
      <c r="A698" s="116" t="s">
        <v>436</v>
      </c>
      <c r="B698" s="51"/>
      <c r="C698" s="51">
        <v>3132</v>
      </c>
      <c r="D698" s="161">
        <f t="shared" si="170"/>
        <v>0</v>
      </c>
      <c r="E698" s="51">
        <f aca="true" t="shared" si="179" ref="E698:R698">+E699+E703</f>
        <v>0</v>
      </c>
      <c r="F698" s="51">
        <f t="shared" si="179"/>
        <v>0</v>
      </c>
      <c r="G698" s="51">
        <f t="shared" si="179"/>
        <v>0</v>
      </c>
      <c r="H698" s="51">
        <f t="shared" si="179"/>
        <v>0</v>
      </c>
      <c r="I698" s="51">
        <f t="shared" si="179"/>
        <v>0</v>
      </c>
      <c r="J698" s="51">
        <f t="shared" si="179"/>
        <v>0</v>
      </c>
      <c r="K698" s="51">
        <f t="shared" si="179"/>
        <v>0</v>
      </c>
      <c r="L698" s="51"/>
      <c r="M698" s="51">
        <f t="shared" si="179"/>
        <v>0</v>
      </c>
      <c r="N698" s="51">
        <f t="shared" si="179"/>
        <v>0</v>
      </c>
      <c r="O698" s="51">
        <f t="shared" si="179"/>
        <v>0</v>
      </c>
      <c r="P698" s="51">
        <f t="shared" si="179"/>
        <v>0</v>
      </c>
      <c r="Q698" s="51">
        <f t="shared" si="179"/>
        <v>0</v>
      </c>
      <c r="R698" s="51">
        <f t="shared" si="179"/>
        <v>0</v>
      </c>
    </row>
    <row r="699" spans="1:22" s="48" customFormat="1" ht="45" customHeight="1" hidden="1">
      <c r="A699" s="57" t="s">
        <v>137</v>
      </c>
      <c r="B699" s="53"/>
      <c r="C699" s="53"/>
      <c r="D699" s="161">
        <f t="shared" si="170"/>
        <v>0</v>
      </c>
      <c r="E699" s="53"/>
      <c r="F699" s="53"/>
      <c r="G699" s="53"/>
      <c r="H699" s="53"/>
      <c r="I699" s="53"/>
      <c r="J699" s="53"/>
      <c r="K699" s="53"/>
      <c r="L699" s="53"/>
      <c r="M699" s="53"/>
      <c r="N699" s="53"/>
      <c r="O699" s="53"/>
      <c r="P699" s="53"/>
      <c r="Q699" s="53"/>
      <c r="R699" s="53"/>
      <c r="S699" s="114"/>
      <c r="T699" s="114"/>
      <c r="U699" s="114"/>
      <c r="V699" s="114"/>
    </row>
    <row r="700" spans="1:22" s="48" customFormat="1" ht="46.5" customHeight="1" hidden="1">
      <c r="A700" s="57" t="s">
        <v>49</v>
      </c>
      <c r="B700" s="53"/>
      <c r="C700" s="53"/>
      <c r="D700" s="161">
        <f t="shared" si="170"/>
        <v>0</v>
      </c>
      <c r="E700" s="53"/>
      <c r="F700" s="53"/>
      <c r="G700" s="53"/>
      <c r="H700" s="53"/>
      <c r="I700" s="53"/>
      <c r="J700" s="53"/>
      <c r="K700" s="53"/>
      <c r="L700" s="53"/>
      <c r="M700" s="53"/>
      <c r="N700" s="53"/>
      <c r="O700" s="53"/>
      <c r="P700" s="53"/>
      <c r="Q700" s="53"/>
      <c r="R700" s="53"/>
      <c r="S700" s="114"/>
      <c r="T700" s="114"/>
      <c r="U700" s="114"/>
      <c r="V700" s="114"/>
    </row>
    <row r="701" spans="1:22" s="48" customFormat="1" ht="46.5" customHeight="1" hidden="1">
      <c r="A701" s="57" t="s">
        <v>79</v>
      </c>
      <c r="B701" s="53"/>
      <c r="C701" s="53"/>
      <c r="D701" s="161">
        <f t="shared" si="170"/>
        <v>0</v>
      </c>
      <c r="E701" s="53"/>
      <c r="F701" s="53"/>
      <c r="G701" s="53"/>
      <c r="H701" s="53"/>
      <c r="I701" s="53"/>
      <c r="J701" s="53"/>
      <c r="K701" s="53"/>
      <c r="L701" s="53"/>
      <c r="M701" s="53"/>
      <c r="N701" s="53"/>
      <c r="O701" s="53"/>
      <c r="P701" s="53"/>
      <c r="Q701" s="53"/>
      <c r="R701" s="53"/>
      <c r="S701" s="114"/>
      <c r="T701" s="114"/>
      <c r="U701" s="114"/>
      <c r="V701" s="114"/>
    </row>
    <row r="702" spans="1:22" s="48" customFormat="1" ht="78.75" customHeight="1" hidden="1">
      <c r="A702" s="57" t="s">
        <v>55</v>
      </c>
      <c r="B702" s="53"/>
      <c r="C702" s="53"/>
      <c r="D702" s="161">
        <f t="shared" si="170"/>
        <v>0</v>
      </c>
      <c r="E702" s="53"/>
      <c r="F702" s="53"/>
      <c r="G702" s="53"/>
      <c r="H702" s="53"/>
      <c r="I702" s="53"/>
      <c r="J702" s="53"/>
      <c r="K702" s="53"/>
      <c r="L702" s="53"/>
      <c r="M702" s="53"/>
      <c r="N702" s="53"/>
      <c r="O702" s="53"/>
      <c r="P702" s="53"/>
      <c r="Q702" s="53"/>
      <c r="R702" s="53"/>
      <c r="S702" s="114"/>
      <c r="T702" s="114"/>
      <c r="U702" s="114"/>
      <c r="V702" s="114"/>
    </row>
    <row r="703" spans="1:22" s="48" customFormat="1" ht="15.75" customHeight="1" hidden="1">
      <c r="A703" s="57"/>
      <c r="B703" s="53"/>
      <c r="C703" s="53"/>
      <c r="D703" s="161">
        <f t="shared" si="170"/>
        <v>0</v>
      </c>
      <c r="E703" s="53"/>
      <c r="F703" s="53"/>
      <c r="G703" s="53"/>
      <c r="H703" s="53"/>
      <c r="I703" s="53"/>
      <c r="J703" s="53"/>
      <c r="K703" s="53"/>
      <c r="L703" s="53"/>
      <c r="M703" s="53"/>
      <c r="N703" s="53"/>
      <c r="O703" s="53"/>
      <c r="P703" s="53"/>
      <c r="Q703" s="53"/>
      <c r="R703" s="53"/>
      <c r="S703" s="114"/>
      <c r="T703" s="114"/>
      <c r="U703" s="114"/>
      <c r="V703" s="114"/>
    </row>
    <row r="704" spans="1:18" s="52" customFormat="1" ht="31.5" customHeight="1" hidden="1">
      <c r="A704" s="116" t="s">
        <v>135</v>
      </c>
      <c r="B704" s="51"/>
      <c r="C704" s="51">
        <v>3142</v>
      </c>
      <c r="D704" s="161">
        <f t="shared" si="170"/>
        <v>0</v>
      </c>
      <c r="E704" s="51"/>
      <c r="F704" s="51">
        <f>+F705</f>
        <v>0</v>
      </c>
      <c r="G704" s="51"/>
      <c r="H704" s="51"/>
      <c r="I704" s="51"/>
      <c r="J704" s="51"/>
      <c r="K704" s="51"/>
      <c r="L704" s="51"/>
      <c r="M704" s="51"/>
      <c r="N704" s="51"/>
      <c r="O704" s="51"/>
      <c r="P704" s="51"/>
      <c r="Q704" s="51"/>
      <c r="R704" s="51"/>
    </row>
    <row r="705" spans="1:18" s="52" customFormat="1" ht="47.25" customHeight="1" hidden="1">
      <c r="A705" s="57" t="s">
        <v>137</v>
      </c>
      <c r="B705" s="51"/>
      <c r="C705" s="51"/>
      <c r="D705" s="161">
        <f t="shared" si="170"/>
        <v>0</v>
      </c>
      <c r="E705" s="51"/>
      <c r="F705" s="151"/>
      <c r="G705" s="151"/>
      <c r="H705" s="151"/>
      <c r="I705" s="151"/>
      <c r="J705" s="151"/>
      <c r="K705" s="151"/>
      <c r="L705" s="151"/>
      <c r="M705" s="151"/>
      <c r="N705" s="151"/>
      <c r="O705" s="151"/>
      <c r="P705" s="151"/>
      <c r="Q705" s="151"/>
      <c r="R705" s="151"/>
    </row>
    <row r="706" spans="1:18" s="123" customFormat="1" ht="31.5" customHeight="1" hidden="1">
      <c r="A706" s="121" t="s">
        <v>107</v>
      </c>
      <c r="B706" s="122"/>
      <c r="C706" s="122"/>
      <c r="D706" s="161">
        <f t="shared" si="170"/>
        <v>0</v>
      </c>
      <c r="E706" s="122"/>
      <c r="F706" s="153">
        <f aca="true" t="shared" si="180" ref="F706:R706">F707</f>
        <v>0</v>
      </c>
      <c r="G706" s="153">
        <f t="shared" si="180"/>
        <v>0</v>
      </c>
      <c r="H706" s="153">
        <f t="shared" si="180"/>
        <v>0</v>
      </c>
      <c r="I706" s="153">
        <f t="shared" si="180"/>
        <v>0</v>
      </c>
      <c r="J706" s="153">
        <f t="shared" si="180"/>
        <v>0</v>
      </c>
      <c r="K706" s="153">
        <f t="shared" si="180"/>
        <v>0</v>
      </c>
      <c r="L706" s="153">
        <f t="shared" si="180"/>
        <v>0</v>
      </c>
      <c r="M706" s="153">
        <f t="shared" si="180"/>
        <v>0</v>
      </c>
      <c r="N706" s="153">
        <f t="shared" si="180"/>
        <v>0</v>
      </c>
      <c r="O706" s="153">
        <f t="shared" si="180"/>
        <v>0</v>
      </c>
      <c r="P706" s="153">
        <f t="shared" si="180"/>
        <v>0</v>
      </c>
      <c r="Q706" s="153">
        <f t="shared" si="180"/>
        <v>0</v>
      </c>
      <c r="R706" s="153">
        <f t="shared" si="180"/>
        <v>0</v>
      </c>
    </row>
    <row r="707" spans="1:18" s="114" customFormat="1" ht="64.5" customHeight="1" hidden="1">
      <c r="A707" s="57" t="s">
        <v>108</v>
      </c>
      <c r="B707" s="53">
        <v>130107</v>
      </c>
      <c r="C707" s="53"/>
      <c r="D707" s="161">
        <f t="shared" si="170"/>
        <v>0</v>
      </c>
      <c r="E707" s="53"/>
      <c r="F707" s="138">
        <f aca="true" t="shared" si="181" ref="F707:R707">F708+F710</f>
        <v>0</v>
      </c>
      <c r="G707" s="138">
        <f t="shared" si="181"/>
        <v>0</v>
      </c>
      <c r="H707" s="138">
        <f t="shared" si="181"/>
        <v>0</v>
      </c>
      <c r="I707" s="138">
        <f t="shared" si="181"/>
        <v>0</v>
      </c>
      <c r="J707" s="138">
        <f t="shared" si="181"/>
        <v>0</v>
      </c>
      <c r="K707" s="138">
        <f t="shared" si="181"/>
        <v>0</v>
      </c>
      <c r="L707" s="138">
        <f t="shared" si="181"/>
        <v>0</v>
      </c>
      <c r="M707" s="138">
        <f t="shared" si="181"/>
        <v>0</v>
      </c>
      <c r="N707" s="138">
        <f t="shared" si="181"/>
        <v>0</v>
      </c>
      <c r="O707" s="138">
        <f t="shared" si="181"/>
        <v>0</v>
      </c>
      <c r="P707" s="138">
        <f t="shared" si="181"/>
        <v>0</v>
      </c>
      <c r="Q707" s="138">
        <f t="shared" si="181"/>
        <v>0</v>
      </c>
      <c r="R707" s="138">
        <f t="shared" si="181"/>
        <v>0</v>
      </c>
    </row>
    <row r="708" spans="1:18" s="52" customFormat="1" ht="47.25" customHeight="1" hidden="1">
      <c r="A708" s="116" t="s">
        <v>392</v>
      </c>
      <c r="B708" s="51"/>
      <c r="C708" s="51">
        <v>3110</v>
      </c>
      <c r="D708" s="161">
        <f t="shared" si="170"/>
        <v>0</v>
      </c>
      <c r="E708" s="51"/>
      <c r="F708" s="51"/>
      <c r="G708" s="51"/>
      <c r="H708" s="51"/>
      <c r="I708" s="51"/>
      <c r="J708" s="51"/>
      <c r="K708" s="51"/>
      <c r="L708" s="51"/>
      <c r="M708" s="51"/>
      <c r="N708" s="51"/>
      <c r="O708" s="51"/>
      <c r="P708" s="51"/>
      <c r="Q708" s="51"/>
      <c r="R708" s="51"/>
    </row>
    <row r="709" spans="1:18" s="52" customFormat="1" ht="46.5" customHeight="1" hidden="1">
      <c r="A709" s="57" t="s">
        <v>137</v>
      </c>
      <c r="B709" s="51"/>
      <c r="C709" s="51"/>
      <c r="D709" s="161">
        <f t="shared" si="170"/>
        <v>0</v>
      </c>
      <c r="E709" s="51"/>
      <c r="F709" s="151"/>
      <c r="G709" s="151"/>
      <c r="H709" s="151"/>
      <c r="I709" s="151"/>
      <c r="J709" s="151"/>
      <c r="K709" s="151"/>
      <c r="L709" s="151"/>
      <c r="M709" s="151"/>
      <c r="N709" s="151"/>
      <c r="O709" s="151"/>
      <c r="P709" s="151"/>
      <c r="Q709" s="151"/>
      <c r="R709" s="151"/>
    </row>
    <row r="710" spans="1:18" s="52" customFormat="1" ht="31.5" customHeight="1" hidden="1">
      <c r="A710" s="116" t="s">
        <v>385</v>
      </c>
      <c r="B710" s="51"/>
      <c r="C710" s="51">
        <v>3132</v>
      </c>
      <c r="D710" s="161">
        <f t="shared" si="170"/>
        <v>0</v>
      </c>
      <c r="E710" s="51"/>
      <c r="F710" s="151"/>
      <c r="G710" s="151"/>
      <c r="H710" s="151"/>
      <c r="I710" s="151"/>
      <c r="J710" s="151"/>
      <c r="K710" s="151"/>
      <c r="L710" s="151"/>
      <c r="M710" s="151"/>
      <c r="N710" s="151"/>
      <c r="O710" s="151"/>
      <c r="P710" s="151"/>
      <c r="Q710" s="151"/>
      <c r="R710" s="151"/>
    </row>
    <row r="711" spans="1:18" s="52" customFormat="1" ht="45" customHeight="1" hidden="1">
      <c r="A711" s="57" t="s">
        <v>137</v>
      </c>
      <c r="B711" s="51"/>
      <c r="C711" s="51"/>
      <c r="D711" s="161">
        <f t="shared" si="170"/>
        <v>0</v>
      </c>
      <c r="E711" s="51"/>
      <c r="F711" s="151"/>
      <c r="G711" s="151"/>
      <c r="H711" s="151"/>
      <c r="I711" s="151"/>
      <c r="J711" s="151"/>
      <c r="K711" s="151"/>
      <c r="L711" s="151"/>
      <c r="M711" s="151"/>
      <c r="N711" s="151"/>
      <c r="O711" s="151"/>
      <c r="P711" s="151"/>
      <c r="Q711" s="151"/>
      <c r="R711" s="151"/>
    </row>
    <row r="712" spans="1:18" s="52" customFormat="1" ht="54" customHeight="1">
      <c r="A712" s="57" t="s">
        <v>39</v>
      </c>
      <c r="B712" s="51"/>
      <c r="C712" s="51"/>
      <c r="D712" s="161">
        <f t="shared" si="170"/>
        <v>137754</v>
      </c>
      <c r="E712" s="51"/>
      <c r="F712" s="151"/>
      <c r="G712" s="151"/>
      <c r="H712" s="151"/>
      <c r="I712" s="151"/>
      <c r="J712" s="151"/>
      <c r="K712" s="151"/>
      <c r="L712" s="151"/>
      <c r="M712" s="151">
        <v>137754</v>
      </c>
      <c r="N712" s="151"/>
      <c r="O712" s="151"/>
      <c r="P712" s="151"/>
      <c r="Q712" s="151"/>
      <c r="R712" s="151"/>
    </row>
    <row r="713" spans="1:18" s="52" customFormat="1" ht="125.25" customHeight="1">
      <c r="A713" s="57" t="s">
        <v>178</v>
      </c>
      <c r="B713" s="51"/>
      <c r="C713" s="51"/>
      <c r="D713" s="161">
        <f t="shared" si="170"/>
        <v>377700</v>
      </c>
      <c r="E713" s="51"/>
      <c r="F713" s="151"/>
      <c r="G713" s="151"/>
      <c r="H713" s="151"/>
      <c r="I713" s="151"/>
      <c r="J713" s="151"/>
      <c r="K713" s="151"/>
      <c r="L713" s="151"/>
      <c r="M713" s="151">
        <v>377700</v>
      </c>
      <c r="N713" s="151"/>
      <c r="O713" s="151"/>
      <c r="P713" s="151"/>
      <c r="Q713" s="151"/>
      <c r="R713" s="151"/>
    </row>
    <row r="714" spans="1:18" s="52" customFormat="1" ht="87.75" customHeight="1">
      <c r="A714" s="57" t="s">
        <v>40</v>
      </c>
      <c r="B714" s="51"/>
      <c r="C714" s="51"/>
      <c r="D714" s="161">
        <f t="shared" si="170"/>
        <v>123136</v>
      </c>
      <c r="E714" s="51"/>
      <c r="F714" s="151"/>
      <c r="G714" s="151"/>
      <c r="H714" s="151"/>
      <c r="I714" s="151"/>
      <c r="J714" s="151"/>
      <c r="K714" s="151"/>
      <c r="L714" s="151"/>
      <c r="M714" s="151">
        <v>123136</v>
      </c>
      <c r="N714" s="151"/>
      <c r="O714" s="151"/>
      <c r="P714" s="151"/>
      <c r="Q714" s="151"/>
      <c r="R714" s="151"/>
    </row>
    <row r="715" spans="1:18" s="52" customFormat="1" ht="18.75" customHeight="1">
      <c r="A715" s="57" t="s">
        <v>185</v>
      </c>
      <c r="B715" s="51"/>
      <c r="C715" s="51"/>
      <c r="D715" s="161">
        <f t="shared" si="170"/>
        <v>18080</v>
      </c>
      <c r="E715" s="51"/>
      <c r="F715" s="151"/>
      <c r="G715" s="151"/>
      <c r="H715" s="151"/>
      <c r="I715" s="151"/>
      <c r="J715" s="151"/>
      <c r="K715" s="151"/>
      <c r="L715" s="151"/>
      <c r="M715" s="151">
        <v>18080</v>
      </c>
      <c r="N715" s="151"/>
      <c r="O715" s="151"/>
      <c r="P715" s="151"/>
      <c r="Q715" s="151"/>
      <c r="R715" s="151"/>
    </row>
    <row r="716" spans="1:18" s="52" customFormat="1" ht="21.75" customHeight="1">
      <c r="A716" s="121" t="s">
        <v>360</v>
      </c>
      <c r="B716" s="51"/>
      <c r="C716" s="51"/>
      <c r="D716" s="151">
        <f>+D717</f>
        <v>56194</v>
      </c>
      <c r="E716" s="151">
        <f aca="true" t="shared" si="182" ref="E716:R717">+E717</f>
        <v>0</v>
      </c>
      <c r="F716" s="151">
        <f t="shared" si="182"/>
        <v>0</v>
      </c>
      <c r="G716" s="151">
        <f t="shared" si="182"/>
        <v>0</v>
      </c>
      <c r="H716" s="151">
        <f t="shared" si="182"/>
        <v>0</v>
      </c>
      <c r="I716" s="151">
        <f t="shared" si="182"/>
        <v>0</v>
      </c>
      <c r="J716" s="151">
        <f t="shared" si="182"/>
        <v>0</v>
      </c>
      <c r="K716" s="151">
        <f t="shared" si="182"/>
        <v>0</v>
      </c>
      <c r="L716" s="151">
        <f t="shared" si="182"/>
        <v>0</v>
      </c>
      <c r="M716" s="151">
        <f t="shared" si="182"/>
        <v>56194</v>
      </c>
      <c r="N716" s="151">
        <f t="shared" si="182"/>
        <v>0</v>
      </c>
      <c r="O716" s="151">
        <f t="shared" si="182"/>
        <v>0</v>
      </c>
      <c r="P716" s="151">
        <f t="shared" si="182"/>
        <v>0</v>
      </c>
      <c r="Q716" s="151">
        <f t="shared" si="182"/>
        <v>0</v>
      </c>
      <c r="R716" s="151">
        <f t="shared" si="182"/>
        <v>0</v>
      </c>
    </row>
    <row r="717" spans="1:18" s="52" customFormat="1" ht="32.25" customHeight="1">
      <c r="A717" s="57" t="s">
        <v>179</v>
      </c>
      <c r="B717" s="51">
        <v>10116</v>
      </c>
      <c r="C717" s="51"/>
      <c r="D717" s="151">
        <f>+D718</f>
        <v>56194</v>
      </c>
      <c r="E717" s="151">
        <f t="shared" si="182"/>
        <v>0</v>
      </c>
      <c r="F717" s="151">
        <f t="shared" si="182"/>
        <v>0</v>
      </c>
      <c r="G717" s="151">
        <f t="shared" si="182"/>
        <v>0</v>
      </c>
      <c r="H717" s="151">
        <f t="shared" si="182"/>
        <v>0</v>
      </c>
      <c r="I717" s="151">
        <f t="shared" si="182"/>
        <v>0</v>
      </c>
      <c r="J717" s="151">
        <f t="shared" si="182"/>
        <v>0</v>
      </c>
      <c r="K717" s="151">
        <f t="shared" si="182"/>
        <v>0</v>
      </c>
      <c r="L717" s="151">
        <f t="shared" si="182"/>
        <v>0</v>
      </c>
      <c r="M717" s="151">
        <f t="shared" si="182"/>
        <v>56194</v>
      </c>
      <c r="N717" s="151">
        <f t="shared" si="182"/>
        <v>0</v>
      </c>
      <c r="O717" s="151">
        <f t="shared" si="182"/>
        <v>0</v>
      </c>
      <c r="P717" s="151">
        <f t="shared" si="182"/>
        <v>0</v>
      </c>
      <c r="Q717" s="151">
        <f t="shared" si="182"/>
        <v>0</v>
      </c>
      <c r="R717" s="151">
        <f t="shared" si="182"/>
        <v>0</v>
      </c>
    </row>
    <row r="718" spans="1:18" s="123" customFormat="1" ht="31.5">
      <c r="A718" s="116" t="s">
        <v>385</v>
      </c>
      <c r="B718" s="51"/>
      <c r="C718" s="51">
        <v>3132</v>
      </c>
      <c r="D718" s="151">
        <f>+F718+H718+I718+J718+K718+L718+M718+N718+O718+P718+Q718+R718</f>
        <v>56194</v>
      </c>
      <c r="E718" s="51"/>
      <c r="F718" s="151"/>
      <c r="G718" s="151"/>
      <c r="H718" s="151"/>
      <c r="I718" s="151"/>
      <c r="J718" s="151"/>
      <c r="K718" s="151"/>
      <c r="L718" s="151"/>
      <c r="M718" s="151">
        <v>56194</v>
      </c>
      <c r="N718" s="151"/>
      <c r="O718" s="151"/>
      <c r="P718" s="151"/>
      <c r="Q718" s="151"/>
      <c r="R718" s="151"/>
    </row>
    <row r="719" spans="1:18" s="114" customFormat="1" ht="15.75">
      <c r="A719" s="121" t="s">
        <v>136</v>
      </c>
      <c r="B719" s="122"/>
      <c r="C719" s="122"/>
      <c r="D719" s="153">
        <f>D720</f>
        <v>288293</v>
      </c>
      <c r="E719" s="122"/>
      <c r="F719" s="153">
        <f aca="true" t="shared" si="183" ref="F719:R720">F720</f>
        <v>0</v>
      </c>
      <c r="G719" s="153">
        <f t="shared" si="183"/>
        <v>0</v>
      </c>
      <c r="H719" s="153">
        <f t="shared" si="183"/>
        <v>0</v>
      </c>
      <c r="I719" s="153">
        <f t="shared" si="183"/>
        <v>0</v>
      </c>
      <c r="J719" s="153">
        <f t="shared" si="183"/>
        <v>141000</v>
      </c>
      <c r="K719" s="153">
        <f t="shared" si="183"/>
        <v>140000</v>
      </c>
      <c r="L719" s="153">
        <f t="shared" si="183"/>
        <v>7293</v>
      </c>
      <c r="M719" s="153">
        <f t="shared" si="183"/>
        <v>0</v>
      </c>
      <c r="N719" s="153">
        <f t="shared" si="183"/>
        <v>0</v>
      </c>
      <c r="O719" s="153">
        <f t="shared" si="183"/>
        <v>0</v>
      </c>
      <c r="P719" s="153">
        <f t="shared" si="183"/>
        <v>0</v>
      </c>
      <c r="Q719" s="153">
        <f t="shared" si="183"/>
        <v>0</v>
      </c>
      <c r="R719" s="153">
        <f t="shared" si="183"/>
        <v>0</v>
      </c>
    </row>
    <row r="720" spans="1:18" s="103" customFormat="1" ht="15.75">
      <c r="A720" s="92" t="s">
        <v>344</v>
      </c>
      <c r="B720" s="53">
        <v>110204</v>
      </c>
      <c r="C720" s="53"/>
      <c r="D720" s="138">
        <f>D721</f>
        <v>288293</v>
      </c>
      <c r="E720" s="53"/>
      <c r="F720" s="138">
        <f t="shared" si="183"/>
        <v>0</v>
      </c>
      <c r="G720" s="138">
        <f t="shared" si="183"/>
        <v>0</v>
      </c>
      <c r="H720" s="138">
        <f t="shared" si="183"/>
        <v>0</v>
      </c>
      <c r="I720" s="138">
        <f t="shared" si="183"/>
        <v>0</v>
      </c>
      <c r="J720" s="138">
        <f t="shared" si="183"/>
        <v>141000</v>
      </c>
      <c r="K720" s="138">
        <f t="shared" si="183"/>
        <v>140000</v>
      </c>
      <c r="L720" s="138">
        <f t="shared" si="183"/>
        <v>7293</v>
      </c>
      <c r="M720" s="138">
        <f t="shared" si="183"/>
        <v>0</v>
      </c>
      <c r="N720" s="138">
        <f t="shared" si="183"/>
        <v>0</v>
      </c>
      <c r="O720" s="138">
        <f t="shared" si="183"/>
        <v>0</v>
      </c>
      <c r="P720" s="138">
        <f t="shared" si="183"/>
        <v>0</v>
      </c>
      <c r="Q720" s="138">
        <f t="shared" si="183"/>
        <v>0</v>
      </c>
      <c r="R720" s="138">
        <f t="shared" si="183"/>
        <v>0</v>
      </c>
    </row>
    <row r="721" spans="1:18" s="103" customFormat="1" ht="45.75" customHeight="1" hidden="1">
      <c r="A721" s="116" t="s">
        <v>385</v>
      </c>
      <c r="B721" s="54"/>
      <c r="C721" s="54">
        <v>3132</v>
      </c>
      <c r="D721" s="151">
        <f>F721+H721+I721+J721+K721+L721+M721+N721+O721+P721+Q721+R721</f>
        <v>288293</v>
      </c>
      <c r="E721" s="54"/>
      <c r="F721" s="54"/>
      <c r="G721" s="54"/>
      <c r="H721" s="54"/>
      <c r="I721" s="54"/>
      <c r="J721" s="54">
        <v>141000</v>
      </c>
      <c r="K721" s="54">
        <v>140000</v>
      </c>
      <c r="L721" s="54">
        <v>7293</v>
      </c>
      <c r="M721" s="54"/>
      <c r="N721" s="54"/>
      <c r="O721" s="54"/>
      <c r="P721" s="54"/>
      <c r="Q721" s="54"/>
      <c r="R721" s="54"/>
    </row>
    <row r="722" spans="1:18" s="123" customFormat="1" ht="63" hidden="1">
      <c r="A722" s="57" t="s">
        <v>137</v>
      </c>
      <c r="B722" s="54"/>
      <c r="C722" s="54"/>
      <c r="D722" s="54"/>
      <c r="E722" s="54"/>
      <c r="F722" s="54"/>
      <c r="G722" s="54"/>
      <c r="H722" s="54"/>
      <c r="I722" s="54"/>
      <c r="J722" s="54"/>
      <c r="K722" s="54"/>
      <c r="L722" s="54"/>
      <c r="M722" s="54"/>
      <c r="N722" s="54"/>
      <c r="O722" s="54"/>
      <c r="P722" s="54"/>
      <c r="Q722" s="54"/>
      <c r="R722" s="54"/>
    </row>
    <row r="723" spans="1:18" s="96" customFormat="1" ht="31.5">
      <c r="A723" s="121" t="s">
        <v>375</v>
      </c>
      <c r="B723" s="54"/>
      <c r="C723" s="54"/>
      <c r="D723" s="54">
        <f>+D724</f>
        <v>250320</v>
      </c>
      <c r="E723" s="54">
        <f aca="true" t="shared" si="184" ref="E723:R724">+E724</f>
        <v>0</v>
      </c>
      <c r="F723" s="54">
        <f t="shared" si="184"/>
        <v>0</v>
      </c>
      <c r="G723" s="54">
        <f t="shared" si="184"/>
        <v>0</v>
      </c>
      <c r="H723" s="54">
        <f t="shared" si="184"/>
        <v>0</v>
      </c>
      <c r="I723" s="54">
        <f t="shared" si="184"/>
        <v>0</v>
      </c>
      <c r="J723" s="54">
        <f t="shared" si="184"/>
        <v>0</v>
      </c>
      <c r="K723" s="54">
        <f t="shared" si="184"/>
        <v>0</v>
      </c>
      <c r="L723" s="54">
        <f t="shared" si="184"/>
        <v>0</v>
      </c>
      <c r="M723" s="54">
        <f t="shared" si="184"/>
        <v>250320</v>
      </c>
      <c r="N723" s="54">
        <f t="shared" si="184"/>
        <v>0</v>
      </c>
      <c r="O723" s="54">
        <f t="shared" si="184"/>
        <v>0</v>
      </c>
      <c r="P723" s="54">
        <f t="shared" si="184"/>
        <v>0</v>
      </c>
      <c r="Q723" s="54">
        <f t="shared" si="184"/>
        <v>0</v>
      </c>
      <c r="R723" s="54">
        <f t="shared" si="184"/>
        <v>0</v>
      </c>
    </row>
    <row r="724" spans="1:18" s="96" customFormat="1" ht="63">
      <c r="A724" s="57" t="s">
        <v>41</v>
      </c>
      <c r="B724" s="54">
        <v>130107</v>
      </c>
      <c r="C724" s="54"/>
      <c r="D724" s="54">
        <f>+D725</f>
        <v>250320</v>
      </c>
      <c r="E724" s="54">
        <f t="shared" si="184"/>
        <v>0</v>
      </c>
      <c r="F724" s="54">
        <f t="shared" si="184"/>
        <v>0</v>
      </c>
      <c r="G724" s="54">
        <f t="shared" si="184"/>
        <v>0</v>
      </c>
      <c r="H724" s="54">
        <f t="shared" si="184"/>
        <v>0</v>
      </c>
      <c r="I724" s="54">
        <f t="shared" si="184"/>
        <v>0</v>
      </c>
      <c r="J724" s="54">
        <f t="shared" si="184"/>
        <v>0</v>
      </c>
      <c r="K724" s="54">
        <f t="shared" si="184"/>
        <v>0</v>
      </c>
      <c r="L724" s="54">
        <f t="shared" si="184"/>
        <v>0</v>
      </c>
      <c r="M724" s="54">
        <f t="shared" si="184"/>
        <v>250320</v>
      </c>
      <c r="N724" s="54">
        <f t="shared" si="184"/>
        <v>0</v>
      </c>
      <c r="O724" s="54">
        <f t="shared" si="184"/>
        <v>0</v>
      </c>
      <c r="P724" s="54">
        <f t="shared" si="184"/>
        <v>0</v>
      </c>
      <c r="Q724" s="54">
        <f t="shared" si="184"/>
        <v>0</v>
      </c>
      <c r="R724" s="54">
        <f t="shared" si="184"/>
        <v>0</v>
      </c>
    </row>
    <row r="725" spans="1:18" s="96" customFormat="1" ht="31.5">
      <c r="A725" s="116" t="s">
        <v>385</v>
      </c>
      <c r="B725" s="54"/>
      <c r="C725" s="54">
        <v>3132</v>
      </c>
      <c r="D725" s="54">
        <f>+F725+H725+I725+J725+K725+L725+M725+N725+O725+P725+Q725+R725</f>
        <v>250320</v>
      </c>
      <c r="E725" s="54"/>
      <c r="F725" s="54"/>
      <c r="G725" s="54"/>
      <c r="H725" s="54"/>
      <c r="I725" s="54"/>
      <c r="J725" s="54"/>
      <c r="K725" s="54"/>
      <c r="L725" s="54"/>
      <c r="M725" s="54">
        <f>199949+27892+22479</f>
        <v>250320</v>
      </c>
      <c r="N725" s="54"/>
      <c r="O725" s="54"/>
      <c r="P725" s="54"/>
      <c r="Q725" s="54"/>
      <c r="R725" s="54"/>
    </row>
    <row r="726" spans="1:22" s="127" customFormat="1" ht="32.25">
      <c r="A726" s="121" t="s">
        <v>72</v>
      </c>
      <c r="B726" s="122"/>
      <c r="C726" s="122"/>
      <c r="D726" s="170">
        <f>+D423+D545+D643+D673+D692+D706+D719+D716+D723</f>
        <v>2868144</v>
      </c>
      <c r="E726" s="170">
        <f aca="true" t="shared" si="185" ref="E726:R726">+E423+E545+E643+E673+E692+E706+E719+E716+E723</f>
        <v>0</v>
      </c>
      <c r="F726" s="170">
        <f t="shared" si="185"/>
        <v>0</v>
      </c>
      <c r="G726" s="170" t="e">
        <f t="shared" si="185"/>
        <v>#REF!</v>
      </c>
      <c r="H726" s="170">
        <f t="shared" si="185"/>
        <v>0</v>
      </c>
      <c r="I726" s="170">
        <f t="shared" si="185"/>
        <v>0</v>
      </c>
      <c r="J726" s="170">
        <f t="shared" si="185"/>
        <v>0</v>
      </c>
      <c r="K726" s="170">
        <f t="shared" si="185"/>
        <v>0</v>
      </c>
      <c r="L726" s="170">
        <f t="shared" si="185"/>
        <v>0</v>
      </c>
      <c r="M726" s="170">
        <f t="shared" si="185"/>
        <v>2868144</v>
      </c>
      <c r="N726" s="170">
        <f t="shared" si="185"/>
        <v>0</v>
      </c>
      <c r="O726" s="170">
        <f t="shared" si="185"/>
        <v>0</v>
      </c>
      <c r="P726" s="170">
        <f t="shared" si="185"/>
        <v>0</v>
      </c>
      <c r="Q726" s="170">
        <f t="shared" si="185"/>
        <v>0</v>
      </c>
      <c r="R726" s="170">
        <f t="shared" si="185"/>
        <v>0</v>
      </c>
      <c r="S726" s="155"/>
      <c r="T726" s="155"/>
      <c r="U726" s="155"/>
      <c r="V726" s="155"/>
    </row>
    <row r="727" spans="1:18" ht="15.75">
      <c r="A727" s="154"/>
      <c r="B727" s="124"/>
      <c r="C727" s="124"/>
      <c r="D727" s="125"/>
      <c r="E727" s="124"/>
      <c r="F727" s="125"/>
      <c r="G727" s="125"/>
      <c r="H727" s="125"/>
      <c r="I727" s="125"/>
      <c r="J727" s="125"/>
      <c r="K727" s="125"/>
      <c r="L727" s="125"/>
      <c r="M727" s="126"/>
      <c r="N727" s="126"/>
      <c r="O727" s="126"/>
      <c r="P727" s="125"/>
      <c r="Q727" s="125"/>
      <c r="R727" s="125"/>
    </row>
    <row r="728" spans="1:18" ht="15.75">
      <c r="A728" s="154"/>
      <c r="B728" s="124"/>
      <c r="C728" s="124"/>
      <c r="D728" s="125"/>
      <c r="E728" s="124"/>
      <c r="F728" s="125"/>
      <c r="G728" s="125"/>
      <c r="H728" s="125"/>
      <c r="I728" s="125"/>
      <c r="J728" s="125"/>
      <c r="K728" s="125"/>
      <c r="L728" s="125"/>
      <c r="M728" s="126"/>
      <c r="N728" s="126"/>
      <c r="O728" s="126"/>
      <c r="P728" s="125"/>
      <c r="Q728" s="125"/>
      <c r="R728" s="125"/>
    </row>
    <row r="729" spans="1:18" ht="15.75" customHeight="1" hidden="1">
      <c r="A729" s="154"/>
      <c r="B729" s="124"/>
      <c r="C729" s="124"/>
      <c r="D729" s="125"/>
      <c r="E729" s="124"/>
      <c r="F729" s="125"/>
      <c r="G729" s="125"/>
      <c r="H729" s="125"/>
      <c r="I729" s="125"/>
      <c r="J729" s="125"/>
      <c r="K729" s="125"/>
      <c r="L729" s="125"/>
      <c r="M729" s="126"/>
      <c r="N729" s="126"/>
      <c r="O729" s="126"/>
      <c r="P729" s="125"/>
      <c r="Q729" s="125"/>
      <c r="R729" s="125"/>
    </row>
    <row r="730" spans="1:18" ht="15.75">
      <c r="A730" s="155" t="s">
        <v>73</v>
      </c>
      <c r="B730" s="155"/>
      <c r="C730" s="155"/>
      <c r="D730" s="155"/>
      <c r="E730" s="155"/>
      <c r="F730" s="155"/>
      <c r="G730" s="155"/>
      <c r="H730" s="155"/>
      <c r="I730" s="155"/>
      <c r="J730" s="155"/>
      <c r="K730" s="155"/>
      <c r="L730" s="155"/>
      <c r="M730" s="155"/>
      <c r="N730" s="155"/>
      <c r="O730" s="155" t="s">
        <v>19</v>
      </c>
      <c r="P730" s="155"/>
      <c r="Q730" s="155"/>
      <c r="R730" s="155"/>
    </row>
  </sheetData>
  <sheetProtection/>
  <mergeCells count="2">
    <mergeCell ref="A9:R9"/>
    <mergeCell ref="A420:R420"/>
  </mergeCells>
  <printOptions/>
  <pageMargins left="0.52" right="0.16" top="0.44" bottom="0.37"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495</v>
      </c>
      <c r="O1" s="6"/>
      <c r="P1" s="6"/>
    </row>
    <row r="2" spans="1:16" s="3" customFormat="1" ht="15.75">
      <c r="A2" s="5"/>
      <c r="B2" s="6"/>
      <c r="C2" s="6"/>
      <c r="D2" s="6"/>
      <c r="E2" s="6"/>
      <c r="F2" s="6"/>
      <c r="N2" s="6" t="s">
        <v>30</v>
      </c>
      <c r="O2" s="6"/>
      <c r="P2" s="6"/>
    </row>
    <row r="3" s="3" customFormat="1" ht="15.75">
      <c r="A3" s="4"/>
    </row>
    <row r="4" spans="1:6" s="3" customFormat="1" ht="15.75">
      <c r="A4" s="9"/>
      <c r="B4" s="10" t="s">
        <v>482</v>
      </c>
      <c r="C4" s="10"/>
      <c r="D4" s="10"/>
      <c r="E4" s="10"/>
      <c r="F4" s="10"/>
    </row>
    <row r="5" spans="1:15" s="3" customFormat="1" ht="15.75" customHeight="1">
      <c r="A5" s="7"/>
      <c r="B5" s="8"/>
      <c r="C5" s="8"/>
      <c r="D5" s="8"/>
      <c r="E5" s="8"/>
      <c r="F5" s="8"/>
      <c r="O5" s="3" t="s">
        <v>326</v>
      </c>
    </row>
    <row r="6" s="3" customFormat="1" ht="15.75" hidden="1">
      <c r="A6" s="4"/>
    </row>
    <row r="7" s="3" customFormat="1" ht="15.75" hidden="1">
      <c r="A7" s="4"/>
    </row>
    <row r="8" spans="1:18" s="3" customFormat="1" ht="78" customHeight="1">
      <c r="A8" s="15" t="s">
        <v>278</v>
      </c>
      <c r="B8" s="15" t="s">
        <v>279</v>
      </c>
      <c r="C8" s="15" t="s">
        <v>280</v>
      </c>
      <c r="D8" s="15" t="s">
        <v>281</v>
      </c>
      <c r="E8" s="15" t="s">
        <v>282</v>
      </c>
      <c r="F8" s="15" t="s">
        <v>308</v>
      </c>
      <c r="G8" s="1" t="s">
        <v>323</v>
      </c>
      <c r="H8" s="1" t="s">
        <v>310</v>
      </c>
      <c r="I8" s="1" t="s">
        <v>311</v>
      </c>
      <c r="J8" s="1" t="s">
        <v>312</v>
      </c>
      <c r="K8" s="1" t="s">
        <v>313</v>
      </c>
      <c r="L8" s="1" t="s">
        <v>314</v>
      </c>
      <c r="M8" s="1" t="s">
        <v>315</v>
      </c>
      <c r="N8" s="1" t="s">
        <v>316</v>
      </c>
      <c r="O8" s="1" t="s">
        <v>317</v>
      </c>
      <c r="P8" s="22" t="s">
        <v>282</v>
      </c>
      <c r="Q8" s="1" t="s">
        <v>288</v>
      </c>
      <c r="R8" s="16"/>
    </row>
    <row r="9" spans="1:17" s="3" customFormat="1" ht="15.75">
      <c r="A9" s="179" t="s">
        <v>283</v>
      </c>
      <c r="B9" s="180"/>
      <c r="C9" s="180"/>
      <c r="D9" s="180"/>
      <c r="E9" s="180"/>
      <c r="F9" s="180"/>
      <c r="G9" s="181"/>
      <c r="H9" s="181"/>
      <c r="I9" s="181"/>
      <c r="J9" s="181"/>
      <c r="K9" s="181"/>
      <c r="L9" s="181"/>
      <c r="M9" s="181"/>
      <c r="N9" s="181"/>
      <c r="O9" s="181"/>
      <c r="P9" s="181"/>
      <c r="Q9" s="182"/>
    </row>
    <row r="10" spans="1:17" s="3" customFormat="1" ht="31.5">
      <c r="A10" s="11" t="s">
        <v>375</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21</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399</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291</v>
      </c>
      <c r="B13" s="2"/>
      <c r="C13" s="2">
        <v>1120</v>
      </c>
      <c r="D13" s="2">
        <f t="shared" si="2"/>
        <v>0</v>
      </c>
      <c r="E13" s="2"/>
      <c r="F13" s="2"/>
      <c r="G13" s="2"/>
      <c r="H13" s="2"/>
      <c r="I13" s="2"/>
      <c r="J13" s="2"/>
      <c r="K13" s="2"/>
      <c r="L13" s="2"/>
      <c r="M13" s="2"/>
      <c r="N13" s="2"/>
      <c r="O13" s="2"/>
      <c r="P13" s="2"/>
      <c r="Q13" s="2"/>
    </row>
    <row r="14" spans="1:17" s="3" customFormat="1" ht="47.25">
      <c r="A14" s="1" t="s">
        <v>392</v>
      </c>
      <c r="B14" s="2"/>
      <c r="C14" s="2">
        <v>2110</v>
      </c>
      <c r="D14" s="2">
        <f t="shared" si="2"/>
        <v>0</v>
      </c>
      <c r="E14" s="2"/>
      <c r="F14" s="2"/>
      <c r="G14" s="2"/>
      <c r="H14" s="2"/>
      <c r="I14" s="2"/>
      <c r="J14" s="2"/>
      <c r="K14" s="2"/>
      <c r="L14" s="2"/>
      <c r="M14" s="2"/>
      <c r="N14" s="2"/>
      <c r="O14" s="2"/>
      <c r="P14" s="2"/>
      <c r="Q14" s="2"/>
    </row>
    <row r="15" spans="1:17" s="3" customFormat="1" ht="63" customHeight="1">
      <c r="A15" s="27" t="s">
        <v>24</v>
      </c>
      <c r="B15" s="2"/>
      <c r="C15" s="2">
        <v>1131</v>
      </c>
      <c r="D15" s="2">
        <f t="shared" si="2"/>
        <v>0</v>
      </c>
      <c r="E15" s="2"/>
      <c r="F15" s="2"/>
      <c r="G15" s="2"/>
      <c r="H15" s="2"/>
      <c r="I15" s="2"/>
      <c r="J15" s="2"/>
      <c r="K15" s="2"/>
      <c r="L15" s="2"/>
      <c r="M15" s="2"/>
      <c r="N15" s="2"/>
      <c r="O15" s="2"/>
      <c r="P15" s="2"/>
      <c r="Q15" s="2"/>
    </row>
    <row r="16" spans="1:17" s="3" customFormat="1" ht="15.75">
      <c r="A16" s="27" t="s">
        <v>291</v>
      </c>
      <c r="B16" s="2"/>
      <c r="C16" s="2">
        <v>1120</v>
      </c>
      <c r="D16" s="2">
        <f t="shared" si="2"/>
        <v>0</v>
      </c>
      <c r="E16" s="2"/>
      <c r="F16" s="2"/>
      <c r="G16" s="2"/>
      <c r="H16" s="2"/>
      <c r="I16" s="2"/>
      <c r="J16" s="2"/>
      <c r="K16" s="2"/>
      <c r="L16" s="2"/>
      <c r="M16" s="2"/>
      <c r="N16" s="2"/>
      <c r="O16" s="2"/>
      <c r="P16" s="2"/>
      <c r="Q16" s="2"/>
    </row>
    <row r="17" spans="1:17" s="3" customFormat="1" ht="15.75" customHeight="1">
      <c r="A17" s="1" t="s">
        <v>397</v>
      </c>
      <c r="B17" s="2"/>
      <c r="C17" s="2">
        <v>1162</v>
      </c>
      <c r="D17" s="2">
        <f t="shared" si="2"/>
        <v>0</v>
      </c>
      <c r="E17" s="2"/>
      <c r="F17" s="2"/>
      <c r="G17" s="2"/>
      <c r="H17" s="2"/>
      <c r="I17" s="2"/>
      <c r="J17" s="2"/>
      <c r="K17" s="2"/>
      <c r="L17" s="2"/>
      <c r="M17" s="2"/>
      <c r="N17" s="2"/>
      <c r="O17" s="2"/>
      <c r="P17" s="2"/>
      <c r="Q17" s="2"/>
    </row>
    <row r="18" spans="1:17" s="3" customFormat="1" ht="15.75" customHeight="1">
      <c r="A18" s="1" t="s">
        <v>400</v>
      </c>
      <c r="B18" s="2"/>
      <c r="C18" s="2">
        <v>1164</v>
      </c>
      <c r="D18" s="2">
        <f t="shared" si="2"/>
        <v>0</v>
      </c>
      <c r="E18" s="2"/>
      <c r="F18" s="2"/>
      <c r="G18" s="2"/>
      <c r="H18" s="2"/>
      <c r="I18" s="2"/>
      <c r="J18" s="2"/>
      <c r="K18" s="2"/>
      <c r="L18" s="2"/>
      <c r="M18" s="2"/>
      <c r="N18" s="2"/>
      <c r="O18" s="2"/>
      <c r="P18" s="2"/>
      <c r="Q18" s="2"/>
    </row>
    <row r="19" spans="1:17" s="26" customFormat="1" ht="68.25" customHeight="1">
      <c r="A19" s="21" t="s">
        <v>480</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399</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291</v>
      </c>
      <c r="B21" s="2"/>
      <c r="C21" s="2">
        <v>1120</v>
      </c>
      <c r="D21" s="2">
        <f t="shared" si="4"/>
        <v>0</v>
      </c>
      <c r="E21" s="2"/>
      <c r="F21" s="2"/>
      <c r="G21" s="2"/>
      <c r="H21" s="2"/>
      <c r="I21" s="2"/>
      <c r="J21" s="2"/>
      <c r="K21" s="2"/>
      <c r="L21" s="2"/>
      <c r="M21" s="2"/>
      <c r="N21" s="2"/>
      <c r="O21" s="2"/>
      <c r="P21" s="2"/>
      <c r="Q21" s="2"/>
    </row>
    <row r="22" spans="1:17" s="29" customFormat="1" ht="61.5" customHeight="1">
      <c r="A22" s="27" t="s">
        <v>497</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476</v>
      </c>
      <c r="B23" s="2"/>
      <c r="C23" s="2">
        <v>1134</v>
      </c>
      <c r="D23" s="2">
        <f t="shared" si="4"/>
        <v>0</v>
      </c>
      <c r="E23" s="2"/>
      <c r="F23" s="2"/>
      <c r="G23" s="2"/>
      <c r="H23" s="2"/>
      <c r="I23" s="2"/>
      <c r="J23" s="2"/>
      <c r="K23" s="2"/>
      <c r="L23" s="2"/>
      <c r="M23" s="2"/>
      <c r="N23" s="2"/>
      <c r="O23" s="2"/>
      <c r="P23" s="2"/>
      <c r="Q23" s="2"/>
    </row>
    <row r="24" spans="1:17" s="29" customFormat="1" ht="15.75" customHeight="1">
      <c r="A24" s="27" t="s">
        <v>395</v>
      </c>
      <c r="B24" s="28"/>
      <c r="C24" s="28">
        <v>1140</v>
      </c>
      <c r="D24" s="2">
        <f t="shared" si="4"/>
        <v>0</v>
      </c>
      <c r="E24" s="28"/>
      <c r="F24" s="28"/>
      <c r="G24" s="28"/>
      <c r="H24" s="28"/>
      <c r="I24" s="28"/>
      <c r="J24" s="28"/>
      <c r="K24" s="28"/>
      <c r="L24" s="28"/>
      <c r="M24" s="28"/>
      <c r="N24" s="28"/>
      <c r="O24" s="28"/>
      <c r="P24" s="28"/>
      <c r="Q24" s="28"/>
    </row>
    <row r="25" spans="1:17" s="3" customFormat="1" ht="63">
      <c r="A25" s="27" t="s">
        <v>451</v>
      </c>
      <c r="B25" s="2"/>
      <c r="C25" s="2">
        <v>1172</v>
      </c>
      <c r="D25" s="2">
        <f t="shared" si="4"/>
        <v>0</v>
      </c>
      <c r="E25" s="2"/>
      <c r="F25" s="2"/>
      <c r="G25" s="2"/>
      <c r="H25" s="2"/>
      <c r="I25" s="2"/>
      <c r="J25" s="2"/>
      <c r="K25" s="2"/>
      <c r="L25" s="2"/>
      <c r="M25" s="2"/>
      <c r="N25" s="2"/>
      <c r="O25" s="2"/>
      <c r="P25" s="2"/>
      <c r="Q25" s="2"/>
    </row>
    <row r="26" spans="1:17" s="3" customFormat="1" ht="15.75">
      <c r="A26" s="1" t="s">
        <v>293</v>
      </c>
      <c r="B26" s="2"/>
      <c r="C26" s="2">
        <v>1164</v>
      </c>
      <c r="D26" s="2">
        <f t="shared" si="4"/>
        <v>0</v>
      </c>
      <c r="E26" s="2"/>
      <c r="F26" s="2"/>
      <c r="G26" s="2"/>
      <c r="H26" s="2"/>
      <c r="I26" s="2"/>
      <c r="J26" s="2"/>
      <c r="K26" s="2"/>
      <c r="L26" s="2"/>
      <c r="M26" s="2"/>
      <c r="N26" s="2"/>
      <c r="O26" s="2"/>
      <c r="P26" s="2"/>
      <c r="Q26" s="2"/>
    </row>
    <row r="27" spans="1:17" s="3" customFormat="1" ht="18.75" customHeight="1">
      <c r="A27" s="1" t="s">
        <v>336</v>
      </c>
      <c r="B27" s="2"/>
      <c r="C27" s="2">
        <v>1165</v>
      </c>
      <c r="D27" s="2">
        <f t="shared" si="4"/>
        <v>0</v>
      </c>
      <c r="E27" s="2"/>
      <c r="F27" s="2"/>
      <c r="G27" s="2"/>
      <c r="H27" s="2"/>
      <c r="I27" s="2"/>
      <c r="J27" s="2"/>
      <c r="K27" s="2"/>
      <c r="L27" s="2"/>
      <c r="M27" s="2"/>
      <c r="N27" s="2"/>
      <c r="O27" s="2"/>
      <c r="P27" s="2"/>
      <c r="Q27" s="2"/>
    </row>
    <row r="28" spans="1:17" s="3" customFormat="1" ht="32.25" customHeight="1">
      <c r="A28" s="1" t="s">
        <v>444</v>
      </c>
      <c r="B28" s="2"/>
      <c r="C28" s="2">
        <v>2143</v>
      </c>
      <c r="D28" s="2">
        <f t="shared" si="4"/>
        <v>0</v>
      </c>
      <c r="E28" s="2"/>
      <c r="F28" s="2"/>
      <c r="G28" s="2"/>
      <c r="H28" s="2"/>
      <c r="I28" s="2"/>
      <c r="J28" s="2"/>
      <c r="K28" s="2"/>
      <c r="L28" s="2"/>
      <c r="M28" s="2"/>
      <c r="N28" s="2"/>
      <c r="O28" s="2"/>
      <c r="P28" s="2"/>
      <c r="Q28" s="2"/>
    </row>
    <row r="29" spans="1:17" s="26" customFormat="1" ht="47.25">
      <c r="A29" s="23" t="s">
        <v>458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476</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291</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396</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446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426</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395</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392</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377</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399</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291</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476</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363</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478</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399</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2</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497</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426</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289</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360</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363</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399</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22</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291</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477</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479</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402</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395</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395</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336</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397</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407</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398</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25</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401</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322</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321</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302</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470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401</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318</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327</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399</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291</v>
      </c>
      <c r="B72" s="2"/>
      <c r="C72" s="2">
        <v>1120</v>
      </c>
      <c r="D72" s="2">
        <f t="shared" si="17"/>
        <v>0</v>
      </c>
      <c r="E72" s="2"/>
      <c r="F72" s="2"/>
      <c r="G72" s="2"/>
      <c r="H72" s="2"/>
      <c r="I72" s="2"/>
      <c r="J72" s="2"/>
      <c r="K72" s="2"/>
      <c r="L72" s="2"/>
      <c r="M72" s="2"/>
      <c r="N72" s="2"/>
      <c r="O72" s="2"/>
      <c r="P72" s="2"/>
      <c r="Q72" s="2"/>
    </row>
    <row r="73" spans="1:17" s="3" customFormat="1" ht="15.75">
      <c r="A73" s="27" t="s">
        <v>1</v>
      </c>
      <c r="B73" s="2"/>
      <c r="C73" s="2">
        <v>1165</v>
      </c>
      <c r="D73" s="2">
        <f t="shared" si="17"/>
        <v>0</v>
      </c>
      <c r="E73" s="2"/>
      <c r="F73" s="2"/>
      <c r="G73" s="2"/>
      <c r="H73" s="2"/>
      <c r="I73" s="2"/>
      <c r="J73" s="2"/>
      <c r="K73" s="2"/>
      <c r="L73" s="2"/>
      <c r="M73" s="2"/>
      <c r="N73" s="2"/>
      <c r="O73" s="2"/>
      <c r="P73" s="2"/>
      <c r="Q73" s="2"/>
    </row>
    <row r="74" spans="1:17" s="3" customFormat="1" ht="19.5" customHeight="1">
      <c r="A74" s="1" t="s">
        <v>395</v>
      </c>
      <c r="B74" s="2"/>
      <c r="C74" s="2">
        <v>1140</v>
      </c>
      <c r="D74" s="2">
        <f t="shared" si="17"/>
        <v>0</v>
      </c>
      <c r="E74" s="2"/>
      <c r="F74" s="2"/>
      <c r="G74" s="2"/>
      <c r="H74" s="2"/>
      <c r="I74" s="2"/>
      <c r="J74" s="2"/>
      <c r="K74" s="2"/>
      <c r="L74" s="2"/>
      <c r="M74" s="2"/>
      <c r="N74" s="2"/>
      <c r="O74" s="2"/>
      <c r="P74" s="2"/>
      <c r="Q74" s="2"/>
    </row>
    <row r="75" spans="1:17" s="29" customFormat="1" ht="29.25" customHeight="1">
      <c r="A75" s="27" t="s">
        <v>402</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392</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444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426</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451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405</v>
      </c>
      <c r="B80" s="28"/>
      <c r="C80" s="28">
        <v>1163</v>
      </c>
      <c r="D80" s="28">
        <f t="shared" si="17"/>
        <v>0</v>
      </c>
      <c r="E80" s="28"/>
      <c r="F80" s="28"/>
      <c r="G80" s="28"/>
      <c r="H80" s="28"/>
      <c r="I80" s="28"/>
      <c r="J80" s="28"/>
      <c r="K80" s="28"/>
      <c r="L80" s="28"/>
      <c r="M80" s="28"/>
      <c r="N80" s="28"/>
      <c r="O80" s="28"/>
      <c r="P80" s="28"/>
      <c r="Q80" s="28"/>
    </row>
    <row r="81" spans="1:17" s="26" customFormat="1" ht="31.5">
      <c r="A81" s="23" t="s">
        <v>363</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399</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291</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395</v>
      </c>
      <c r="B84" s="28"/>
      <c r="C84" s="28">
        <v>1140</v>
      </c>
      <c r="D84" s="28">
        <f t="shared" si="17"/>
        <v>0</v>
      </c>
      <c r="E84" s="28"/>
      <c r="F84" s="28"/>
      <c r="G84" s="28"/>
      <c r="H84" s="28"/>
      <c r="I84" s="28"/>
      <c r="J84" s="28"/>
      <c r="K84" s="28"/>
      <c r="L84" s="28"/>
      <c r="M84" s="28"/>
      <c r="N84" s="28"/>
      <c r="O84" s="28"/>
      <c r="P84" s="28"/>
      <c r="Q84" s="28"/>
    </row>
    <row r="85" spans="1:17" s="29" customFormat="1" ht="63">
      <c r="A85" s="27" t="s">
        <v>497</v>
      </c>
      <c r="B85" s="28"/>
      <c r="C85" s="28">
        <v>1131</v>
      </c>
      <c r="D85" s="28">
        <f t="shared" si="17"/>
        <v>0</v>
      </c>
      <c r="E85" s="28"/>
      <c r="F85" s="28"/>
      <c r="G85" s="28"/>
      <c r="H85" s="28"/>
      <c r="I85" s="28"/>
      <c r="J85" s="28"/>
      <c r="K85" s="28"/>
      <c r="L85" s="28"/>
      <c r="M85" s="28"/>
      <c r="N85" s="28"/>
      <c r="O85" s="28"/>
      <c r="P85" s="28"/>
      <c r="Q85" s="28"/>
    </row>
    <row r="86" spans="1:17" s="29" customFormat="1" ht="15.75">
      <c r="A86" s="27" t="s">
        <v>426</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378</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399</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291</v>
      </c>
      <c r="B90" s="28"/>
      <c r="C90" s="28">
        <v>1120</v>
      </c>
      <c r="D90" s="28">
        <f t="shared" si="17"/>
        <v>0</v>
      </c>
      <c r="E90" s="28"/>
      <c r="F90" s="28"/>
      <c r="G90" s="28"/>
      <c r="H90" s="28"/>
      <c r="I90" s="28"/>
      <c r="J90" s="28"/>
      <c r="K90" s="28"/>
      <c r="L90" s="28"/>
      <c r="M90" s="28"/>
      <c r="N90" s="28"/>
      <c r="O90" s="28"/>
      <c r="P90" s="28"/>
      <c r="Q90" s="28"/>
    </row>
    <row r="91" spans="1:17" s="32" customFormat="1" ht="15.75">
      <c r="A91" s="30" t="s">
        <v>362</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297</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399</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291</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405</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476</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392</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459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460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331</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297</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399</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291</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497</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476</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483</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478</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364</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407</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481</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23</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393</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342</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497</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402</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291</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405</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298</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343</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479</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476</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406</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476</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291</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405</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402</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296</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291</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402</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511</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399</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353</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291</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497</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399</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392</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397</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388</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356</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399</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291</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402</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397</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478</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340</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351</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291</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291</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303</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302</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369</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405</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303</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302</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301</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305</v>
      </c>
      <c r="B156" s="17">
        <v>110502</v>
      </c>
      <c r="C156" s="17"/>
      <c r="D156" s="17"/>
      <c r="E156" s="17"/>
      <c r="F156" s="17"/>
      <c r="G156" s="17"/>
      <c r="H156" s="17"/>
      <c r="I156" s="17"/>
      <c r="J156" s="17"/>
      <c r="K156" s="17"/>
      <c r="L156" s="17"/>
      <c r="M156" s="17"/>
      <c r="N156" s="17"/>
      <c r="O156" s="17"/>
      <c r="P156" s="17"/>
      <c r="Q156" s="17"/>
    </row>
    <row r="157" spans="1:17" s="3" customFormat="1" ht="15.75">
      <c r="A157" s="1" t="s">
        <v>290</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291</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301</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452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297</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392</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402</v>
      </c>
      <c r="B163" s="2"/>
      <c r="C163" s="2">
        <v>1161</v>
      </c>
      <c r="D163" s="2">
        <f t="shared" si="38"/>
        <v>0</v>
      </c>
      <c r="E163" s="2"/>
      <c r="F163" s="2"/>
      <c r="G163" s="2"/>
      <c r="H163" s="2"/>
      <c r="I163" s="2"/>
      <c r="J163" s="2"/>
      <c r="K163" s="2"/>
      <c r="L163" s="2"/>
      <c r="M163" s="2"/>
      <c r="N163" s="2"/>
      <c r="O163" s="2"/>
      <c r="P163" s="2"/>
      <c r="Q163" s="2"/>
    </row>
    <row r="164" spans="1:17" s="3" customFormat="1" ht="31.5">
      <c r="A164" s="1" t="s">
        <v>476</v>
      </c>
      <c r="B164" s="2"/>
      <c r="C164" s="2">
        <v>1137</v>
      </c>
      <c r="D164" s="2">
        <f t="shared" si="38"/>
        <v>0</v>
      </c>
      <c r="E164" s="2"/>
      <c r="F164" s="2"/>
      <c r="G164" s="2"/>
      <c r="H164" s="2"/>
      <c r="I164" s="2"/>
      <c r="J164" s="2"/>
      <c r="K164" s="2"/>
      <c r="L164" s="2"/>
      <c r="M164" s="2"/>
      <c r="N164" s="2"/>
      <c r="O164" s="2"/>
      <c r="P164" s="2"/>
      <c r="Q164" s="2"/>
    </row>
    <row r="165" spans="1:17" s="3" customFormat="1" ht="31.5">
      <c r="A165" s="1" t="s">
        <v>396</v>
      </c>
      <c r="B165" s="2"/>
      <c r="C165" s="2">
        <v>1134</v>
      </c>
      <c r="D165" s="2">
        <f t="shared" si="38"/>
        <v>0</v>
      </c>
      <c r="E165" s="2"/>
      <c r="F165" s="2"/>
      <c r="G165" s="2"/>
      <c r="H165" s="2"/>
      <c r="I165" s="2"/>
      <c r="J165" s="2"/>
      <c r="K165" s="2"/>
      <c r="L165" s="2"/>
      <c r="M165" s="2"/>
      <c r="N165" s="2"/>
      <c r="O165" s="2"/>
      <c r="P165" s="2"/>
      <c r="Q165" s="2"/>
    </row>
    <row r="166" spans="1:17" s="3" customFormat="1" ht="15.75">
      <c r="A166" s="1" t="s">
        <v>477</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497</v>
      </c>
      <c r="B167" s="2"/>
      <c r="C167" s="2">
        <v>1131</v>
      </c>
      <c r="D167" s="2">
        <f t="shared" si="38"/>
        <v>0</v>
      </c>
      <c r="E167" s="2"/>
      <c r="F167" s="2"/>
      <c r="G167" s="2"/>
      <c r="H167" s="2"/>
      <c r="I167" s="2"/>
      <c r="J167" s="2"/>
      <c r="K167" s="2"/>
      <c r="L167" s="2"/>
      <c r="M167" s="2"/>
      <c r="N167" s="2"/>
      <c r="O167" s="2"/>
      <c r="P167" s="2"/>
      <c r="Q167" s="2"/>
    </row>
    <row r="168" spans="1:17" s="19" customFormat="1" ht="47.25">
      <c r="A168" s="18" t="s">
        <v>425</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399</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476</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497</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291</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451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385</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392</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402</v>
      </c>
      <c r="B176" s="2"/>
      <c r="C176" s="2">
        <v>1161</v>
      </c>
      <c r="D176" s="2">
        <f t="shared" si="40"/>
        <v>0</v>
      </c>
      <c r="E176" s="2"/>
      <c r="F176" s="2"/>
      <c r="G176" s="2"/>
      <c r="H176" s="2"/>
      <c r="I176" s="2"/>
      <c r="J176" s="2"/>
      <c r="K176" s="2"/>
      <c r="L176" s="2"/>
      <c r="M176" s="2"/>
      <c r="N176" s="2"/>
      <c r="O176" s="2"/>
      <c r="P176" s="2"/>
      <c r="Q176" s="2"/>
    </row>
    <row r="177" spans="1:17" s="26" customFormat="1" ht="15.75">
      <c r="A177" s="18" t="s">
        <v>496</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399</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392</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516</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291</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440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516</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407</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28</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516</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515</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407</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427</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401</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428</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401</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431</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407</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306</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307</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336</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319</v>
      </c>
      <c r="B198" s="2"/>
      <c r="C198" s="2">
        <v>2133</v>
      </c>
      <c r="D198" s="2">
        <f t="shared" si="50"/>
        <v>0</v>
      </c>
      <c r="E198" s="2"/>
      <c r="F198" s="2"/>
      <c r="G198" s="2"/>
      <c r="H198" s="2"/>
      <c r="I198" s="2"/>
      <c r="J198" s="2"/>
      <c r="K198" s="2"/>
      <c r="L198" s="2"/>
      <c r="M198" s="2"/>
      <c r="N198" s="2"/>
      <c r="O198" s="2"/>
      <c r="P198" s="2"/>
      <c r="Q198" s="2"/>
    </row>
    <row r="199" spans="1:17" s="3" customFormat="1" ht="15.75">
      <c r="A199" s="1" t="s">
        <v>301</v>
      </c>
      <c r="B199" s="2"/>
      <c r="C199" s="2">
        <v>2110</v>
      </c>
      <c r="D199" s="2">
        <f t="shared" si="50"/>
        <v>0</v>
      </c>
      <c r="E199" s="2"/>
      <c r="F199" s="2"/>
      <c r="G199" s="2"/>
      <c r="H199" s="2"/>
      <c r="I199" s="2"/>
      <c r="J199" s="2"/>
      <c r="K199" s="2"/>
      <c r="L199" s="2"/>
      <c r="M199" s="2"/>
      <c r="N199" s="2"/>
      <c r="O199" s="2"/>
      <c r="P199" s="2"/>
      <c r="Q199" s="2"/>
    </row>
    <row r="200" spans="1:17" s="3" customFormat="1" ht="15.75">
      <c r="A200" s="1" t="s">
        <v>333</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291</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402</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349</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407</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291</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356</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333</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291</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299</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334</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426</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392</v>
      </c>
      <c r="B212" s="2"/>
      <c r="C212" s="2">
        <v>2110</v>
      </c>
      <c r="D212" s="2">
        <f t="shared" si="55"/>
        <v>0</v>
      </c>
      <c r="E212" s="2"/>
      <c r="F212" s="2"/>
      <c r="G212" s="2"/>
      <c r="H212" s="2"/>
      <c r="I212" s="2"/>
      <c r="J212" s="2"/>
      <c r="K212" s="2"/>
      <c r="L212" s="2"/>
      <c r="M212" s="2"/>
      <c r="N212" s="2"/>
      <c r="O212" s="2"/>
      <c r="P212" s="2"/>
      <c r="Q212" s="2"/>
    </row>
    <row r="213" spans="1:17" s="3" customFormat="1" ht="15.75">
      <c r="A213" s="1" t="s">
        <v>399</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291</v>
      </c>
      <c r="B214" s="2"/>
      <c r="C214" s="2">
        <v>1120</v>
      </c>
      <c r="D214" s="2">
        <f t="shared" si="55"/>
        <v>0</v>
      </c>
      <c r="E214" s="2"/>
      <c r="F214" s="2"/>
      <c r="G214" s="2"/>
      <c r="H214" s="2"/>
      <c r="I214" s="2"/>
      <c r="J214" s="2"/>
      <c r="K214" s="2"/>
      <c r="L214" s="2"/>
      <c r="M214" s="2"/>
      <c r="N214" s="2"/>
      <c r="O214" s="2"/>
      <c r="P214" s="2"/>
      <c r="Q214" s="2"/>
    </row>
    <row r="215" spans="1:17" s="3" customFormat="1" ht="15.75">
      <c r="A215" s="1" t="s">
        <v>477</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395</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291</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479</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400</v>
      </c>
      <c r="B219" s="2"/>
      <c r="C219" s="2">
        <v>1164</v>
      </c>
      <c r="D219" s="2">
        <f t="shared" si="55"/>
        <v>0</v>
      </c>
      <c r="E219" s="2"/>
      <c r="F219" s="2"/>
      <c r="G219" s="2"/>
      <c r="H219" s="2"/>
      <c r="I219" s="2"/>
      <c r="J219" s="2"/>
      <c r="K219" s="2"/>
      <c r="L219" s="2"/>
      <c r="M219" s="2"/>
      <c r="N219" s="2"/>
      <c r="O219" s="2"/>
      <c r="P219" s="2"/>
      <c r="Q219" s="2"/>
    </row>
    <row r="220" spans="1:17" s="19" customFormat="1" ht="15.75">
      <c r="A220" s="18" t="s">
        <v>403</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405</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479</v>
      </c>
      <c r="B222" s="2"/>
      <c r="C222" s="2">
        <v>1162</v>
      </c>
      <c r="D222" s="2">
        <f t="shared" si="57"/>
        <v>0</v>
      </c>
      <c r="E222" s="2"/>
      <c r="F222" s="2"/>
      <c r="G222" s="2"/>
      <c r="H222" s="2"/>
      <c r="I222" s="2"/>
      <c r="J222" s="2"/>
      <c r="K222" s="2"/>
      <c r="L222" s="2"/>
      <c r="M222" s="2"/>
      <c r="N222" s="2"/>
      <c r="O222" s="2"/>
      <c r="P222" s="2"/>
      <c r="Q222" s="2"/>
    </row>
    <row r="223" spans="1:17" s="3" customFormat="1" ht="15.75">
      <c r="A223" s="1" t="s">
        <v>399</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291</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477</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426</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514</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402</v>
      </c>
      <c r="B228" s="2"/>
      <c r="C228" s="2">
        <v>1161</v>
      </c>
      <c r="D228" s="2">
        <f t="shared" si="57"/>
        <v>0</v>
      </c>
      <c r="E228" s="2"/>
      <c r="F228" s="2"/>
      <c r="G228" s="2"/>
      <c r="H228" s="2"/>
      <c r="I228" s="2"/>
      <c r="J228" s="2"/>
      <c r="K228" s="2"/>
      <c r="L228" s="2"/>
      <c r="M228" s="2"/>
      <c r="N228" s="2"/>
      <c r="O228" s="2"/>
      <c r="P228" s="2"/>
      <c r="Q228" s="2"/>
    </row>
    <row r="229" spans="1:17" s="3" customFormat="1" ht="31.5">
      <c r="A229" s="1" t="s">
        <v>444</v>
      </c>
      <c r="B229" s="2"/>
      <c r="C229" s="2">
        <v>2143</v>
      </c>
      <c r="D229" s="2">
        <f t="shared" si="57"/>
        <v>0</v>
      </c>
      <c r="E229" s="2"/>
      <c r="F229" s="2"/>
      <c r="G229" s="2"/>
      <c r="H229" s="2"/>
      <c r="I229" s="2"/>
      <c r="J229" s="2"/>
      <c r="K229" s="2"/>
      <c r="L229" s="2"/>
      <c r="M229" s="2"/>
      <c r="N229" s="2"/>
      <c r="O229" s="2"/>
      <c r="P229" s="2"/>
      <c r="Q229" s="2"/>
    </row>
    <row r="230" spans="1:17" s="19" customFormat="1" ht="47.25">
      <c r="A230" s="18" t="s">
        <v>404</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442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399</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405</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477</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291</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386</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402</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514</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476</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399</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479</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20</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401</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479</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405</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399</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291</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363</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399</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479</v>
      </c>
      <c r="B250" s="2"/>
      <c r="C250" s="2">
        <v>1162</v>
      </c>
      <c r="D250" s="2">
        <f t="shared" si="62"/>
        <v>0</v>
      </c>
      <c r="E250" s="2"/>
      <c r="F250" s="2"/>
      <c r="G250" s="2"/>
      <c r="H250" s="2"/>
      <c r="I250" s="2"/>
      <c r="J250" s="2"/>
      <c r="K250" s="2"/>
      <c r="L250" s="2"/>
      <c r="M250" s="2"/>
      <c r="N250" s="2"/>
      <c r="O250" s="2"/>
      <c r="P250" s="2"/>
      <c r="Q250" s="2"/>
    </row>
    <row r="251" spans="1:17" s="3" customFormat="1" ht="15.75">
      <c r="A251" s="27" t="s">
        <v>405</v>
      </c>
      <c r="B251" s="2"/>
      <c r="C251" s="2">
        <v>1163</v>
      </c>
      <c r="D251" s="2">
        <f t="shared" si="62"/>
        <v>0</v>
      </c>
      <c r="E251" s="2"/>
      <c r="F251" s="2"/>
      <c r="G251" s="2"/>
      <c r="H251" s="2"/>
      <c r="I251" s="2"/>
      <c r="J251" s="2"/>
      <c r="K251" s="2"/>
      <c r="L251" s="2"/>
      <c r="M251" s="2"/>
      <c r="N251" s="2"/>
      <c r="O251" s="2"/>
      <c r="P251" s="2"/>
      <c r="Q251" s="2"/>
    </row>
    <row r="252" spans="1:17" s="3" customFormat="1" ht="31.5">
      <c r="A252" s="1" t="s">
        <v>397</v>
      </c>
      <c r="B252" s="2"/>
      <c r="C252" s="2">
        <v>1162</v>
      </c>
      <c r="D252" s="2">
        <f t="shared" si="62"/>
        <v>0</v>
      </c>
      <c r="E252" s="2"/>
      <c r="F252" s="2"/>
      <c r="G252" s="2"/>
      <c r="H252" s="2"/>
      <c r="I252" s="2"/>
      <c r="J252" s="2"/>
      <c r="K252" s="2"/>
      <c r="L252" s="2"/>
      <c r="M252" s="2"/>
      <c r="N252" s="2"/>
      <c r="O252" s="2"/>
      <c r="P252" s="2"/>
      <c r="Q252" s="2"/>
    </row>
    <row r="253" spans="1:17" s="3" customFormat="1" ht="15.75">
      <c r="A253" s="1" t="s">
        <v>291</v>
      </c>
      <c r="B253" s="2"/>
      <c r="C253" s="2">
        <v>1120</v>
      </c>
      <c r="D253" s="2">
        <f t="shared" si="62"/>
        <v>0</v>
      </c>
      <c r="E253" s="2"/>
      <c r="F253" s="2"/>
      <c r="G253" s="2"/>
      <c r="H253" s="2"/>
      <c r="I253" s="2"/>
      <c r="J253" s="2"/>
      <c r="K253" s="2"/>
      <c r="L253" s="2"/>
      <c r="M253" s="2"/>
      <c r="N253" s="2"/>
      <c r="O253" s="2"/>
      <c r="P253" s="2"/>
      <c r="Q253" s="2"/>
    </row>
    <row r="254" spans="1:17" s="3" customFormat="1" ht="15.75">
      <c r="A254" s="1" t="s">
        <v>301</v>
      </c>
      <c r="B254" s="2"/>
      <c r="C254" s="2">
        <v>2110</v>
      </c>
      <c r="D254" s="2">
        <f t="shared" si="62"/>
        <v>0</v>
      </c>
      <c r="E254" s="2"/>
      <c r="F254" s="2"/>
      <c r="G254" s="2"/>
      <c r="H254" s="2"/>
      <c r="I254" s="2"/>
      <c r="J254" s="2"/>
      <c r="K254" s="2"/>
      <c r="L254" s="2"/>
      <c r="M254" s="2"/>
      <c r="N254" s="2"/>
      <c r="O254" s="2"/>
      <c r="P254" s="2"/>
      <c r="Q254" s="2"/>
    </row>
    <row r="255" spans="1:17" s="3" customFormat="1" ht="15.75">
      <c r="A255" s="1" t="s">
        <v>322</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337</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402</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399</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291</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477</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395</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338</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514</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399</v>
      </c>
      <c r="B264" s="2"/>
      <c r="C264" s="2">
        <v>1111</v>
      </c>
      <c r="D264" s="2">
        <f t="shared" si="64"/>
        <v>0</v>
      </c>
      <c r="E264" s="2"/>
      <c r="F264" s="2"/>
      <c r="G264" s="2"/>
      <c r="H264" s="2"/>
      <c r="I264" s="2"/>
      <c r="J264" s="2"/>
      <c r="K264" s="2"/>
      <c r="L264" s="2"/>
      <c r="M264" s="2"/>
      <c r="N264" s="2"/>
      <c r="O264" s="2"/>
      <c r="P264" s="2"/>
      <c r="Q264" s="2"/>
    </row>
    <row r="265" spans="1:17" s="3" customFormat="1" ht="15.75">
      <c r="A265" s="1" t="s">
        <v>291</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477</v>
      </c>
      <c r="B266" s="2"/>
      <c r="C266" s="2">
        <v>1135</v>
      </c>
      <c r="D266" s="2">
        <f t="shared" si="64"/>
        <v>0</v>
      </c>
      <c r="E266" s="2"/>
      <c r="F266" s="2"/>
      <c r="G266" s="2"/>
      <c r="H266" s="2"/>
      <c r="I266" s="2"/>
      <c r="J266" s="2"/>
      <c r="K266" s="2"/>
      <c r="L266" s="2"/>
      <c r="M266" s="2"/>
      <c r="N266" s="2"/>
      <c r="O266" s="2"/>
      <c r="P266" s="2"/>
      <c r="Q266" s="2"/>
    </row>
    <row r="267" spans="1:17" s="3" customFormat="1" ht="15.75">
      <c r="A267" s="1" t="s">
        <v>405</v>
      </c>
      <c r="B267" s="2"/>
      <c r="C267" s="2">
        <v>1163</v>
      </c>
      <c r="D267" s="2">
        <f t="shared" si="64"/>
        <v>0</v>
      </c>
      <c r="E267" s="2"/>
      <c r="F267" s="2"/>
      <c r="G267" s="2"/>
      <c r="H267" s="2"/>
      <c r="I267" s="2"/>
      <c r="J267" s="2"/>
      <c r="K267" s="2"/>
      <c r="L267" s="2"/>
      <c r="M267" s="2"/>
      <c r="N267" s="2"/>
      <c r="O267" s="2"/>
      <c r="P267" s="2"/>
      <c r="Q267" s="2"/>
    </row>
    <row r="268" spans="1:17" s="3" customFormat="1" ht="31.5">
      <c r="A268" s="1" t="s">
        <v>3</v>
      </c>
      <c r="B268" s="2"/>
      <c r="C268" s="2">
        <v>1134</v>
      </c>
      <c r="D268" s="2">
        <f t="shared" si="64"/>
        <v>0</v>
      </c>
      <c r="E268" s="2"/>
      <c r="F268" s="2"/>
      <c r="G268" s="2"/>
      <c r="H268" s="2"/>
      <c r="I268" s="2"/>
      <c r="J268" s="2"/>
      <c r="K268" s="2"/>
      <c r="L268" s="2"/>
      <c r="M268" s="2"/>
      <c r="N268" s="2"/>
      <c r="O268" s="2"/>
      <c r="P268" s="2"/>
      <c r="Q268" s="2"/>
    </row>
    <row r="269" spans="1:17" s="19" customFormat="1" ht="15.75">
      <c r="A269" s="18" t="s">
        <v>4</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399</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476</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479</v>
      </c>
      <c r="B272" s="2"/>
      <c r="C272" s="2">
        <v>1162</v>
      </c>
      <c r="D272" s="2">
        <f t="shared" si="64"/>
        <v>0</v>
      </c>
      <c r="E272" s="2"/>
      <c r="F272" s="2"/>
      <c r="G272" s="2"/>
      <c r="H272" s="2"/>
      <c r="I272" s="2"/>
      <c r="J272" s="2"/>
      <c r="K272" s="2"/>
      <c r="L272" s="2"/>
      <c r="M272" s="2"/>
      <c r="N272" s="2"/>
      <c r="O272" s="2"/>
      <c r="P272" s="2"/>
      <c r="Q272" s="2"/>
    </row>
    <row r="273" spans="1:17" s="26" customFormat="1" ht="47.25">
      <c r="A273" s="23" t="s">
        <v>424</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405</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479</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399</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291</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402</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352</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297</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399</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291</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336</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451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395</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324</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402</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320</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465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416</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423</v>
      </c>
      <c r="B292" s="24"/>
      <c r="C292" s="24"/>
      <c r="D292" s="24"/>
      <c r="E292" s="24"/>
      <c r="F292" s="24"/>
      <c r="G292" s="24"/>
      <c r="H292" s="24"/>
      <c r="I292" s="24"/>
      <c r="J292" s="24"/>
      <c r="K292" s="24"/>
      <c r="L292" s="24"/>
      <c r="M292" s="24"/>
      <c r="N292" s="24"/>
      <c r="O292" s="24"/>
      <c r="P292" s="24"/>
      <c r="Q292" s="24"/>
    </row>
    <row r="293" spans="1:17" s="26" customFormat="1" ht="30" customHeight="1">
      <c r="A293" s="23" t="s">
        <v>411</v>
      </c>
      <c r="B293" s="24"/>
      <c r="C293" s="24"/>
      <c r="D293" s="24"/>
      <c r="E293" s="24"/>
      <c r="F293" s="24"/>
      <c r="G293" s="24"/>
      <c r="H293" s="24"/>
      <c r="I293" s="24"/>
      <c r="J293" s="24"/>
      <c r="K293" s="24"/>
      <c r="L293" s="24"/>
      <c r="M293" s="24"/>
      <c r="N293" s="24"/>
      <c r="O293" s="24"/>
      <c r="P293" s="24"/>
      <c r="Q293" s="24"/>
    </row>
    <row r="294" spans="1:17" s="26" customFormat="1" ht="29.25" customHeight="1">
      <c r="A294" s="23" t="s">
        <v>412</v>
      </c>
      <c r="B294" s="24"/>
      <c r="C294" s="24"/>
      <c r="D294" s="24"/>
      <c r="E294" s="24"/>
      <c r="F294" s="24"/>
      <c r="G294" s="24"/>
      <c r="H294" s="24"/>
      <c r="I294" s="24"/>
      <c r="J294" s="24"/>
      <c r="K294" s="24"/>
      <c r="L294" s="24"/>
      <c r="M294" s="24"/>
      <c r="N294" s="24"/>
      <c r="O294" s="24"/>
      <c r="P294" s="24"/>
      <c r="Q294" s="24"/>
    </row>
    <row r="295" spans="1:17" s="29" customFormat="1" ht="48" customHeight="1">
      <c r="A295" s="27" t="s">
        <v>432</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413</v>
      </c>
      <c r="B296" s="24"/>
      <c r="C296" s="24"/>
      <c r="D296" s="24"/>
      <c r="E296" s="24"/>
      <c r="F296" s="24"/>
      <c r="G296" s="24"/>
      <c r="H296" s="24"/>
      <c r="I296" s="24"/>
      <c r="J296" s="24"/>
      <c r="K296" s="24"/>
      <c r="L296" s="24"/>
      <c r="M296" s="24"/>
      <c r="N296" s="24"/>
      <c r="O296" s="24"/>
      <c r="P296" s="24"/>
      <c r="Q296" s="24"/>
    </row>
    <row r="297" spans="1:17" s="3" customFormat="1" ht="18.75" customHeight="1">
      <c r="A297" s="1" t="s">
        <v>291</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410</v>
      </c>
      <c r="B298" s="2"/>
      <c r="C298" s="2"/>
      <c r="D298" s="2"/>
      <c r="E298" s="2"/>
      <c r="F298" s="2"/>
      <c r="G298" s="2"/>
      <c r="H298" s="2"/>
      <c r="I298" s="2"/>
      <c r="J298" s="2"/>
      <c r="K298" s="2"/>
      <c r="L298" s="2"/>
      <c r="M298" s="2"/>
      <c r="N298" s="2"/>
      <c r="O298" s="2"/>
      <c r="P298" s="2"/>
      <c r="Q298" s="2"/>
    </row>
    <row r="299" spans="1:17" s="26" customFormat="1" ht="31.5" customHeight="1">
      <c r="A299" s="23" t="s">
        <v>363</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399</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291</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298</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393</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395</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359</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399</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463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464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336</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517</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414</v>
      </c>
      <c r="B311" s="24"/>
      <c r="C311" s="24"/>
      <c r="D311" s="24"/>
      <c r="E311" s="24"/>
      <c r="F311" s="24"/>
      <c r="G311" s="24"/>
      <c r="H311" s="24"/>
      <c r="I311" s="24"/>
      <c r="J311" s="24"/>
      <c r="K311" s="24"/>
      <c r="L311" s="24"/>
      <c r="M311" s="24"/>
      <c r="N311" s="24"/>
      <c r="O311" s="24"/>
      <c r="P311" s="24"/>
      <c r="Q311" s="24"/>
    </row>
    <row r="312" spans="1:17" s="29" customFormat="1" ht="24.75" customHeight="1">
      <c r="A312" s="1" t="s">
        <v>400</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415</v>
      </c>
      <c r="B313" s="24"/>
      <c r="C313" s="24"/>
      <c r="D313" s="24"/>
      <c r="E313" s="24"/>
      <c r="F313" s="24"/>
      <c r="G313" s="24"/>
      <c r="H313" s="24"/>
      <c r="I313" s="24"/>
      <c r="J313" s="24"/>
      <c r="K313" s="24"/>
      <c r="L313" s="24"/>
      <c r="M313" s="24"/>
      <c r="N313" s="24"/>
      <c r="O313" s="24"/>
      <c r="P313" s="24"/>
      <c r="Q313" s="24"/>
    </row>
    <row r="314" spans="1:17" s="29" customFormat="1" ht="47.25" customHeight="1">
      <c r="A314" s="27" t="s">
        <v>17</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18</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518</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519</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432</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461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462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512</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468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469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432</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513</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430</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416</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329</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363</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399</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291</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402</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453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457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456</v>
      </c>
      <c r="B335" s="2"/>
      <c r="C335" s="2"/>
      <c r="D335" s="2"/>
      <c r="E335" s="2"/>
      <c r="F335" s="2"/>
      <c r="G335" s="2"/>
      <c r="H335" s="2"/>
      <c r="I335" s="2"/>
      <c r="J335" s="2"/>
      <c r="K335" s="2"/>
      <c r="L335" s="2"/>
      <c r="M335" s="2"/>
      <c r="N335" s="2"/>
      <c r="O335" s="2"/>
      <c r="P335" s="2"/>
      <c r="Q335" s="2"/>
    </row>
    <row r="336" spans="1:17" s="3" customFormat="1" ht="45" customHeight="1">
      <c r="A336" s="1" t="s">
        <v>454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455</v>
      </c>
      <c r="B337" s="2"/>
      <c r="C337" s="2"/>
      <c r="D337" s="2"/>
      <c r="E337" s="2"/>
      <c r="F337" s="2"/>
      <c r="G337" s="2"/>
      <c r="H337" s="2"/>
      <c r="I337" s="2"/>
      <c r="J337" s="2"/>
      <c r="K337" s="2"/>
      <c r="L337" s="2"/>
      <c r="M337" s="2"/>
      <c r="N337" s="2"/>
      <c r="O337" s="2"/>
      <c r="P337" s="2"/>
      <c r="Q337" s="2"/>
    </row>
    <row r="338" spans="1:17" s="26" customFormat="1" ht="31.5" customHeight="1">
      <c r="A338" s="23" t="s">
        <v>356</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399</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291</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408</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367</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388</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297</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399</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291</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395</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291</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497</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370</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439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291</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402</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371</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372</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284</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83" t="s">
        <v>287</v>
      </c>
      <c r="B358" s="184"/>
      <c r="C358" s="184"/>
      <c r="D358" s="184"/>
      <c r="E358" s="184"/>
      <c r="F358" s="184"/>
      <c r="G358" s="185"/>
      <c r="H358" s="185"/>
      <c r="I358" s="185"/>
      <c r="J358" s="185"/>
      <c r="K358" s="185"/>
      <c r="L358" s="185"/>
      <c r="M358" s="185"/>
      <c r="N358" s="185"/>
      <c r="O358" s="185"/>
      <c r="P358" s="185"/>
      <c r="Q358" s="185"/>
    </row>
    <row r="359" spans="1:17" s="10" customFormat="1" ht="47.25">
      <c r="A359" s="11" t="s">
        <v>449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26</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27</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442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450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385</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510</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490</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380</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319</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366</v>
      </c>
      <c r="B369" s="24">
        <v>150122</v>
      </c>
      <c r="C369" s="24"/>
      <c r="D369" s="24"/>
      <c r="E369" s="24"/>
      <c r="F369" s="24"/>
      <c r="G369" s="24"/>
      <c r="H369" s="24"/>
      <c r="I369" s="24"/>
      <c r="J369" s="24"/>
      <c r="K369" s="24"/>
      <c r="L369" s="24"/>
      <c r="M369" s="24"/>
      <c r="N369" s="24"/>
      <c r="O369" s="24"/>
      <c r="P369" s="24"/>
      <c r="Q369" s="24"/>
    </row>
    <row r="370" spans="1:17" s="29" customFormat="1" ht="15.75" hidden="1">
      <c r="A370" s="27" t="s">
        <v>367</v>
      </c>
      <c r="B370" s="28"/>
      <c r="C370" s="28"/>
      <c r="D370" s="28"/>
      <c r="E370" s="28"/>
      <c r="F370" s="28"/>
      <c r="G370" s="28"/>
      <c r="H370" s="28"/>
      <c r="I370" s="28"/>
      <c r="J370" s="28"/>
      <c r="K370" s="28"/>
      <c r="L370" s="28"/>
      <c r="M370" s="28"/>
      <c r="N370" s="28"/>
      <c r="O370" s="28"/>
      <c r="P370" s="28"/>
      <c r="Q370" s="28"/>
    </row>
    <row r="371" spans="1:17" s="10" customFormat="1" ht="30.75" customHeight="1">
      <c r="A371" s="11" t="s">
        <v>445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365</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448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8</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499</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500</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501</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502</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505</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503</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504</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507</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506</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504</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509</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387</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516</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355</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321</v>
      </c>
      <c r="B389" s="2"/>
      <c r="C389" s="2">
        <v>1139</v>
      </c>
      <c r="D389" s="2"/>
      <c r="E389" s="2"/>
      <c r="F389" s="2"/>
      <c r="G389" s="2"/>
      <c r="H389" s="2"/>
      <c r="I389" s="2"/>
      <c r="J389" s="2"/>
      <c r="K389" s="2"/>
      <c r="L389" s="2"/>
      <c r="M389" s="2"/>
      <c r="N389" s="2"/>
      <c r="O389" s="2"/>
      <c r="P389" s="2"/>
      <c r="Q389" s="2"/>
    </row>
    <row r="390" spans="1:17" s="3" customFormat="1" ht="18.75" customHeight="1" hidden="1">
      <c r="A390" s="1" t="s">
        <v>351</v>
      </c>
      <c r="B390" s="2"/>
      <c r="C390" s="2">
        <v>1140</v>
      </c>
      <c r="D390" s="2"/>
      <c r="E390" s="2"/>
      <c r="F390" s="2"/>
      <c r="G390" s="2"/>
      <c r="H390" s="2"/>
      <c r="I390" s="2"/>
      <c r="J390" s="2"/>
      <c r="K390" s="2"/>
      <c r="L390" s="2"/>
      <c r="M390" s="2"/>
      <c r="N390" s="2"/>
      <c r="O390" s="2"/>
      <c r="P390" s="2"/>
      <c r="Q390" s="2"/>
    </row>
    <row r="391" spans="1:17" s="32" customFormat="1" ht="51" customHeight="1" hidden="1">
      <c r="A391" s="30" t="s">
        <v>320</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450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385</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321</v>
      </c>
      <c r="B394" s="2"/>
      <c r="C394" s="2">
        <v>1139</v>
      </c>
      <c r="D394" s="2"/>
      <c r="E394" s="2"/>
      <c r="F394" s="2"/>
      <c r="G394" s="2"/>
      <c r="H394" s="2"/>
      <c r="I394" s="2"/>
      <c r="J394" s="2"/>
      <c r="K394" s="2"/>
      <c r="L394" s="2"/>
      <c r="M394" s="2"/>
      <c r="N394" s="2"/>
      <c r="O394" s="2"/>
      <c r="P394" s="2"/>
      <c r="Q394" s="2"/>
    </row>
    <row r="395" spans="1:17" s="26" customFormat="1" ht="23.25" customHeight="1" hidden="1">
      <c r="A395" s="23" t="s">
        <v>365</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484</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485</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389</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391</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486</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487</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488</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489</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490</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491</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492</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493</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331</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365</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301</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320</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379</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429</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417</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418</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466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419</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420</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450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475</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422</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360</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379</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409</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471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473</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474</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286</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494</v>
      </c>
      <c r="B433" s="14"/>
      <c r="C433" s="14"/>
      <c r="D433" s="14"/>
      <c r="E433" s="14"/>
      <c r="F433" s="14"/>
      <c r="M433" s="38" t="s">
        <v>19</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2013-07-23T11:43:12Z</cp:lastPrinted>
  <dcterms:created xsi:type="dcterms:W3CDTF">2002-05-10T11:07:04Z</dcterms:created>
  <dcterms:modified xsi:type="dcterms:W3CDTF">2013-07-25T11:41:07Z</dcterms:modified>
  <cp:category/>
  <cp:version/>
  <cp:contentType/>
  <cp:contentStatus/>
</cp:coreProperties>
</file>