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<sst xmlns="http://schemas.openxmlformats.org/spreadsheetml/2006/main" count="137" uniqueCount="129">
  <si>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</si>
  <si>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</si>
  <si>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</si>
  <si>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</si>
  <si>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</si>
  <si>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</si>
  <si>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</si>
  <si>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</si>
  <si>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</si>
  <si>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</si>
  <si>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</si>
  <si>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</si>
  <si>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</si>
  <si>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</si>
  <si>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</si>
  <si>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</si>
  <si>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</si>
  <si>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</si>
  <si>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</si>
  <si>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</si>
  <si>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</si>
  <si>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Інші субвенції</t>
  </si>
  <si>
    <t>Всього</t>
  </si>
  <si>
    <t>Всього без урахування трансфертів</t>
  </si>
  <si>
    <t>Податки на власність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</si>
  <si>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</si>
  <si>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</si>
  <si>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</si>
  <si>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</si>
  <si>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</si>
  <si>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</si>
  <si>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</si>
  <si>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</si>
  <si>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</si>
  <si>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</si>
  <si>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</si>
  <si>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</si>
  <si>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</si>
  <si>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</si>
  <si>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</si>
  <si>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</si>
  <si>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</si>
  <si>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</si>
  <si>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</si>
  <si>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</si>
  <si>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</si>
  <si>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Частина чистого прибутку (доходу) комунальних унітарних підприємств та їх об`єднань, що вилучається до бюджету  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</si>
  <si>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</si>
  <si>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</si>
  <si>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</si>
  <si>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</si>
  <si>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</si>
  <si>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</si>
  <si>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</si>
  <si>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</si>
  <si>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</si>
  <si>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</si>
  <si>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</si>
  <si>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</si>
  <si>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</si>
  <si>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</si>
  <si>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</si>
  <si>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</si>
  <si>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</si>
  <si>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</si>
  <si>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</si>
  <si>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</si>
  <si>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</si>
  <si>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</si>
  <si>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</si>
  <si>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</si>
  <si>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</si>
  <si>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</si>
  <si>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Рентна плата за використання природних ресурсів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</si>
  <si>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</si>
  <si>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</si>
  <si>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</si>
  <si>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</si>
  <si>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>Кошти від продажу землі  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</si>
  <si>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</si>
  <si>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</si>
  <si>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</si>
  <si>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</si>
  <si>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</si>
  <si>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</si>
  <si>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</si>
  <si>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</si>
  <si>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</si>
  <si>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</si>
  <si>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</si>
  <si>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</si>
  <si>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</si>
  <si>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</si>
  <si>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</si>
  <si>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Кошти, отримані від надання учасниками процедури закупівель як забезпечення їх тендерної пропозиції(пропозиції конкурсних торгів), які не підлягають поверненню цим учасникам</t>
  </si>
  <si>
    <t>Субвенція з державного бюджету місцевим бюджетам на виплату допомоги сім'ям з дітьми, малозабезпеченим сім'ям, їнвалідам з дитинства, дітям-інвалідам та тимчасової державної допомоги дітям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</si>
  <si>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</si>
  <si>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</si>
  <si>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</si>
  <si>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</si>
  <si>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</si>
  <si>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</si>
  <si>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Збір за провадження деяких видів підприємницької діяльності, що справлявся до 1 січня 2015 року</t>
  </si>
  <si>
    <t xml:space="preserve">Субвенція з місцевого бюджету за рахунок залишку коштів медичної субвенції, що утворився на початок бюджетного періоду
</t>
  </si>
  <si>
    <t xml:space="preserve">Додаток  до рішення міської ради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</si>
  <si>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</si>
  <si>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Збір за забруднення навколишнього природного середовища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</si>
  <si>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</si>
  <si>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</si>
  <si>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В.П. Ткачук</t>
  </si>
  <si>
    <t xml:space="preserve">Секретар ради, </t>
  </si>
  <si>
    <t>в.о. міського голови</t>
  </si>
  <si>
    <t>План на 2018 рік з урахуванням внесених змін</t>
  </si>
  <si>
    <t>Факт виконання за 2018 рік</t>
  </si>
  <si>
    <t>Факт виконання за 2017 рік</t>
  </si>
  <si>
    <t>% виконання до 2017 року</t>
  </si>
  <si>
    <t>Дотація з місцевого бюджету за рахунок стабілізаційної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</si>
  <si>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</si>
  <si>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на здійснення переданих видатків у сфері освіти за рахунок коштів освітньої субвенції</t>
  </si>
  <si>
    <t>Стабілізаційна дотація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</si>
  <si>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</si>
  <si>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</si>
  <si>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Субвенції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</si>
  <si>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бюджету,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</si>
  <si>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</si>
  <si>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бюджету,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</si>
  <si>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</si>
  <si>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</si>
  <si>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 xml:space="preserve">від 19  лютого  2019р. № 3297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</si>
</sst>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8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80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180" fontId="11" fillId="0" borderId="0" xfId="0" applyNumberFormat="1" applyFont="1" applyFill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182" fontId="3" fillId="34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180" fontId="3" fillId="34" borderId="0" xfId="0" applyNumberFormat="1" applyFont="1" applyFill="1" applyAlignment="1">
      <alignment horizontal="center"/>
    </xf>
    <xf numFmtId="180" fontId="2" fillId="34" borderId="0" xfId="0" applyNumberFormat="1" applyFont="1" applyFill="1" applyAlignment="1">
      <alignment horizontal="center"/>
    </xf>
    <xf numFmtId="180" fontId="3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51" fillId="34" borderId="10" xfId="0" applyFont="1" applyFill="1" applyBorder="1" applyAlignment="1">
      <alignment wrapText="1"/>
    </xf>
    <xf numFmtId="0" fontId="52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2" fillId="0" borderId="0" xfId="0" applyFont="1" applyFill="1" applyAlignment="1">
      <alignment wrapText="1"/>
    </xf>
    <xf numFmtId="2" fontId="8" fillId="34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80" fontId="10" fillId="34" borderId="13" xfId="0" applyNumberFormat="1" applyFont="1" applyFill="1" applyBorder="1" applyAlignment="1">
      <alignment horizontal="center" vertical="center" wrapText="1"/>
    </xf>
    <xf numFmtId="180" fontId="10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180" fontId="2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60" zoomScalePageLayoutView="0" workbookViewId="0" topLeftCell="A1">
      <selection activeCell="C19" sqref="C19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4.28125" style="37" customWidth="1"/>
    <col min="4" max="4" width="15.8515625" style="37" customWidth="1"/>
    <col min="5" max="5" width="10.140625" style="2" customWidth="1"/>
    <col min="6" max="6" width="10.8515625" style="2" customWidth="1"/>
    <col min="7" max="7" width="14.140625" style="35" customWidth="1"/>
    <col min="8" max="8" width="9.421875" style="8" customWidth="1"/>
    <col min="9" max="10" width="9.140625" style="1" customWidth="1"/>
    <col min="11" max="12" width="10.7109375" style="1" bestFit="1" customWidth="1"/>
    <col min="13" max="13" width="11.57421875" style="1" customWidth="1"/>
    <col min="14" max="16384" width="9.140625" style="1" customWidth="1"/>
  </cols>
  <sheetData>
    <row r="1" spans="1:7" ht="50.25" customHeight="1">
      <c r="A1" s="11"/>
      <c r="B1" s="12"/>
      <c r="C1" s="35"/>
      <c r="D1" s="72" t="s">
        <v>104</v>
      </c>
      <c r="E1" s="72"/>
      <c r="F1" s="72"/>
      <c r="G1" s="73"/>
    </row>
    <row r="2" spans="1:9" ht="15" customHeight="1">
      <c r="A2" s="13"/>
      <c r="B2" s="14"/>
      <c r="C2" s="74" t="s">
        <v>128</v>
      </c>
      <c r="D2" s="75"/>
      <c r="E2" s="75"/>
      <c r="F2" s="75"/>
      <c r="G2" s="75"/>
      <c r="H2" s="9"/>
      <c r="I2" s="3"/>
    </row>
    <row r="3" spans="1:9" ht="15" customHeight="1">
      <c r="A3" s="15"/>
      <c r="B3" s="15"/>
      <c r="C3" s="38"/>
      <c r="D3" s="34"/>
      <c r="E3" s="9"/>
      <c r="F3" s="9"/>
      <c r="G3" s="34"/>
      <c r="H3" s="9"/>
      <c r="I3" s="5"/>
    </row>
    <row r="4" spans="1:8" ht="15.75">
      <c r="A4" s="11"/>
      <c r="B4" s="12"/>
      <c r="C4" s="35"/>
      <c r="D4" s="35"/>
      <c r="E4" s="8"/>
      <c r="F4" s="8"/>
      <c r="H4" s="17" t="s">
        <v>74</v>
      </c>
    </row>
    <row r="5" spans="1:8" ht="15" customHeight="1">
      <c r="A5" s="58" t="s">
        <v>0</v>
      </c>
      <c r="B5" s="60" t="s">
        <v>1</v>
      </c>
      <c r="C5" s="68" t="s">
        <v>112</v>
      </c>
      <c r="D5" s="70" t="s">
        <v>113</v>
      </c>
      <c r="E5" s="67" t="s">
        <v>3</v>
      </c>
      <c r="F5" s="67" t="s">
        <v>2</v>
      </c>
      <c r="G5" s="70" t="s">
        <v>114</v>
      </c>
      <c r="H5" s="57" t="s">
        <v>115</v>
      </c>
    </row>
    <row r="6" spans="1:8" ht="93" customHeight="1">
      <c r="A6" s="59"/>
      <c r="B6" s="61"/>
      <c r="C6" s="69"/>
      <c r="D6" s="71"/>
      <c r="E6" s="67"/>
      <c r="F6" s="67"/>
      <c r="G6" s="71"/>
      <c r="H6" s="57"/>
    </row>
    <row r="7" spans="1:8" ht="21" customHeight="1">
      <c r="A7" s="66" t="s">
        <v>79</v>
      </c>
      <c r="B7" s="66"/>
      <c r="C7" s="66"/>
      <c r="D7" s="66"/>
      <c r="E7" s="66"/>
      <c r="F7" s="66"/>
      <c r="G7" s="23"/>
      <c r="H7" s="6"/>
    </row>
    <row r="8" spans="1:8" ht="15.75">
      <c r="A8" s="27">
        <v>10000000</v>
      </c>
      <c r="B8" s="28" t="s">
        <v>4</v>
      </c>
      <c r="C8" s="23">
        <f>SUM(C10:C35)</f>
        <v>622057.7760000001</v>
      </c>
      <c r="D8" s="23">
        <f>SUM(D10:D35)</f>
        <v>689869.5810000002</v>
      </c>
      <c r="E8" s="23">
        <f>D8/C8*100</f>
        <v>110.90120686796143</v>
      </c>
      <c r="F8" s="23">
        <f>D8-C8</f>
        <v>67811.80500000017</v>
      </c>
      <c r="G8" s="23">
        <f>SUM(G10:G35)</f>
        <v>537426.52734</v>
      </c>
      <c r="H8" s="23">
        <f>D8/G8*100</f>
        <v>128.36537571275448</v>
      </c>
    </row>
    <row r="9" spans="1:8" ht="46.5" customHeight="1" hidden="1">
      <c r="A9" s="29">
        <v>11000000</v>
      </c>
      <c r="B9" s="30" t="s">
        <v>5</v>
      </c>
      <c r="C9" s="21"/>
      <c r="D9" s="21"/>
      <c r="E9" s="21" t="e">
        <f>D9/C9*100</f>
        <v>#DIV/0!</v>
      </c>
      <c r="F9" s="24">
        <f>D9-C9</f>
        <v>0</v>
      </c>
      <c r="G9" s="21"/>
      <c r="H9" s="23" t="e">
        <f aca="true" t="shared" si="0" ref="H9:H35">D9/G9*100</f>
        <v>#DIV/0!</v>
      </c>
    </row>
    <row r="10" spans="1:8" ht="15.75">
      <c r="A10" s="29">
        <v>11010000</v>
      </c>
      <c r="B10" s="30" t="s">
        <v>6</v>
      </c>
      <c r="C10" s="24">
        <v>474897.78</v>
      </c>
      <c r="D10" s="24">
        <v>513190.48</v>
      </c>
      <c r="E10" s="24">
        <f>D10/C10*100</f>
        <v>108.06335628690451</v>
      </c>
      <c r="F10" s="24">
        <f>D10-C10</f>
        <v>38292.69999999995</v>
      </c>
      <c r="G10" s="24">
        <v>405972.662</v>
      </c>
      <c r="H10" s="24">
        <f>D10/G10*100</f>
        <v>126.4101078806139</v>
      </c>
    </row>
    <row r="11" spans="1:8" ht="30.75" customHeight="1" hidden="1">
      <c r="A11" s="29">
        <v>11010100</v>
      </c>
      <c r="B11" s="30" t="s">
        <v>7</v>
      </c>
      <c r="C11" s="24"/>
      <c r="D11" s="24"/>
      <c r="E11" s="24" t="e">
        <f aca="true" t="shared" si="1" ref="E11:E35">D11/C11*100</f>
        <v>#DIV/0!</v>
      </c>
      <c r="F11" s="24">
        <f aca="true" t="shared" si="2" ref="F11:F35">D11-C11</f>
        <v>0</v>
      </c>
      <c r="G11" s="21"/>
      <c r="H11" s="24" t="e">
        <f t="shared" si="0"/>
        <v>#DIV/0!</v>
      </c>
    </row>
    <row r="12" spans="1:8" ht="46.5" customHeight="1" hidden="1">
      <c r="A12" s="29">
        <v>11010200</v>
      </c>
      <c r="B12" s="30" t="s">
        <v>8</v>
      </c>
      <c r="C12" s="24"/>
      <c r="D12" s="24"/>
      <c r="E12" s="24" t="e">
        <f t="shared" si="1"/>
        <v>#DIV/0!</v>
      </c>
      <c r="F12" s="24">
        <f t="shared" si="2"/>
        <v>0</v>
      </c>
      <c r="G12" s="21"/>
      <c r="H12" s="24" t="e">
        <f t="shared" si="0"/>
        <v>#DIV/0!</v>
      </c>
    </row>
    <row r="13" spans="1:8" ht="15" customHeight="1" hidden="1">
      <c r="A13" s="31">
        <v>11010300</v>
      </c>
      <c r="B13" s="31" t="s">
        <v>47</v>
      </c>
      <c r="C13" s="24"/>
      <c r="D13" s="24"/>
      <c r="E13" s="24" t="e">
        <f t="shared" si="1"/>
        <v>#DIV/0!</v>
      </c>
      <c r="F13" s="24">
        <f t="shared" si="2"/>
        <v>0</v>
      </c>
      <c r="G13" s="21"/>
      <c r="H13" s="24" t="e">
        <f t="shared" si="0"/>
        <v>#DIV/0!</v>
      </c>
    </row>
    <row r="14" spans="1:8" ht="62.25" customHeight="1" hidden="1">
      <c r="A14" s="29">
        <v>11010400</v>
      </c>
      <c r="B14" s="30" t="s">
        <v>9</v>
      </c>
      <c r="C14" s="24"/>
      <c r="D14" s="24"/>
      <c r="E14" s="24" t="e">
        <f t="shared" si="1"/>
        <v>#DIV/0!</v>
      </c>
      <c r="F14" s="24">
        <f t="shared" si="2"/>
        <v>0</v>
      </c>
      <c r="G14" s="21"/>
      <c r="H14" s="24" t="e">
        <f t="shared" si="0"/>
        <v>#DIV/0!</v>
      </c>
    </row>
    <row r="15" spans="1:8" ht="46.5" customHeight="1" hidden="1">
      <c r="A15" s="29">
        <v>11010500</v>
      </c>
      <c r="B15" s="30" t="s">
        <v>43</v>
      </c>
      <c r="C15" s="24"/>
      <c r="D15" s="24"/>
      <c r="E15" s="24" t="e">
        <f t="shared" si="1"/>
        <v>#DIV/0!</v>
      </c>
      <c r="F15" s="24">
        <f t="shared" si="2"/>
        <v>0</v>
      </c>
      <c r="G15" s="21"/>
      <c r="H15" s="24" t="e">
        <f t="shared" si="0"/>
        <v>#DIV/0!</v>
      </c>
    </row>
    <row r="16" spans="1:8" ht="62.25" customHeight="1" hidden="1">
      <c r="A16" s="29">
        <v>11010600</v>
      </c>
      <c r="B16" s="30" t="s">
        <v>44</v>
      </c>
      <c r="C16" s="24"/>
      <c r="D16" s="24"/>
      <c r="E16" s="24" t="e">
        <f t="shared" si="1"/>
        <v>#DIV/0!</v>
      </c>
      <c r="F16" s="24">
        <f t="shared" si="2"/>
        <v>0</v>
      </c>
      <c r="G16" s="21"/>
      <c r="H16" s="24" t="e">
        <f t="shared" si="0"/>
        <v>#DIV/0!</v>
      </c>
    </row>
    <row r="17" spans="1:8" ht="47.25">
      <c r="A17" s="29">
        <v>11020000</v>
      </c>
      <c r="B17" s="30" t="s">
        <v>10</v>
      </c>
      <c r="C17" s="24">
        <v>2350</v>
      </c>
      <c r="D17" s="24">
        <v>5196.803</v>
      </c>
      <c r="E17" s="24">
        <f t="shared" si="1"/>
        <v>221.14055319148935</v>
      </c>
      <c r="F17" s="24">
        <f t="shared" si="2"/>
        <v>2846.803</v>
      </c>
      <c r="G17" s="24">
        <v>1126.729</v>
      </c>
      <c r="H17" s="24">
        <f t="shared" si="0"/>
        <v>461.2291864325849</v>
      </c>
    </row>
    <row r="18" spans="1:8" ht="15.75" hidden="1">
      <c r="A18" s="29"/>
      <c r="B18" s="30"/>
      <c r="C18" s="21"/>
      <c r="D18" s="21"/>
      <c r="E18" s="21" t="e">
        <f t="shared" si="1"/>
        <v>#DIV/0!</v>
      </c>
      <c r="F18" s="24">
        <f t="shared" si="2"/>
        <v>0</v>
      </c>
      <c r="G18" s="21">
        <v>0.052</v>
      </c>
      <c r="H18" s="24">
        <f t="shared" si="0"/>
        <v>0</v>
      </c>
    </row>
    <row r="19" spans="1:8" ht="28.5" customHeight="1">
      <c r="A19" s="29">
        <v>13000000</v>
      </c>
      <c r="B19" s="30" t="s">
        <v>73</v>
      </c>
      <c r="C19" s="24">
        <v>0</v>
      </c>
      <c r="D19" s="24">
        <v>14.37</v>
      </c>
      <c r="E19" s="24">
        <v>0</v>
      </c>
      <c r="F19" s="24">
        <f t="shared" si="2"/>
        <v>14.37</v>
      </c>
      <c r="G19" s="24">
        <v>0.052</v>
      </c>
      <c r="H19" s="24">
        <f t="shared" si="0"/>
        <v>27634.615384615387</v>
      </c>
    </row>
    <row r="20" spans="1:8" ht="35.25" customHeight="1">
      <c r="A20" s="29">
        <v>14020000</v>
      </c>
      <c r="B20" s="30" t="s">
        <v>80</v>
      </c>
      <c r="C20" s="24">
        <v>3691.13</v>
      </c>
      <c r="D20" s="24">
        <v>3806.96</v>
      </c>
      <c r="E20" s="24">
        <f t="shared" si="1"/>
        <v>103.13806341147563</v>
      </c>
      <c r="F20" s="24">
        <f t="shared" si="2"/>
        <v>115.82999999999993</v>
      </c>
      <c r="G20" s="24">
        <v>3763.086</v>
      </c>
      <c r="H20" s="24">
        <f t="shared" si="0"/>
        <v>101.16590479197127</v>
      </c>
    </row>
    <row r="21" spans="1:8" ht="45.75" customHeight="1">
      <c r="A21" s="29">
        <v>14030000</v>
      </c>
      <c r="B21" s="30" t="s">
        <v>81</v>
      </c>
      <c r="C21" s="24">
        <v>14407.1</v>
      </c>
      <c r="D21" s="24">
        <v>15591.63</v>
      </c>
      <c r="E21" s="24">
        <f t="shared" si="1"/>
        <v>108.22184894947628</v>
      </c>
      <c r="F21" s="24">
        <f t="shared" si="2"/>
        <v>1184.5299999999988</v>
      </c>
      <c r="G21" s="24">
        <v>14571.671</v>
      </c>
      <c r="H21" s="24">
        <f t="shared" si="0"/>
        <v>106.99960217328541</v>
      </c>
    </row>
    <row r="22" spans="1:8" ht="44.25" customHeight="1">
      <c r="A22" s="29">
        <v>14040000</v>
      </c>
      <c r="B22" s="32" t="s">
        <v>62</v>
      </c>
      <c r="C22" s="24">
        <v>28901.766</v>
      </c>
      <c r="D22" s="24">
        <v>29223.957</v>
      </c>
      <c r="E22" s="24">
        <f t="shared" si="1"/>
        <v>101.11477962972918</v>
      </c>
      <c r="F22" s="24">
        <f t="shared" si="2"/>
        <v>322.1909999999989</v>
      </c>
      <c r="G22" s="24">
        <v>28470.997</v>
      </c>
      <c r="H22" s="24">
        <f t="shared" si="0"/>
        <v>102.64465624438792</v>
      </c>
    </row>
    <row r="23" spans="1:8" ht="60" customHeight="1">
      <c r="A23" s="29">
        <v>18010100</v>
      </c>
      <c r="B23" s="32" t="s">
        <v>63</v>
      </c>
      <c r="C23" s="24">
        <v>320</v>
      </c>
      <c r="D23" s="24">
        <v>359.31</v>
      </c>
      <c r="E23" s="24">
        <f t="shared" si="1"/>
        <v>112.284375</v>
      </c>
      <c r="F23" s="24">
        <f t="shared" si="2"/>
        <v>39.31</v>
      </c>
      <c r="G23" s="24">
        <v>247.302</v>
      </c>
      <c r="H23" s="24">
        <f t="shared" si="0"/>
        <v>145.29199116869253</v>
      </c>
    </row>
    <row r="24" spans="1:8" ht="60" customHeight="1">
      <c r="A24" s="29">
        <v>18010200</v>
      </c>
      <c r="B24" s="32" t="s">
        <v>64</v>
      </c>
      <c r="C24" s="24">
        <v>780</v>
      </c>
      <c r="D24" s="24">
        <v>811.28</v>
      </c>
      <c r="E24" s="24">
        <f t="shared" si="1"/>
        <v>104.0102564102564</v>
      </c>
      <c r="F24" s="24">
        <f t="shared" si="2"/>
        <v>31.279999999999973</v>
      </c>
      <c r="G24" s="24">
        <v>804.149</v>
      </c>
      <c r="H24" s="24">
        <f t="shared" si="0"/>
        <v>100.88677595818685</v>
      </c>
    </row>
    <row r="25" spans="1:8" ht="58.5" customHeight="1">
      <c r="A25" s="29">
        <v>18010300</v>
      </c>
      <c r="B25" s="32" t="s">
        <v>65</v>
      </c>
      <c r="C25" s="24">
        <v>1500</v>
      </c>
      <c r="D25" s="24">
        <v>1584.98</v>
      </c>
      <c r="E25" s="24">
        <f t="shared" si="1"/>
        <v>105.66533333333335</v>
      </c>
      <c r="F25" s="24">
        <f t="shared" si="2"/>
        <v>84.98000000000002</v>
      </c>
      <c r="G25" s="24">
        <v>1801.35</v>
      </c>
      <c r="H25" s="24">
        <f t="shared" si="0"/>
        <v>87.988453104616</v>
      </c>
    </row>
    <row r="26" spans="1:9" ht="57.75" customHeight="1">
      <c r="A26" s="29">
        <v>18010400</v>
      </c>
      <c r="B26" s="32" t="s">
        <v>66</v>
      </c>
      <c r="C26" s="24">
        <v>6000</v>
      </c>
      <c r="D26" s="24">
        <v>7981.03</v>
      </c>
      <c r="E26" s="24">
        <f t="shared" si="1"/>
        <v>133.01716666666664</v>
      </c>
      <c r="F26" s="24">
        <f t="shared" si="2"/>
        <v>1981.0299999999997</v>
      </c>
      <c r="G26" s="24">
        <v>5134.746</v>
      </c>
      <c r="H26" s="24">
        <f t="shared" si="0"/>
        <v>155.4318363556834</v>
      </c>
      <c r="I26" s="7"/>
    </row>
    <row r="27" spans="1:8" ht="15" customHeight="1">
      <c r="A27" s="29">
        <v>18010500</v>
      </c>
      <c r="B27" s="29" t="s">
        <v>67</v>
      </c>
      <c r="C27" s="24">
        <v>13000</v>
      </c>
      <c r="D27" s="24">
        <v>33156.085</v>
      </c>
      <c r="E27" s="24">
        <f t="shared" si="1"/>
        <v>255.04680769230768</v>
      </c>
      <c r="F27" s="24">
        <f t="shared" si="2"/>
        <v>20156.085</v>
      </c>
      <c r="G27" s="24">
        <v>10874.265</v>
      </c>
      <c r="H27" s="24">
        <f t="shared" si="0"/>
        <v>304.90414754468463</v>
      </c>
    </row>
    <row r="28" spans="1:8" ht="15" customHeight="1">
      <c r="A28" s="29">
        <v>18010600</v>
      </c>
      <c r="B28" s="29" t="s">
        <v>68</v>
      </c>
      <c r="C28" s="24">
        <v>15000</v>
      </c>
      <c r="D28" s="24">
        <v>16865.52</v>
      </c>
      <c r="E28" s="24">
        <f t="shared" si="1"/>
        <v>112.4368</v>
      </c>
      <c r="F28" s="24">
        <f t="shared" si="2"/>
        <v>1865.5200000000004</v>
      </c>
      <c r="G28" s="24">
        <v>13210.369</v>
      </c>
      <c r="H28" s="24">
        <f t="shared" si="0"/>
        <v>127.66880319542928</v>
      </c>
    </row>
    <row r="29" spans="1:8" ht="15" customHeight="1">
      <c r="A29" s="29">
        <v>18010700</v>
      </c>
      <c r="B29" s="30" t="s">
        <v>69</v>
      </c>
      <c r="C29" s="24">
        <v>1900</v>
      </c>
      <c r="D29" s="24">
        <v>855.31</v>
      </c>
      <c r="E29" s="24">
        <f t="shared" si="1"/>
        <v>45.01631578947368</v>
      </c>
      <c r="F29" s="24">
        <f t="shared" si="2"/>
        <v>-1044.69</v>
      </c>
      <c r="G29" s="24">
        <v>805.745</v>
      </c>
      <c r="H29" s="24">
        <f t="shared" si="0"/>
        <v>106.15144990040272</v>
      </c>
    </row>
    <row r="30" spans="1:8" ht="15" customHeight="1">
      <c r="A30" s="29">
        <v>18010900</v>
      </c>
      <c r="B30" s="30" t="s">
        <v>70</v>
      </c>
      <c r="C30" s="24">
        <v>4900</v>
      </c>
      <c r="D30" s="24">
        <v>4942</v>
      </c>
      <c r="E30" s="24">
        <f t="shared" si="1"/>
        <v>100.85714285714286</v>
      </c>
      <c r="F30" s="24">
        <f t="shared" si="2"/>
        <v>42</v>
      </c>
      <c r="G30" s="24">
        <v>4630.75174</v>
      </c>
      <c r="H30" s="24">
        <f t="shared" si="0"/>
        <v>106.72133332718892</v>
      </c>
    </row>
    <row r="31" spans="1:8" ht="15" customHeight="1">
      <c r="A31" s="29">
        <v>18011000</v>
      </c>
      <c r="B31" s="30" t="s">
        <v>71</v>
      </c>
      <c r="C31" s="24">
        <v>210</v>
      </c>
      <c r="D31" s="24">
        <v>210.25</v>
      </c>
      <c r="E31" s="24">
        <f t="shared" si="1"/>
        <v>100.11904761904762</v>
      </c>
      <c r="F31" s="24">
        <f t="shared" si="2"/>
        <v>0.25</v>
      </c>
      <c r="G31" s="24">
        <v>171.881</v>
      </c>
      <c r="H31" s="24">
        <f t="shared" si="0"/>
        <v>122.32300254245669</v>
      </c>
    </row>
    <row r="32" spans="1:8" ht="31.5">
      <c r="A32" s="29">
        <v>18011100</v>
      </c>
      <c r="B32" s="30" t="s">
        <v>72</v>
      </c>
      <c r="C32" s="24">
        <v>100</v>
      </c>
      <c r="D32" s="24">
        <v>246.276</v>
      </c>
      <c r="E32" s="24">
        <f t="shared" si="1"/>
        <v>246.27600000000004</v>
      </c>
      <c r="F32" s="24">
        <f t="shared" si="2"/>
        <v>146.276</v>
      </c>
      <c r="G32" s="24">
        <v>242.4566</v>
      </c>
      <c r="H32" s="24">
        <f t="shared" si="0"/>
        <v>101.57529223786854</v>
      </c>
    </row>
    <row r="33" spans="1:8" ht="15.75">
      <c r="A33" s="29">
        <v>18030000</v>
      </c>
      <c r="B33" s="30" t="s">
        <v>45</v>
      </c>
      <c r="C33" s="24">
        <v>100</v>
      </c>
      <c r="D33" s="24">
        <v>106.478</v>
      </c>
      <c r="E33" s="24">
        <f t="shared" si="1"/>
        <v>106.47799999999998</v>
      </c>
      <c r="F33" s="24">
        <f t="shared" si="2"/>
        <v>6.477999999999994</v>
      </c>
      <c r="G33" s="24">
        <v>91.085</v>
      </c>
      <c r="H33" s="24">
        <f t="shared" si="0"/>
        <v>116.8995992754021</v>
      </c>
    </row>
    <row r="34" spans="1:8" ht="30.75" customHeight="1">
      <c r="A34" s="29">
        <v>18040000</v>
      </c>
      <c r="B34" s="30" t="s">
        <v>11</v>
      </c>
      <c r="C34" s="24">
        <v>0</v>
      </c>
      <c r="D34" s="24">
        <v>-2.808</v>
      </c>
      <c r="E34" s="24">
        <v>0</v>
      </c>
      <c r="F34" s="24">
        <f t="shared" si="2"/>
        <v>-2.808</v>
      </c>
      <c r="G34" s="24">
        <v>-16.1</v>
      </c>
      <c r="H34" s="24">
        <f t="shared" si="0"/>
        <v>17.440993788819874</v>
      </c>
    </row>
    <row r="35" spans="1:8" s="7" customFormat="1" ht="15" customHeight="1">
      <c r="A35" s="29">
        <v>18050000</v>
      </c>
      <c r="B35" s="30" t="s">
        <v>26</v>
      </c>
      <c r="C35" s="24">
        <v>54000</v>
      </c>
      <c r="D35" s="24">
        <v>55729.67</v>
      </c>
      <c r="E35" s="24">
        <f t="shared" si="1"/>
        <v>103.2030925925926</v>
      </c>
      <c r="F35" s="24">
        <f t="shared" si="2"/>
        <v>1729.6699999999983</v>
      </c>
      <c r="G35" s="24">
        <v>45523.278</v>
      </c>
      <c r="H35" s="24">
        <f t="shared" si="0"/>
        <v>122.42016051656034</v>
      </c>
    </row>
    <row r="36" spans="1:8" ht="15.75">
      <c r="A36" s="27">
        <v>20000000</v>
      </c>
      <c r="B36" s="28" t="s">
        <v>12</v>
      </c>
      <c r="C36" s="23">
        <f>+C41+C42+C43+C47+C48+C52+C55+C37+C53+C54</f>
        <v>8989.766</v>
      </c>
      <c r="D36" s="23">
        <f>+D41+D42+D43+D47+D48+D52+D55+D37+D53+D54</f>
        <v>12102.296999999999</v>
      </c>
      <c r="E36" s="23">
        <f>D36/C36*100</f>
        <v>134.62304803039368</v>
      </c>
      <c r="F36" s="23">
        <f>D36-C36</f>
        <v>3112.530999999999</v>
      </c>
      <c r="G36" s="23">
        <f>G37+G38+G41+G42+G43+G47+G48+G52+G53+G54+G55+G51</f>
        <v>12020.052999999998</v>
      </c>
      <c r="H36" s="23">
        <f>D36/G36*100</f>
        <v>100.68422327255962</v>
      </c>
    </row>
    <row r="37" spans="1:8" ht="63">
      <c r="A37" s="29">
        <v>21010300</v>
      </c>
      <c r="B37" s="30" t="s">
        <v>46</v>
      </c>
      <c r="C37" s="24">
        <v>0.612</v>
      </c>
      <c r="D37" s="24">
        <v>1.02</v>
      </c>
      <c r="E37" s="24">
        <f>D37/C37*100</f>
        <v>166.66666666666669</v>
      </c>
      <c r="F37" s="24">
        <f>D37-C37</f>
        <v>0.40800000000000003</v>
      </c>
      <c r="G37" s="24">
        <v>0.51</v>
      </c>
      <c r="H37" s="24">
        <f>D37/G37*100</f>
        <v>200</v>
      </c>
    </row>
    <row r="38" spans="1:8" ht="31.5">
      <c r="A38" s="29">
        <v>21050000</v>
      </c>
      <c r="B38" s="30" t="s">
        <v>52</v>
      </c>
      <c r="C38" s="24">
        <v>0</v>
      </c>
      <c r="D38" s="24">
        <v>0</v>
      </c>
      <c r="E38" s="24">
        <v>0</v>
      </c>
      <c r="F38" s="24">
        <f aca="true" t="shared" si="3" ref="F38:F55">D38-C38</f>
        <v>0</v>
      </c>
      <c r="G38" s="24">
        <v>1228.432</v>
      </c>
      <c r="H38" s="24">
        <f aca="true" t="shared" si="4" ref="H38:H55">D38/G38*100</f>
        <v>0</v>
      </c>
    </row>
    <row r="39" spans="1:8" ht="15.75" hidden="1">
      <c r="A39" s="29">
        <v>21080500</v>
      </c>
      <c r="B39" s="30" t="s">
        <v>13</v>
      </c>
      <c r="C39" s="21"/>
      <c r="D39" s="21"/>
      <c r="E39" s="21" t="e">
        <f aca="true" t="shared" si="5" ref="E39:E52">D39/C39*100</f>
        <v>#DIV/0!</v>
      </c>
      <c r="F39" s="24">
        <f t="shared" si="3"/>
        <v>0</v>
      </c>
      <c r="G39" s="21">
        <v>0</v>
      </c>
      <c r="H39" s="24" t="e">
        <f t="shared" si="4"/>
        <v>#DIV/0!</v>
      </c>
    </row>
    <row r="40" spans="1:8" ht="15.75" hidden="1">
      <c r="A40" s="29"/>
      <c r="B40" s="30"/>
      <c r="C40" s="21"/>
      <c r="D40" s="21"/>
      <c r="E40" s="21" t="e">
        <f t="shared" si="5"/>
        <v>#DIV/0!</v>
      </c>
      <c r="F40" s="24">
        <f t="shared" si="3"/>
        <v>0</v>
      </c>
      <c r="G40" s="21">
        <v>0</v>
      </c>
      <c r="H40" s="24" t="e">
        <f t="shared" si="4"/>
        <v>#DIV/0!</v>
      </c>
    </row>
    <row r="41" spans="1:8" ht="15.75">
      <c r="A41" s="29">
        <v>21081100</v>
      </c>
      <c r="B41" s="30" t="s">
        <v>14</v>
      </c>
      <c r="C41" s="24">
        <v>332.7</v>
      </c>
      <c r="D41" s="24">
        <v>199.419</v>
      </c>
      <c r="E41" s="24">
        <f t="shared" si="5"/>
        <v>59.939585211902624</v>
      </c>
      <c r="F41" s="24">
        <f t="shared" si="3"/>
        <v>-133.28099999999998</v>
      </c>
      <c r="G41" s="24">
        <v>308.196</v>
      </c>
      <c r="H41" s="24">
        <f t="shared" si="4"/>
        <v>64.70525250165478</v>
      </c>
    </row>
    <row r="42" spans="1:8" ht="64.5" customHeight="1">
      <c r="A42" s="29">
        <v>21081500</v>
      </c>
      <c r="B42" s="30" t="s">
        <v>82</v>
      </c>
      <c r="C42" s="24">
        <v>187.826</v>
      </c>
      <c r="D42" s="24">
        <v>218.186</v>
      </c>
      <c r="E42" s="24">
        <f t="shared" si="5"/>
        <v>116.16389637217426</v>
      </c>
      <c r="F42" s="24">
        <f t="shared" si="3"/>
        <v>30.360000000000014</v>
      </c>
      <c r="G42" s="24">
        <v>194.095</v>
      </c>
      <c r="H42" s="24">
        <f t="shared" si="4"/>
        <v>112.4119632138901</v>
      </c>
    </row>
    <row r="43" spans="1:8" s="7" customFormat="1" ht="29.25" customHeight="1">
      <c r="A43" s="29">
        <v>22010000</v>
      </c>
      <c r="B43" s="30" t="s">
        <v>83</v>
      </c>
      <c r="C43" s="24">
        <v>4168.84</v>
      </c>
      <c r="D43" s="24">
        <v>5019</v>
      </c>
      <c r="E43" s="24">
        <f t="shared" si="5"/>
        <v>120.39320290536455</v>
      </c>
      <c r="F43" s="24">
        <f t="shared" si="3"/>
        <v>850.1599999999999</v>
      </c>
      <c r="G43" s="24">
        <v>4194.691</v>
      </c>
      <c r="H43" s="24">
        <f t="shared" si="4"/>
        <v>119.65124487119552</v>
      </c>
    </row>
    <row r="44" spans="1:8" ht="30.75" customHeight="1" hidden="1">
      <c r="A44" s="29">
        <v>22010300</v>
      </c>
      <c r="B44" s="30"/>
      <c r="C44" s="21"/>
      <c r="D44" s="21"/>
      <c r="E44" s="21" t="e">
        <f t="shared" si="5"/>
        <v>#DIV/0!</v>
      </c>
      <c r="F44" s="24">
        <f t="shared" si="3"/>
        <v>0</v>
      </c>
      <c r="G44" s="21">
        <v>4194.691</v>
      </c>
      <c r="H44" s="24">
        <f t="shared" si="4"/>
        <v>0</v>
      </c>
    </row>
    <row r="45" spans="1:8" ht="44.25" customHeight="1" hidden="1">
      <c r="A45" s="29">
        <v>22012500</v>
      </c>
      <c r="B45" s="30"/>
      <c r="C45" s="21"/>
      <c r="D45" s="21"/>
      <c r="E45" s="21" t="e">
        <f t="shared" si="5"/>
        <v>#DIV/0!</v>
      </c>
      <c r="F45" s="24">
        <f t="shared" si="3"/>
        <v>0</v>
      </c>
      <c r="G45" s="21"/>
      <c r="H45" s="24" t="e">
        <f t="shared" si="4"/>
        <v>#DIV/0!</v>
      </c>
    </row>
    <row r="46" spans="1:8" ht="44.25" customHeight="1" hidden="1">
      <c r="A46" s="29">
        <v>22012600</v>
      </c>
      <c r="B46" s="30"/>
      <c r="C46" s="21"/>
      <c r="D46" s="21"/>
      <c r="E46" s="21" t="e">
        <f t="shared" si="5"/>
        <v>#DIV/0!</v>
      </c>
      <c r="F46" s="24">
        <f t="shared" si="3"/>
        <v>0</v>
      </c>
      <c r="G46" s="21">
        <v>2276.749</v>
      </c>
      <c r="H46" s="24">
        <f t="shared" si="4"/>
        <v>0</v>
      </c>
    </row>
    <row r="47" spans="1:8" ht="35.25" customHeight="1">
      <c r="A47" s="29">
        <v>22080400</v>
      </c>
      <c r="B47" s="30" t="s">
        <v>59</v>
      </c>
      <c r="C47" s="24">
        <v>1500</v>
      </c>
      <c r="D47" s="24">
        <v>2523.93</v>
      </c>
      <c r="E47" s="24">
        <f t="shared" si="5"/>
        <v>168.26199999999997</v>
      </c>
      <c r="F47" s="24">
        <f t="shared" si="3"/>
        <v>1023.9299999999998</v>
      </c>
      <c r="G47" s="24">
        <v>2276.749</v>
      </c>
      <c r="H47" s="24">
        <f t="shared" si="4"/>
        <v>110.85675232535515</v>
      </c>
    </row>
    <row r="48" spans="1:8" ht="15.75">
      <c r="A48" s="29">
        <v>22090000</v>
      </c>
      <c r="B48" s="30" t="s">
        <v>15</v>
      </c>
      <c r="C48" s="24">
        <v>149.788</v>
      </c>
      <c r="D48" s="24">
        <v>153.346</v>
      </c>
      <c r="E48" s="24">
        <f t="shared" si="5"/>
        <v>102.37535717146899</v>
      </c>
      <c r="F48" s="24">
        <f t="shared" si="3"/>
        <v>3.5579999999999927</v>
      </c>
      <c r="G48" s="24">
        <v>146.431</v>
      </c>
      <c r="H48" s="24">
        <f t="shared" si="4"/>
        <v>104.7223607023103</v>
      </c>
    </row>
    <row r="49" spans="1:8" ht="62.25" customHeight="1" hidden="1">
      <c r="A49" s="29">
        <v>22090100</v>
      </c>
      <c r="B49" s="30" t="s">
        <v>16</v>
      </c>
      <c r="C49" s="21"/>
      <c r="D49" s="21"/>
      <c r="E49" s="21" t="e">
        <f t="shared" si="5"/>
        <v>#DIV/0!</v>
      </c>
      <c r="F49" s="24">
        <f t="shared" si="3"/>
        <v>0</v>
      </c>
      <c r="G49" s="21">
        <v>0.347</v>
      </c>
      <c r="H49" s="24">
        <f t="shared" si="4"/>
        <v>0</v>
      </c>
    </row>
    <row r="50" spans="1:8" ht="62.25" customHeight="1" hidden="1">
      <c r="A50" s="29">
        <v>22090400</v>
      </c>
      <c r="B50" s="30" t="s">
        <v>17</v>
      </c>
      <c r="C50" s="21"/>
      <c r="D50" s="21"/>
      <c r="E50" s="21" t="e">
        <f t="shared" si="5"/>
        <v>#DIV/0!</v>
      </c>
      <c r="F50" s="24">
        <f t="shared" si="3"/>
        <v>0</v>
      </c>
      <c r="G50" s="21"/>
      <c r="H50" s="24" t="e">
        <f t="shared" si="4"/>
        <v>#DIV/0!</v>
      </c>
    </row>
    <row r="51" spans="1:8" ht="62.25" customHeight="1">
      <c r="A51" s="29">
        <v>24030000</v>
      </c>
      <c r="B51" s="30" t="s">
        <v>105</v>
      </c>
      <c r="C51" s="24">
        <v>0</v>
      </c>
      <c r="D51" s="24">
        <v>0</v>
      </c>
      <c r="E51" s="24">
        <v>0</v>
      </c>
      <c r="F51" s="24">
        <f t="shared" si="3"/>
        <v>0</v>
      </c>
      <c r="G51" s="24">
        <v>0.347</v>
      </c>
      <c r="H51" s="24">
        <f t="shared" si="4"/>
        <v>0</v>
      </c>
    </row>
    <row r="52" spans="1:8" ht="15.75">
      <c r="A52" s="29">
        <v>24060300</v>
      </c>
      <c r="B52" s="30" t="s">
        <v>13</v>
      </c>
      <c r="C52" s="24">
        <v>150</v>
      </c>
      <c r="D52" s="24">
        <v>568.79</v>
      </c>
      <c r="E52" s="24">
        <f t="shared" si="5"/>
        <v>379.1933333333333</v>
      </c>
      <c r="F52" s="24">
        <f t="shared" si="3"/>
        <v>418.78999999999996</v>
      </c>
      <c r="G52" s="24">
        <v>705.621</v>
      </c>
      <c r="H52" s="24">
        <f t="shared" si="4"/>
        <v>80.60842860402397</v>
      </c>
    </row>
    <row r="53" spans="1:8" ht="204.75">
      <c r="A53" s="29">
        <v>24062200</v>
      </c>
      <c r="B53" s="30" t="s">
        <v>121</v>
      </c>
      <c r="C53" s="24">
        <v>0</v>
      </c>
      <c r="D53" s="24">
        <v>310.046</v>
      </c>
      <c r="E53" s="24">
        <v>0</v>
      </c>
      <c r="F53" s="24">
        <f t="shared" si="3"/>
        <v>310.046</v>
      </c>
      <c r="G53" s="24">
        <v>0</v>
      </c>
      <c r="H53" s="24">
        <v>0</v>
      </c>
    </row>
    <row r="54" spans="1:8" ht="94.5">
      <c r="A54" s="29">
        <v>24061900</v>
      </c>
      <c r="B54" s="30" t="s">
        <v>94</v>
      </c>
      <c r="C54" s="24">
        <v>0</v>
      </c>
      <c r="D54" s="24">
        <v>0</v>
      </c>
      <c r="E54" s="24">
        <v>0</v>
      </c>
      <c r="F54" s="24">
        <f t="shared" si="3"/>
        <v>0</v>
      </c>
      <c r="G54" s="24">
        <v>242.909</v>
      </c>
      <c r="H54" s="24">
        <f t="shared" si="4"/>
        <v>0</v>
      </c>
    </row>
    <row r="55" spans="1:8" ht="31.5">
      <c r="A55" s="29">
        <v>24160100</v>
      </c>
      <c r="B55" s="30" t="s">
        <v>53</v>
      </c>
      <c r="C55" s="24">
        <v>2500</v>
      </c>
      <c r="D55" s="24">
        <v>3108.56</v>
      </c>
      <c r="E55" s="24">
        <f>D55/C55*100</f>
        <v>124.34240000000001</v>
      </c>
      <c r="F55" s="24">
        <f t="shared" si="3"/>
        <v>608.56</v>
      </c>
      <c r="G55" s="24">
        <v>2722.072</v>
      </c>
      <c r="H55" s="24">
        <f t="shared" si="4"/>
        <v>114.1983018818018</v>
      </c>
    </row>
    <row r="56" spans="1:8" ht="31.5" hidden="1">
      <c r="A56" s="41">
        <v>31010200</v>
      </c>
      <c r="B56" s="42" t="s">
        <v>54</v>
      </c>
      <c r="C56" s="20">
        <v>0</v>
      </c>
      <c r="D56" s="20">
        <v>0</v>
      </c>
      <c r="E56" s="20">
        <v>0</v>
      </c>
      <c r="F56" s="23">
        <f>D56-C56</f>
        <v>0</v>
      </c>
      <c r="G56" s="20">
        <v>0</v>
      </c>
      <c r="H56" s="24" t="e">
        <f>D56/G56*100</f>
        <v>#DIV/0!</v>
      </c>
    </row>
    <row r="57" spans="1:8" ht="15.75">
      <c r="A57" s="27">
        <v>40000000</v>
      </c>
      <c r="B57" s="28" t="s">
        <v>20</v>
      </c>
      <c r="C57" s="23">
        <f>C67+C80+C81</f>
        <v>620612.1479999999</v>
      </c>
      <c r="D57" s="23">
        <f>D67+D80+D81</f>
        <v>610548.6737</v>
      </c>
      <c r="E57" s="23">
        <f>D57/C57*100</f>
        <v>98.3784599878635</v>
      </c>
      <c r="F57" s="23">
        <f>D57-C57</f>
        <v>-10063.474299999885</v>
      </c>
      <c r="G57" s="23">
        <f>G58+G67+G81</f>
        <v>602706.1989999999</v>
      </c>
      <c r="H57" s="23">
        <f>D57/G57*100</f>
        <v>101.30121022697497</v>
      </c>
    </row>
    <row r="58" spans="1:8" ht="15.75">
      <c r="A58" s="29">
        <v>41020600</v>
      </c>
      <c r="B58" s="30" t="s">
        <v>119</v>
      </c>
      <c r="C58" s="24">
        <v>0</v>
      </c>
      <c r="D58" s="24">
        <v>0</v>
      </c>
      <c r="E58" s="24">
        <v>0</v>
      </c>
      <c r="F58" s="24">
        <f aca="true" t="shared" si="6" ref="F58:F66">D58-C58</f>
        <v>0</v>
      </c>
      <c r="G58" s="24">
        <v>174.3</v>
      </c>
      <c r="H58" s="24">
        <f aca="true" t="shared" si="7" ref="H58:H66">D58/G58*100</f>
        <v>0</v>
      </c>
    </row>
    <row r="59" spans="1:8" ht="14.25" customHeight="1" hidden="1">
      <c r="A59" s="43">
        <v>41020900</v>
      </c>
      <c r="B59" s="44" t="s">
        <v>75</v>
      </c>
      <c r="C59" s="21">
        <v>0</v>
      </c>
      <c r="D59" s="21">
        <v>0</v>
      </c>
      <c r="E59" s="21" t="e">
        <f>D59/C59*100</f>
        <v>#DIV/0!</v>
      </c>
      <c r="F59" s="24">
        <f t="shared" si="6"/>
        <v>0</v>
      </c>
      <c r="G59" s="24">
        <v>0</v>
      </c>
      <c r="H59" s="24" t="e">
        <f t="shared" si="7"/>
        <v>#DIV/0!</v>
      </c>
    </row>
    <row r="60" spans="1:8" ht="0.75" customHeight="1" hidden="1">
      <c r="A60" s="43">
        <v>41021100</v>
      </c>
      <c r="B60" s="44" t="s">
        <v>48</v>
      </c>
      <c r="C60" s="21"/>
      <c r="D60" s="21">
        <v>0</v>
      </c>
      <c r="E60" s="21">
        <v>0</v>
      </c>
      <c r="F60" s="24">
        <f t="shared" si="6"/>
        <v>0</v>
      </c>
      <c r="G60" s="24">
        <v>0</v>
      </c>
      <c r="H60" s="24" t="e">
        <f t="shared" si="7"/>
        <v>#DIV/0!</v>
      </c>
    </row>
    <row r="61" spans="1:8" ht="0" customHeight="1" hidden="1">
      <c r="A61" s="43">
        <v>41021200</v>
      </c>
      <c r="B61" s="44" t="s">
        <v>55</v>
      </c>
      <c r="C61" s="21"/>
      <c r="D61" s="21"/>
      <c r="E61" s="21">
        <v>0</v>
      </c>
      <c r="F61" s="24">
        <f t="shared" si="6"/>
        <v>0</v>
      </c>
      <c r="G61" s="24"/>
      <c r="H61" s="24" t="e">
        <f t="shared" si="7"/>
        <v>#DIV/0!</v>
      </c>
    </row>
    <row r="62" spans="1:8" ht="10.5" customHeight="1" hidden="1">
      <c r="A62" s="43">
        <v>41021600</v>
      </c>
      <c r="B62" s="44" t="s">
        <v>49</v>
      </c>
      <c r="C62" s="21"/>
      <c r="D62" s="21"/>
      <c r="E62" s="21">
        <v>0</v>
      </c>
      <c r="F62" s="24">
        <f t="shared" si="6"/>
        <v>0</v>
      </c>
      <c r="G62" s="24"/>
      <c r="H62" s="24" t="e">
        <f t="shared" si="7"/>
        <v>#DIV/0!</v>
      </c>
    </row>
    <row r="63" spans="1:8" ht="6" customHeight="1" hidden="1">
      <c r="A63" s="43">
        <v>41021700</v>
      </c>
      <c r="B63" s="44" t="s">
        <v>50</v>
      </c>
      <c r="C63" s="21"/>
      <c r="D63" s="21"/>
      <c r="E63" s="21"/>
      <c r="F63" s="24">
        <f t="shared" si="6"/>
        <v>0</v>
      </c>
      <c r="G63" s="24"/>
      <c r="H63" s="24" t="e">
        <f t="shared" si="7"/>
        <v>#DIV/0!</v>
      </c>
    </row>
    <row r="64" spans="1:8" ht="8.25" customHeight="1" hidden="1">
      <c r="A64" s="43">
        <v>41021800</v>
      </c>
      <c r="B64" s="44" t="s">
        <v>56</v>
      </c>
      <c r="C64" s="21"/>
      <c r="D64" s="21"/>
      <c r="E64" s="21">
        <v>0</v>
      </c>
      <c r="F64" s="24">
        <f t="shared" si="6"/>
        <v>0</v>
      </c>
      <c r="G64" s="24"/>
      <c r="H64" s="24" t="e">
        <f t="shared" si="7"/>
        <v>#DIV/0!</v>
      </c>
    </row>
    <row r="65" spans="1:8" ht="9" customHeight="1" hidden="1">
      <c r="A65" s="43">
        <v>41021900</v>
      </c>
      <c r="B65" s="44" t="s">
        <v>57</v>
      </c>
      <c r="C65" s="21"/>
      <c r="D65" s="21"/>
      <c r="E65" s="21">
        <v>0</v>
      </c>
      <c r="F65" s="24">
        <f t="shared" si="6"/>
        <v>0</v>
      </c>
      <c r="G65" s="24"/>
      <c r="H65" s="24" t="e">
        <f t="shared" si="7"/>
        <v>#DIV/0!</v>
      </c>
    </row>
    <row r="66" spans="1:8" ht="15.75" hidden="1">
      <c r="A66" s="43"/>
      <c r="B66" s="44"/>
      <c r="C66" s="21"/>
      <c r="D66" s="21"/>
      <c r="E66" s="21"/>
      <c r="F66" s="24">
        <f t="shared" si="6"/>
        <v>0</v>
      </c>
      <c r="G66" s="24"/>
      <c r="H66" s="24" t="e">
        <f t="shared" si="7"/>
        <v>#DIV/0!</v>
      </c>
    </row>
    <row r="67" spans="1:8" ht="30">
      <c r="A67" s="29">
        <v>41030000</v>
      </c>
      <c r="B67" s="32" t="s">
        <v>122</v>
      </c>
      <c r="C67" s="24">
        <f>C69+C70+C71+C72+C73</f>
        <v>207398.047</v>
      </c>
      <c r="D67" s="24">
        <f>D69+D70+D71+D72+D73</f>
        <v>203537.37900000002</v>
      </c>
      <c r="E67" s="24">
        <f>D67/C67*100</f>
        <v>98.13852249052279</v>
      </c>
      <c r="F67" s="24">
        <f>D67-C67</f>
        <v>-3860.667999999976</v>
      </c>
      <c r="G67" s="24">
        <f>SUM(G68:G79)</f>
        <v>184157.09900000002</v>
      </c>
      <c r="H67" s="24">
        <f>D67/G67*100</f>
        <v>110.52377568132738</v>
      </c>
    </row>
    <row r="68" spans="1:8" ht="75" hidden="1">
      <c r="A68" s="29">
        <v>41030600</v>
      </c>
      <c r="B68" s="32" t="s">
        <v>95</v>
      </c>
      <c r="C68" s="21">
        <v>0</v>
      </c>
      <c r="D68" s="21">
        <v>0</v>
      </c>
      <c r="E68" s="21" t="e">
        <f aca="true" t="shared" si="8" ref="E68:E96">D68/C68*100</f>
        <v>#DIV/0!</v>
      </c>
      <c r="F68" s="21">
        <f aca="true" t="shared" si="9" ref="F68:F96">D68-C68</f>
        <v>0</v>
      </c>
      <c r="G68" s="21"/>
      <c r="H68" s="24" t="e">
        <f>D68/G68*100</f>
        <v>#DIV/0!</v>
      </c>
    </row>
    <row r="69" spans="1:8" ht="60">
      <c r="A69" s="29">
        <v>41031400</v>
      </c>
      <c r="B69" s="32" t="s">
        <v>84</v>
      </c>
      <c r="C69" s="24">
        <v>4899.347</v>
      </c>
      <c r="D69" s="24">
        <v>1038.679</v>
      </c>
      <c r="E69" s="24">
        <f t="shared" si="8"/>
        <v>21.20035588416171</v>
      </c>
      <c r="F69" s="24">
        <f t="shared" si="9"/>
        <v>-3860.6679999999997</v>
      </c>
      <c r="G69" s="24">
        <v>0</v>
      </c>
      <c r="H69" s="24">
        <v>0</v>
      </c>
    </row>
    <row r="70" spans="1:8" ht="60" hidden="1">
      <c r="A70" s="29">
        <v>41033600</v>
      </c>
      <c r="B70" s="32" t="s">
        <v>96</v>
      </c>
      <c r="C70" s="24">
        <v>0</v>
      </c>
      <c r="D70" s="24">
        <v>0</v>
      </c>
      <c r="E70" s="24" t="e">
        <f t="shared" si="8"/>
        <v>#DIV/0!</v>
      </c>
      <c r="F70" s="24">
        <f t="shared" si="9"/>
        <v>0</v>
      </c>
      <c r="G70" s="21"/>
      <c r="H70" s="24" t="e">
        <f aca="true" t="shared" si="10" ref="H70:H96">D70/G70*100</f>
        <v>#DIV/0!</v>
      </c>
    </row>
    <row r="71" spans="1:8" ht="30">
      <c r="A71" s="29">
        <v>41033900</v>
      </c>
      <c r="B71" s="32" t="s">
        <v>85</v>
      </c>
      <c r="C71" s="24">
        <v>94425.8</v>
      </c>
      <c r="D71" s="24">
        <v>94425.8</v>
      </c>
      <c r="E71" s="24">
        <f t="shared" si="8"/>
        <v>100</v>
      </c>
      <c r="F71" s="24">
        <f t="shared" si="9"/>
        <v>0</v>
      </c>
      <c r="G71" s="24">
        <v>78257.1</v>
      </c>
      <c r="H71" s="24">
        <f t="shared" si="10"/>
        <v>120.66100072709057</v>
      </c>
    </row>
    <row r="72" spans="1:8" ht="30">
      <c r="A72" s="29">
        <v>41034200</v>
      </c>
      <c r="B72" s="32" t="s">
        <v>86</v>
      </c>
      <c r="C72" s="24">
        <v>103072.9</v>
      </c>
      <c r="D72" s="24">
        <v>103072.9</v>
      </c>
      <c r="E72" s="24">
        <f t="shared" si="8"/>
        <v>100</v>
      </c>
      <c r="F72" s="24">
        <f t="shared" si="9"/>
        <v>0</v>
      </c>
      <c r="G72" s="24">
        <v>105686</v>
      </c>
      <c r="H72" s="24">
        <f t="shared" si="10"/>
        <v>97.52748708438203</v>
      </c>
    </row>
    <row r="73" spans="1:8" ht="60">
      <c r="A73" s="29">
        <v>41034500</v>
      </c>
      <c r="B73" s="32" t="s">
        <v>107</v>
      </c>
      <c r="C73" s="24">
        <v>5000</v>
      </c>
      <c r="D73" s="24">
        <v>5000</v>
      </c>
      <c r="E73" s="24">
        <f t="shared" si="8"/>
        <v>100</v>
      </c>
      <c r="F73" s="24">
        <f t="shared" si="9"/>
        <v>0</v>
      </c>
      <c r="G73" s="24">
        <v>0</v>
      </c>
      <c r="H73" s="24">
        <v>0</v>
      </c>
    </row>
    <row r="74" spans="1:8" ht="15.75" hidden="1">
      <c r="A74" s="29">
        <v>41035000</v>
      </c>
      <c r="B74" s="32" t="s">
        <v>21</v>
      </c>
      <c r="C74" s="24">
        <v>0</v>
      </c>
      <c r="D74" s="24">
        <v>0</v>
      </c>
      <c r="E74" s="24" t="e">
        <f t="shared" si="8"/>
        <v>#DIV/0!</v>
      </c>
      <c r="F74" s="24">
        <f t="shared" si="9"/>
        <v>0</v>
      </c>
      <c r="G74" s="24"/>
      <c r="H74" s="24" t="e">
        <f t="shared" si="10"/>
        <v>#DIV/0!</v>
      </c>
    </row>
    <row r="75" spans="1:8" ht="60" hidden="1">
      <c r="A75" s="29">
        <v>41035300</v>
      </c>
      <c r="B75" s="32" t="s">
        <v>97</v>
      </c>
      <c r="C75" s="24">
        <v>0</v>
      </c>
      <c r="D75" s="24">
        <v>0</v>
      </c>
      <c r="E75" s="24" t="e">
        <f t="shared" si="8"/>
        <v>#DIV/0!</v>
      </c>
      <c r="F75" s="24">
        <f t="shared" si="9"/>
        <v>0</v>
      </c>
      <c r="G75" s="24"/>
      <c r="H75" s="24" t="e">
        <f t="shared" si="10"/>
        <v>#DIV/0!</v>
      </c>
    </row>
    <row r="76" spans="1:8" ht="60" hidden="1">
      <c r="A76" s="29">
        <v>41035400</v>
      </c>
      <c r="B76" s="32" t="s">
        <v>98</v>
      </c>
      <c r="C76" s="24">
        <v>0</v>
      </c>
      <c r="D76" s="24">
        <v>0</v>
      </c>
      <c r="E76" s="24" t="e">
        <f t="shared" si="8"/>
        <v>#DIV/0!</v>
      </c>
      <c r="F76" s="24">
        <f t="shared" si="9"/>
        <v>0</v>
      </c>
      <c r="G76" s="24"/>
      <c r="H76" s="24" t="e">
        <f t="shared" si="10"/>
        <v>#DIV/0!</v>
      </c>
    </row>
    <row r="77" spans="1:8" ht="120" hidden="1">
      <c r="A77" s="29">
        <v>41035800</v>
      </c>
      <c r="B77" s="32" t="s">
        <v>99</v>
      </c>
      <c r="C77" s="24">
        <v>0</v>
      </c>
      <c r="D77" s="24">
        <v>0</v>
      </c>
      <c r="E77" s="24" t="e">
        <f t="shared" si="8"/>
        <v>#DIV/0!</v>
      </c>
      <c r="F77" s="24">
        <f t="shared" si="9"/>
        <v>0</v>
      </c>
      <c r="G77" s="24">
        <v>0</v>
      </c>
      <c r="H77" s="24" t="e">
        <f t="shared" si="10"/>
        <v>#DIV/0!</v>
      </c>
    </row>
    <row r="78" spans="1:8" ht="90" hidden="1">
      <c r="A78" s="29">
        <v>41036100</v>
      </c>
      <c r="B78" s="48" t="s">
        <v>100</v>
      </c>
      <c r="C78" s="24"/>
      <c r="D78" s="24"/>
      <c r="E78" s="24" t="e">
        <f t="shared" si="8"/>
        <v>#DIV/0!</v>
      </c>
      <c r="F78" s="24">
        <f t="shared" si="9"/>
        <v>0</v>
      </c>
      <c r="G78" s="24"/>
      <c r="H78" s="24" t="e">
        <f t="shared" si="10"/>
        <v>#DIV/0!</v>
      </c>
    </row>
    <row r="79" spans="1:8" ht="78.75">
      <c r="A79" s="29">
        <v>41034600</v>
      </c>
      <c r="B79" s="56" t="s">
        <v>120</v>
      </c>
      <c r="C79" s="24">
        <v>0</v>
      </c>
      <c r="D79" s="24">
        <v>0</v>
      </c>
      <c r="E79" s="24">
        <v>0</v>
      </c>
      <c r="F79" s="24">
        <f t="shared" si="9"/>
        <v>0</v>
      </c>
      <c r="G79" s="24">
        <v>213.999</v>
      </c>
      <c r="H79" s="24">
        <f t="shared" si="10"/>
        <v>0</v>
      </c>
    </row>
    <row r="80" spans="1:8" ht="45">
      <c r="A80" s="29">
        <v>41040100</v>
      </c>
      <c r="B80" s="32" t="s">
        <v>116</v>
      </c>
      <c r="C80" s="24">
        <v>36.5</v>
      </c>
      <c r="D80" s="24">
        <v>36.5</v>
      </c>
      <c r="E80" s="24">
        <f t="shared" si="8"/>
        <v>100</v>
      </c>
      <c r="F80" s="24">
        <f t="shared" si="9"/>
        <v>0</v>
      </c>
      <c r="G80" s="24">
        <v>0</v>
      </c>
      <c r="H80" s="24">
        <v>0</v>
      </c>
    </row>
    <row r="81" spans="1:8" ht="30">
      <c r="A81" s="29">
        <v>41050000</v>
      </c>
      <c r="B81" s="32" t="s">
        <v>108</v>
      </c>
      <c r="C81" s="24">
        <f>SUM(C82:C96)</f>
        <v>413177.60099999997</v>
      </c>
      <c r="D81" s="24">
        <f>SUM(D82:D96)</f>
        <v>406974.7947</v>
      </c>
      <c r="E81" s="24">
        <f t="shared" si="8"/>
        <v>98.49875542987144</v>
      </c>
      <c r="F81" s="24">
        <f t="shared" si="9"/>
        <v>-6202.806299999938</v>
      </c>
      <c r="G81" s="24">
        <f>SUM(G82:G96)</f>
        <v>418374.7999999999</v>
      </c>
      <c r="H81" s="24">
        <f t="shared" si="10"/>
        <v>97.27516922625362</v>
      </c>
    </row>
    <row r="82" spans="1:8" ht="300">
      <c r="A82" s="29">
        <v>41050100</v>
      </c>
      <c r="B82" s="32" t="s">
        <v>123</v>
      </c>
      <c r="C82" s="24">
        <v>270710.15</v>
      </c>
      <c r="D82" s="24">
        <v>270710.15</v>
      </c>
      <c r="E82" s="24">
        <f t="shared" si="8"/>
        <v>100</v>
      </c>
      <c r="F82" s="24">
        <f t="shared" si="9"/>
        <v>0</v>
      </c>
      <c r="G82" s="24">
        <v>287159.6</v>
      </c>
      <c r="H82" s="24">
        <f t="shared" si="10"/>
        <v>94.27166983099295</v>
      </c>
    </row>
    <row r="83" spans="1:8" ht="107.25" customHeight="1">
      <c r="A83" s="29">
        <v>41050200</v>
      </c>
      <c r="B83" s="30" t="s">
        <v>87</v>
      </c>
      <c r="C83" s="24">
        <v>494.117</v>
      </c>
      <c r="D83" s="24">
        <v>493.366</v>
      </c>
      <c r="E83" s="24">
        <f t="shared" si="8"/>
        <v>99.84801170572962</v>
      </c>
      <c r="F83" s="24">
        <f t="shared" si="9"/>
        <v>-0.7510000000000332</v>
      </c>
      <c r="G83" s="24">
        <v>326.1</v>
      </c>
      <c r="H83" s="24">
        <f t="shared" si="10"/>
        <v>151.29285495246856</v>
      </c>
    </row>
    <row r="84" spans="1:8" ht="299.25">
      <c r="A84" s="29">
        <v>41050300</v>
      </c>
      <c r="B84" s="30" t="s">
        <v>124</v>
      </c>
      <c r="C84" s="24">
        <v>113316.627</v>
      </c>
      <c r="D84" s="24">
        <v>111531.1237</v>
      </c>
      <c r="E84" s="24">
        <f t="shared" si="8"/>
        <v>98.42432364316669</v>
      </c>
      <c r="F84" s="24">
        <f t="shared" si="9"/>
        <v>-1785.5032999999967</v>
      </c>
      <c r="G84" s="24">
        <v>115192</v>
      </c>
      <c r="H84" s="24">
        <f t="shared" si="10"/>
        <v>96.82193529064517</v>
      </c>
    </row>
    <row r="85" spans="1:8" ht="378">
      <c r="A85" s="29">
        <v>41050400</v>
      </c>
      <c r="B85" s="30" t="s">
        <v>125</v>
      </c>
      <c r="C85" s="24">
        <v>654.091</v>
      </c>
      <c r="D85" s="24">
        <v>654.091</v>
      </c>
      <c r="E85" s="24">
        <f t="shared" si="8"/>
        <v>100</v>
      </c>
      <c r="F85" s="24">
        <f t="shared" si="9"/>
        <v>0</v>
      </c>
      <c r="G85" s="24">
        <v>795.1</v>
      </c>
      <c r="H85" s="24">
        <f t="shared" si="10"/>
        <v>82.26524965413155</v>
      </c>
    </row>
    <row r="86" spans="1:8" ht="252">
      <c r="A86" s="29">
        <v>41050700</v>
      </c>
      <c r="B86" s="30" t="s">
        <v>126</v>
      </c>
      <c r="C86" s="24">
        <v>504.1</v>
      </c>
      <c r="D86" s="24">
        <v>490.45</v>
      </c>
      <c r="E86" s="24">
        <f t="shared" si="8"/>
        <v>97.2922039277921</v>
      </c>
      <c r="F86" s="24">
        <f t="shared" si="9"/>
        <v>-13.650000000000034</v>
      </c>
      <c r="G86" s="24">
        <v>532.8</v>
      </c>
      <c r="H86" s="24">
        <f t="shared" si="10"/>
        <v>92.05142642642643</v>
      </c>
    </row>
    <row r="87" spans="1:8" ht="126">
      <c r="A87" s="29">
        <v>41050900</v>
      </c>
      <c r="B87" s="30" t="s">
        <v>117</v>
      </c>
      <c r="C87" s="24">
        <v>294.5</v>
      </c>
      <c r="D87" s="24">
        <v>0</v>
      </c>
      <c r="E87" s="24">
        <f t="shared" si="8"/>
        <v>0</v>
      </c>
      <c r="F87" s="24">
        <f t="shared" si="9"/>
        <v>-294.5</v>
      </c>
      <c r="G87" s="24">
        <v>0</v>
      </c>
      <c r="H87" s="24">
        <v>0</v>
      </c>
    </row>
    <row r="88" spans="1:8" ht="63">
      <c r="A88" s="29">
        <v>41051000</v>
      </c>
      <c r="B88" s="30" t="s">
        <v>118</v>
      </c>
      <c r="C88" s="24">
        <v>865.8</v>
      </c>
      <c r="D88" s="24">
        <v>865.8</v>
      </c>
      <c r="E88" s="24">
        <f t="shared" si="8"/>
        <v>100</v>
      </c>
      <c r="F88" s="24">
        <f t="shared" si="9"/>
        <v>0</v>
      </c>
      <c r="G88" s="24">
        <v>0</v>
      </c>
      <c r="H88" s="24">
        <v>0</v>
      </c>
    </row>
    <row r="89" spans="1:8" ht="63">
      <c r="A89" s="29">
        <v>41051100</v>
      </c>
      <c r="B89" s="30" t="s">
        <v>88</v>
      </c>
      <c r="C89" s="24">
        <v>1141.7</v>
      </c>
      <c r="D89" s="24">
        <v>1024.606</v>
      </c>
      <c r="E89" s="24">
        <f t="shared" si="8"/>
        <v>89.74389068932294</v>
      </c>
      <c r="F89" s="24">
        <f t="shared" si="9"/>
        <v>-117.09400000000005</v>
      </c>
      <c r="G89" s="24">
        <v>0</v>
      </c>
      <c r="H89" s="24">
        <v>0</v>
      </c>
    </row>
    <row r="90" spans="1:8" ht="78.75">
      <c r="A90" s="29">
        <v>41051200</v>
      </c>
      <c r="B90" s="30" t="s">
        <v>89</v>
      </c>
      <c r="C90" s="24">
        <v>1107.396</v>
      </c>
      <c r="D90" s="24">
        <v>909.285</v>
      </c>
      <c r="E90" s="24">
        <f t="shared" si="8"/>
        <v>82.11019364346629</v>
      </c>
      <c r="F90" s="24">
        <f t="shared" si="9"/>
        <v>-198.111</v>
      </c>
      <c r="G90" s="24">
        <v>83.2</v>
      </c>
      <c r="H90" s="24">
        <f t="shared" si="10"/>
        <v>1092.890625</v>
      </c>
    </row>
    <row r="91" spans="1:8" ht="75">
      <c r="A91" s="29">
        <v>41051400</v>
      </c>
      <c r="B91" s="48" t="s">
        <v>101</v>
      </c>
      <c r="C91" s="24">
        <v>2180.74</v>
      </c>
      <c r="D91" s="24">
        <v>2180.744</v>
      </c>
      <c r="E91" s="24">
        <f t="shared" si="8"/>
        <v>100.00018342397536</v>
      </c>
      <c r="F91" s="24">
        <f t="shared" si="9"/>
        <v>0.00400000000036016</v>
      </c>
      <c r="G91" s="24">
        <v>0</v>
      </c>
      <c r="H91" s="24">
        <v>0</v>
      </c>
    </row>
    <row r="92" spans="1:8" ht="63">
      <c r="A92" s="29">
        <v>41051500</v>
      </c>
      <c r="B92" s="30" t="s">
        <v>90</v>
      </c>
      <c r="C92" s="24">
        <v>12480.91</v>
      </c>
      <c r="D92" s="24">
        <v>12480.91</v>
      </c>
      <c r="E92" s="24">
        <f t="shared" si="8"/>
        <v>100</v>
      </c>
      <c r="F92" s="24">
        <f t="shared" si="9"/>
        <v>0</v>
      </c>
      <c r="G92" s="24">
        <v>0</v>
      </c>
      <c r="H92" s="24">
        <v>0</v>
      </c>
    </row>
    <row r="93" spans="1:8" ht="63">
      <c r="A93" s="29">
        <v>41051600</v>
      </c>
      <c r="B93" s="30" t="s">
        <v>91</v>
      </c>
      <c r="C93" s="24">
        <v>6475.74</v>
      </c>
      <c r="D93" s="24">
        <v>2687.4</v>
      </c>
      <c r="E93" s="24">
        <f t="shared" si="8"/>
        <v>41.499504303755245</v>
      </c>
      <c r="F93" s="24">
        <f t="shared" si="9"/>
        <v>-3788.3399999999997</v>
      </c>
      <c r="G93" s="24">
        <v>8221.1</v>
      </c>
      <c r="H93" s="24">
        <f t="shared" si="10"/>
        <v>32.68905620902312</v>
      </c>
    </row>
    <row r="94" spans="1:8" ht="78.75">
      <c r="A94" s="29">
        <v>41052000</v>
      </c>
      <c r="B94" s="30" t="s">
        <v>92</v>
      </c>
      <c r="C94" s="24">
        <v>2876</v>
      </c>
      <c r="D94" s="24">
        <v>2876</v>
      </c>
      <c r="E94" s="24">
        <f t="shared" si="8"/>
        <v>100</v>
      </c>
      <c r="F94" s="24">
        <f t="shared" si="9"/>
        <v>0</v>
      </c>
      <c r="G94" s="24">
        <v>2246.8</v>
      </c>
      <c r="H94" s="24">
        <f t="shared" si="10"/>
        <v>128.00427274345736</v>
      </c>
    </row>
    <row r="95" spans="1:8" ht="346.5">
      <c r="A95" s="29">
        <v>41052900</v>
      </c>
      <c r="B95" s="30" t="s">
        <v>127</v>
      </c>
      <c r="C95" s="24">
        <v>0</v>
      </c>
      <c r="D95" s="24">
        <v>0</v>
      </c>
      <c r="E95" s="24">
        <v>0</v>
      </c>
      <c r="F95" s="24">
        <f>D95-C95</f>
        <v>0</v>
      </c>
      <c r="G95" s="24">
        <v>2000</v>
      </c>
      <c r="H95" s="24">
        <v>0</v>
      </c>
    </row>
    <row r="96" spans="1:8" ht="15.75">
      <c r="A96" s="29">
        <v>41053900</v>
      </c>
      <c r="B96" s="30" t="s">
        <v>93</v>
      </c>
      <c r="C96" s="24">
        <v>75.73</v>
      </c>
      <c r="D96" s="24">
        <v>70.869</v>
      </c>
      <c r="E96" s="24">
        <f t="shared" si="8"/>
        <v>93.5811435362472</v>
      </c>
      <c r="F96" s="24">
        <f t="shared" si="9"/>
        <v>-4.861000000000004</v>
      </c>
      <c r="G96" s="24">
        <v>1818.1</v>
      </c>
      <c r="H96" s="24">
        <f t="shared" si="10"/>
        <v>3.89797040866839</v>
      </c>
    </row>
    <row r="97" spans="1:8" ht="124.5" customHeight="1" hidden="1">
      <c r="A97" s="29"/>
      <c r="B97" s="30"/>
      <c r="C97" s="24"/>
      <c r="D97" s="24"/>
      <c r="E97" s="24"/>
      <c r="F97" s="24"/>
      <c r="G97" s="21"/>
      <c r="H97" s="24"/>
    </row>
    <row r="98" spans="1:8" ht="21" customHeight="1">
      <c r="A98" s="64" t="s">
        <v>23</v>
      </c>
      <c r="B98" s="65"/>
      <c r="C98" s="23">
        <f>C8+C36+C56</f>
        <v>631047.542</v>
      </c>
      <c r="D98" s="23">
        <f>D8+D36</f>
        <v>701971.8780000003</v>
      </c>
      <c r="E98" s="23">
        <f>D98/C98*100</f>
        <v>111.23914305651479</v>
      </c>
      <c r="F98" s="23">
        <f>D98-C98</f>
        <v>70924.33600000024</v>
      </c>
      <c r="G98" s="23">
        <f>G8+G36</f>
        <v>549446.58034</v>
      </c>
      <c r="H98" s="23">
        <f>D98/G98*100</f>
        <v>127.7598047048754</v>
      </c>
    </row>
    <row r="99" spans="1:8" ht="21" customHeight="1">
      <c r="A99" s="64" t="s">
        <v>22</v>
      </c>
      <c r="B99" s="65"/>
      <c r="C99" s="23">
        <f>C8+C36+C56+C57</f>
        <v>1251659.69</v>
      </c>
      <c r="D99" s="23">
        <f>D8+D36+D56+D57</f>
        <v>1312520.5517000002</v>
      </c>
      <c r="E99" s="23">
        <f>D99/C99*100</f>
        <v>104.86241285760352</v>
      </c>
      <c r="F99" s="23">
        <f>D99-C99</f>
        <v>60860.86170000024</v>
      </c>
      <c r="G99" s="23">
        <f>G8+G36+G56+G57</f>
        <v>1152152.77934</v>
      </c>
      <c r="H99" s="23">
        <f>D99/G99*100</f>
        <v>113.91896762613945</v>
      </c>
    </row>
    <row r="100" spans="1:10" ht="18.75">
      <c r="A100" s="63" t="s">
        <v>39</v>
      </c>
      <c r="B100" s="63"/>
      <c r="C100" s="63"/>
      <c r="D100" s="63"/>
      <c r="E100" s="63"/>
      <c r="F100" s="63"/>
      <c r="G100" s="23"/>
      <c r="H100" s="24"/>
      <c r="J100" s="7"/>
    </row>
    <row r="101" spans="1:8" ht="15.75">
      <c r="A101" s="27">
        <v>10000000</v>
      </c>
      <c r="B101" s="49" t="s">
        <v>4</v>
      </c>
      <c r="C101" s="25">
        <f>C104+C109+C110</f>
        <v>179.74</v>
      </c>
      <c r="D101" s="25">
        <f>D104+D109+D110</f>
        <v>314.725</v>
      </c>
      <c r="E101" s="23">
        <f>D101/C101*100</f>
        <v>175.10014465338824</v>
      </c>
      <c r="F101" s="25">
        <f>D101-C101</f>
        <v>134.985</v>
      </c>
      <c r="G101" s="25">
        <f>G103+G109+G110</f>
        <v>175.32999999999998</v>
      </c>
      <c r="H101" s="25">
        <f>D101/G101*100</f>
        <v>179.50436320082136</v>
      </c>
    </row>
    <row r="102" spans="1:8" ht="15" customHeight="1" hidden="1">
      <c r="A102" s="29">
        <v>12000000</v>
      </c>
      <c r="B102" s="33" t="s">
        <v>24</v>
      </c>
      <c r="C102" s="26"/>
      <c r="D102" s="26"/>
      <c r="E102" s="26" t="e">
        <f>D102/C102*100</f>
        <v>#DIV/0!</v>
      </c>
      <c r="F102" s="26">
        <f aca="true" t="shared" si="11" ref="F102:F125">D102-C102</f>
        <v>0</v>
      </c>
      <c r="G102" s="26"/>
      <c r="H102" s="26" t="e">
        <f aca="true" t="shared" si="12" ref="H102:H124">D102/G102*100</f>
        <v>#DIV/0!</v>
      </c>
    </row>
    <row r="103" spans="1:8" ht="46.5" customHeight="1">
      <c r="A103" s="29">
        <v>18040000</v>
      </c>
      <c r="B103" s="47" t="s">
        <v>102</v>
      </c>
      <c r="C103" s="26">
        <v>0</v>
      </c>
      <c r="D103" s="26">
        <v>0</v>
      </c>
      <c r="E103" s="24">
        <v>0</v>
      </c>
      <c r="F103" s="26">
        <f t="shared" si="11"/>
        <v>0</v>
      </c>
      <c r="G103" s="26">
        <v>-8.85</v>
      </c>
      <c r="H103" s="26">
        <f>D103/G103*100</f>
        <v>0</v>
      </c>
    </row>
    <row r="104" spans="1:8" ht="64.5" hidden="1">
      <c r="A104" s="29">
        <v>18041500</v>
      </c>
      <c r="B104" s="55" t="s">
        <v>25</v>
      </c>
      <c r="C104" s="50">
        <v>0</v>
      </c>
      <c r="D104" s="26">
        <v>0</v>
      </c>
      <c r="E104" s="24" t="e">
        <f aca="true" t="shared" si="13" ref="E104:E109">D104/C104*100</f>
        <v>#DIV/0!</v>
      </c>
      <c r="F104" s="26">
        <f t="shared" si="11"/>
        <v>0</v>
      </c>
      <c r="G104" s="26"/>
      <c r="H104" s="26" t="e">
        <f t="shared" si="12"/>
        <v>#DIV/0!</v>
      </c>
    </row>
    <row r="105" spans="1:8" ht="30.75" customHeight="1" hidden="1">
      <c r="A105" s="29">
        <v>18050100</v>
      </c>
      <c r="B105" s="33" t="s">
        <v>27</v>
      </c>
      <c r="C105" s="50"/>
      <c r="D105" s="26"/>
      <c r="E105" s="24" t="e">
        <f t="shared" si="13"/>
        <v>#DIV/0!</v>
      </c>
      <c r="F105" s="26">
        <f t="shared" si="11"/>
        <v>0</v>
      </c>
      <c r="G105" s="26"/>
      <c r="H105" s="26" t="e">
        <f t="shared" si="12"/>
        <v>#DIV/0!</v>
      </c>
    </row>
    <row r="106" spans="1:8" ht="30.75" customHeight="1" hidden="1">
      <c r="A106" s="29">
        <v>18050200</v>
      </c>
      <c r="B106" s="33" t="s">
        <v>28</v>
      </c>
      <c r="C106" s="50"/>
      <c r="D106" s="26"/>
      <c r="E106" s="24" t="e">
        <f t="shared" si="13"/>
        <v>#DIV/0!</v>
      </c>
      <c r="F106" s="26">
        <f t="shared" si="11"/>
        <v>0</v>
      </c>
      <c r="G106" s="26"/>
      <c r="H106" s="26" t="e">
        <f t="shared" si="12"/>
        <v>#DIV/0!</v>
      </c>
    </row>
    <row r="107" spans="1:8" ht="15" customHeight="1" hidden="1">
      <c r="A107" s="29">
        <v>18050300</v>
      </c>
      <c r="B107" s="33" t="s">
        <v>29</v>
      </c>
      <c r="C107" s="50"/>
      <c r="D107" s="26"/>
      <c r="E107" s="24" t="e">
        <f t="shared" si="13"/>
        <v>#DIV/0!</v>
      </c>
      <c r="F107" s="26">
        <f t="shared" si="11"/>
        <v>0</v>
      </c>
      <c r="G107" s="26"/>
      <c r="H107" s="26" t="e">
        <f t="shared" si="12"/>
        <v>#DIV/0!</v>
      </c>
    </row>
    <row r="108" spans="1:8" ht="15" customHeight="1" hidden="1">
      <c r="A108" s="29">
        <v>18050400</v>
      </c>
      <c r="B108" s="33" t="s">
        <v>30</v>
      </c>
      <c r="C108" s="50"/>
      <c r="D108" s="26"/>
      <c r="E108" s="24" t="e">
        <f t="shared" si="13"/>
        <v>#DIV/0!</v>
      </c>
      <c r="F108" s="26">
        <f t="shared" si="11"/>
        <v>0</v>
      </c>
      <c r="G108" s="26"/>
      <c r="H108" s="26" t="e">
        <f t="shared" si="12"/>
        <v>#DIV/0!</v>
      </c>
    </row>
    <row r="109" spans="1:8" ht="15.75">
      <c r="A109" s="29">
        <v>19010000</v>
      </c>
      <c r="B109" s="33" t="s">
        <v>31</v>
      </c>
      <c r="C109" s="26">
        <v>179.74</v>
      </c>
      <c r="D109" s="26">
        <v>314.72</v>
      </c>
      <c r="E109" s="24">
        <f t="shared" si="13"/>
        <v>175.09736285746078</v>
      </c>
      <c r="F109" s="26">
        <f aca="true" t="shared" si="14" ref="F109:F115">D109-C109</f>
        <v>134.98000000000002</v>
      </c>
      <c r="G109" s="26">
        <v>175.581</v>
      </c>
      <c r="H109" s="26">
        <f>D109/G109*100</f>
        <v>179.24490690906194</v>
      </c>
    </row>
    <row r="110" spans="1:8" ht="31.5">
      <c r="A110" s="29">
        <v>19050000</v>
      </c>
      <c r="B110" s="33" t="s">
        <v>106</v>
      </c>
      <c r="C110" s="26">
        <v>0</v>
      </c>
      <c r="D110" s="26">
        <v>0.005</v>
      </c>
      <c r="E110" s="24">
        <v>0</v>
      </c>
      <c r="F110" s="26">
        <f t="shared" si="14"/>
        <v>0.005</v>
      </c>
      <c r="G110" s="26">
        <v>8.599</v>
      </c>
      <c r="H110" s="26">
        <f>D110/G110*100</f>
        <v>0.05814629608093965</v>
      </c>
    </row>
    <row r="111" spans="1:8" ht="46.5" customHeight="1" hidden="1">
      <c r="A111" s="29">
        <v>19010100</v>
      </c>
      <c r="B111" s="33" t="s">
        <v>32</v>
      </c>
      <c r="C111" s="26"/>
      <c r="D111" s="26"/>
      <c r="E111" s="26" t="e">
        <f>D111/C111*100</f>
        <v>#DIV/0!</v>
      </c>
      <c r="F111" s="26">
        <f t="shared" si="14"/>
        <v>0</v>
      </c>
      <c r="G111" s="22"/>
      <c r="H111" s="26" t="e">
        <f t="shared" si="12"/>
        <v>#DIV/0!</v>
      </c>
    </row>
    <row r="112" spans="1:8" ht="30.75" customHeight="1" hidden="1">
      <c r="A112" s="29">
        <v>19010200</v>
      </c>
      <c r="B112" s="33" t="s">
        <v>33</v>
      </c>
      <c r="C112" s="26"/>
      <c r="D112" s="26"/>
      <c r="E112" s="26" t="e">
        <f>D112/C112*100</f>
        <v>#DIV/0!</v>
      </c>
      <c r="F112" s="26">
        <f t="shared" si="14"/>
        <v>0</v>
      </c>
      <c r="G112" s="22"/>
      <c r="H112" s="26" t="e">
        <f t="shared" si="12"/>
        <v>#DIV/0!</v>
      </c>
    </row>
    <row r="113" spans="1:8" ht="78" customHeight="1" hidden="1">
      <c r="A113" s="29">
        <v>19010300</v>
      </c>
      <c r="B113" s="33" t="s">
        <v>34</v>
      </c>
      <c r="C113" s="26"/>
      <c r="D113" s="26"/>
      <c r="E113" s="26" t="e">
        <f>D113/C113*100</f>
        <v>#DIV/0!</v>
      </c>
      <c r="F113" s="26">
        <f t="shared" si="14"/>
        <v>0</v>
      </c>
      <c r="G113" s="22"/>
      <c r="H113" s="26" t="e">
        <f t="shared" si="12"/>
        <v>#DIV/0!</v>
      </c>
    </row>
    <row r="114" spans="1:8" ht="78" customHeight="1" hidden="1">
      <c r="A114" s="29">
        <v>19010500</v>
      </c>
      <c r="B114" s="33" t="s">
        <v>35</v>
      </c>
      <c r="C114" s="26"/>
      <c r="D114" s="26"/>
      <c r="E114" s="26"/>
      <c r="F114" s="26">
        <f t="shared" si="14"/>
        <v>0</v>
      </c>
      <c r="G114" s="22"/>
      <c r="H114" s="26" t="e">
        <f t="shared" si="12"/>
        <v>#DIV/0!</v>
      </c>
    </row>
    <row r="115" spans="1:8" ht="62.25" customHeight="1" hidden="1">
      <c r="A115" s="29">
        <v>19050200</v>
      </c>
      <c r="B115" s="33" t="s">
        <v>36</v>
      </c>
      <c r="C115" s="26"/>
      <c r="D115" s="26"/>
      <c r="E115" s="26"/>
      <c r="F115" s="26">
        <f t="shared" si="14"/>
        <v>0</v>
      </c>
      <c r="G115" s="22"/>
      <c r="H115" s="26" t="e">
        <f t="shared" si="12"/>
        <v>#DIV/0!</v>
      </c>
    </row>
    <row r="116" spans="1:8" s="46" customFormat="1" ht="46.5" customHeight="1" hidden="1">
      <c r="A116" s="29">
        <v>19050300</v>
      </c>
      <c r="B116" s="33" t="s">
        <v>37</v>
      </c>
      <c r="C116" s="26">
        <v>0</v>
      </c>
      <c r="D116" s="26">
        <v>0.005</v>
      </c>
      <c r="E116" s="24">
        <v>0</v>
      </c>
      <c r="F116" s="26">
        <f t="shared" si="11"/>
        <v>0.005</v>
      </c>
      <c r="G116" s="22">
        <v>0</v>
      </c>
      <c r="H116" s="26">
        <v>0</v>
      </c>
    </row>
    <row r="117" spans="1:8" ht="15.75">
      <c r="A117" s="27">
        <v>20000000</v>
      </c>
      <c r="B117" s="49" t="s">
        <v>12</v>
      </c>
      <c r="C117" s="25">
        <f>C118+C120+C121+C122</f>
        <v>38164.979</v>
      </c>
      <c r="D117" s="25">
        <f>D118+D120+D121+D122</f>
        <v>39264.527</v>
      </c>
      <c r="E117" s="25">
        <f>D117/C117*100</f>
        <v>102.88103918516502</v>
      </c>
      <c r="F117" s="25">
        <f t="shared" si="11"/>
        <v>1099.5480000000025</v>
      </c>
      <c r="G117" s="25">
        <f>G118+G120+G121+G122</f>
        <v>34766.964</v>
      </c>
      <c r="H117" s="25">
        <f>D117/G117*100</f>
        <v>112.93631218417576</v>
      </c>
    </row>
    <row r="118" spans="1:8" ht="47.25">
      <c r="A118" s="29">
        <v>24062100</v>
      </c>
      <c r="B118" s="33" t="s">
        <v>60</v>
      </c>
      <c r="C118" s="50">
        <v>0</v>
      </c>
      <c r="D118" s="26">
        <v>9.394</v>
      </c>
      <c r="E118" s="26">
        <v>0</v>
      </c>
      <c r="F118" s="26">
        <f>D118-C118</f>
        <v>9.394</v>
      </c>
      <c r="G118" s="26">
        <v>0.26</v>
      </c>
      <c r="H118" s="26">
        <f>D118/G118*100</f>
        <v>3613.0769230769233</v>
      </c>
    </row>
    <row r="119" spans="1:8" ht="30.75" customHeight="1" hidden="1">
      <c r="A119" s="29">
        <v>24110600</v>
      </c>
      <c r="B119" s="30" t="s">
        <v>51</v>
      </c>
      <c r="C119" s="50"/>
      <c r="D119" s="26"/>
      <c r="E119" s="26" t="e">
        <f>D119/C119*100</f>
        <v>#DIV/0!</v>
      </c>
      <c r="F119" s="22">
        <f>D119-C119</f>
        <v>0</v>
      </c>
      <c r="G119" s="26"/>
      <c r="H119" s="26" t="e">
        <f t="shared" si="12"/>
        <v>#DIV/0!</v>
      </c>
    </row>
    <row r="120" spans="1:8" ht="82.5" customHeight="1">
      <c r="A120" s="29">
        <v>24110900</v>
      </c>
      <c r="B120" s="33" t="s">
        <v>61</v>
      </c>
      <c r="C120" s="50">
        <v>0</v>
      </c>
      <c r="D120" s="26">
        <v>7.776</v>
      </c>
      <c r="E120" s="26">
        <v>0</v>
      </c>
      <c r="F120" s="26">
        <f>D120-C120</f>
        <v>7.776</v>
      </c>
      <c r="G120" s="26">
        <v>6.776</v>
      </c>
      <c r="H120" s="26">
        <f>D120/G120*100</f>
        <v>114.75796930342386</v>
      </c>
    </row>
    <row r="121" spans="1:8" ht="42.75" customHeight="1">
      <c r="A121" s="29">
        <v>24170000</v>
      </c>
      <c r="B121" s="33" t="s">
        <v>76</v>
      </c>
      <c r="C121" s="26">
        <v>100</v>
      </c>
      <c r="D121" s="26">
        <v>239.91</v>
      </c>
      <c r="E121" s="26">
        <f aca="true" t="shared" si="15" ref="E121:E126">D121/C121*100</f>
        <v>239.90999999999997</v>
      </c>
      <c r="F121" s="26">
        <f>D121-C121</f>
        <v>139.91</v>
      </c>
      <c r="G121" s="26">
        <v>597.572</v>
      </c>
      <c r="H121" s="26">
        <f>D121/G121*100</f>
        <v>40.147463401899685</v>
      </c>
    </row>
    <row r="122" spans="1:8" ht="16.5" customHeight="1">
      <c r="A122" s="29">
        <v>25000000</v>
      </c>
      <c r="B122" s="33" t="s">
        <v>18</v>
      </c>
      <c r="C122" s="26">
        <v>38064.979</v>
      </c>
      <c r="D122" s="26">
        <v>39007.447</v>
      </c>
      <c r="E122" s="26">
        <f t="shared" si="15"/>
        <v>102.47594514632465</v>
      </c>
      <c r="F122" s="26">
        <f t="shared" si="11"/>
        <v>942.4680000000008</v>
      </c>
      <c r="G122" s="26">
        <v>34162.356</v>
      </c>
      <c r="H122" s="26">
        <f>D122/G122*100</f>
        <v>114.18254349904906</v>
      </c>
    </row>
    <row r="123" spans="1:8" ht="46.5" customHeight="1" hidden="1">
      <c r="A123" s="43">
        <v>25010000</v>
      </c>
      <c r="B123" s="45" t="s">
        <v>19</v>
      </c>
      <c r="C123" s="22"/>
      <c r="D123" s="22"/>
      <c r="E123" s="22" t="e">
        <f t="shared" si="15"/>
        <v>#DIV/0!</v>
      </c>
      <c r="F123" s="26">
        <f t="shared" si="11"/>
        <v>0</v>
      </c>
      <c r="G123" s="22"/>
      <c r="H123" s="26" t="e">
        <f t="shared" si="12"/>
        <v>#DIV/0!</v>
      </c>
    </row>
    <row r="124" spans="1:8" ht="30.75" customHeight="1" hidden="1">
      <c r="A124" s="43">
        <v>25020000</v>
      </c>
      <c r="B124" s="45" t="s">
        <v>38</v>
      </c>
      <c r="C124" s="22"/>
      <c r="D124" s="22"/>
      <c r="E124" s="22" t="e">
        <f t="shared" si="15"/>
        <v>#DIV/0!</v>
      </c>
      <c r="F124" s="26">
        <f t="shared" si="11"/>
        <v>0</v>
      </c>
      <c r="G124" s="22"/>
      <c r="H124" s="26" t="e">
        <f t="shared" si="12"/>
        <v>#DIV/0!</v>
      </c>
    </row>
    <row r="125" spans="1:8" ht="15.75">
      <c r="A125" s="27">
        <v>30000000</v>
      </c>
      <c r="B125" s="49" t="s">
        <v>77</v>
      </c>
      <c r="C125" s="23">
        <f>C126+C127</f>
        <v>500</v>
      </c>
      <c r="D125" s="23">
        <f>D126+D127</f>
        <v>856.1020000000001</v>
      </c>
      <c r="E125" s="25">
        <f t="shared" si="15"/>
        <v>171.22040000000004</v>
      </c>
      <c r="F125" s="25">
        <f t="shared" si="11"/>
        <v>356.1020000000001</v>
      </c>
      <c r="G125" s="25">
        <f>G126+G127</f>
        <v>1601.3325</v>
      </c>
      <c r="H125" s="25">
        <f aca="true" t="shared" si="16" ref="H125:H137">D125/G125*100</f>
        <v>53.4618513019626</v>
      </c>
    </row>
    <row r="126" spans="1:8" ht="31.5">
      <c r="A126" s="29">
        <v>31030000</v>
      </c>
      <c r="B126" s="33" t="s">
        <v>58</v>
      </c>
      <c r="C126" s="24">
        <v>500</v>
      </c>
      <c r="D126" s="24">
        <v>534.86</v>
      </c>
      <c r="E126" s="26">
        <f t="shared" si="15"/>
        <v>106.972</v>
      </c>
      <c r="F126" s="26">
        <f>D126-C126</f>
        <v>34.860000000000014</v>
      </c>
      <c r="G126" s="26">
        <v>958.29</v>
      </c>
      <c r="H126" s="26">
        <f t="shared" si="16"/>
        <v>55.81400202443937</v>
      </c>
    </row>
    <row r="127" spans="1:8" ht="15.75">
      <c r="A127" s="29">
        <v>33010000</v>
      </c>
      <c r="B127" s="33" t="s">
        <v>78</v>
      </c>
      <c r="C127" s="24">
        <v>0</v>
      </c>
      <c r="D127" s="24">
        <v>321.242</v>
      </c>
      <c r="E127" s="26">
        <v>0</v>
      </c>
      <c r="F127" s="26">
        <f>D127-C127</f>
        <v>321.242</v>
      </c>
      <c r="G127" s="26">
        <v>643.0425</v>
      </c>
      <c r="H127" s="26">
        <f t="shared" si="16"/>
        <v>49.95657363238044</v>
      </c>
    </row>
    <row r="128" spans="1:8" ht="30.75" customHeight="1" hidden="1">
      <c r="A128" s="43"/>
      <c r="B128" s="45"/>
      <c r="C128" s="21"/>
      <c r="D128" s="21"/>
      <c r="E128" s="22">
        <v>0</v>
      </c>
      <c r="F128" s="26">
        <f>D128-C128</f>
        <v>0</v>
      </c>
      <c r="G128" s="22"/>
      <c r="H128" s="26" t="e">
        <f t="shared" si="16"/>
        <v>#DIV/0!</v>
      </c>
    </row>
    <row r="129" spans="1:8" ht="20.25" customHeight="1">
      <c r="A129" s="27">
        <v>40000000</v>
      </c>
      <c r="B129" s="49" t="s">
        <v>20</v>
      </c>
      <c r="C129" s="23">
        <f>SUM(C130:C133)</f>
        <v>31945.239</v>
      </c>
      <c r="D129" s="23">
        <f>SUM(D130:D133)</f>
        <v>10158.298999999999</v>
      </c>
      <c r="E129" s="25">
        <f aca="true" t="shared" si="17" ref="E129:E137">D129/C129*100</f>
        <v>31.799101581302924</v>
      </c>
      <c r="F129" s="25">
        <f aca="true" t="shared" si="18" ref="F129:F137">D129-C129</f>
        <v>-21786.940000000002</v>
      </c>
      <c r="G129" s="25">
        <f>G130+G131+G133+G132</f>
        <v>24001.053</v>
      </c>
      <c r="H129" s="25">
        <f t="shared" si="16"/>
        <v>42.32438885077251</v>
      </c>
    </row>
    <row r="130" spans="1:8" ht="78.75">
      <c r="A130" s="29">
        <v>41031400</v>
      </c>
      <c r="B130" s="33" t="s">
        <v>84</v>
      </c>
      <c r="C130" s="24">
        <v>24496.729</v>
      </c>
      <c r="D130" s="24">
        <v>5193.4</v>
      </c>
      <c r="E130" s="26">
        <f t="shared" si="17"/>
        <v>21.20038148766719</v>
      </c>
      <c r="F130" s="26">
        <f t="shared" si="18"/>
        <v>-19303.328999999998</v>
      </c>
      <c r="G130" s="26">
        <v>0</v>
      </c>
      <c r="H130" s="26">
        <v>0</v>
      </c>
    </row>
    <row r="131" spans="1:8" ht="79.5" customHeight="1">
      <c r="A131" s="29">
        <v>41051600</v>
      </c>
      <c r="B131" s="51" t="s">
        <v>103</v>
      </c>
      <c r="C131" s="24">
        <v>2583</v>
      </c>
      <c r="D131" s="24">
        <v>1543.99</v>
      </c>
      <c r="E131" s="26">
        <f t="shared" si="17"/>
        <v>59.7750677506775</v>
      </c>
      <c r="F131" s="26">
        <f t="shared" si="18"/>
        <v>-1039.01</v>
      </c>
      <c r="G131" s="26">
        <v>0</v>
      </c>
      <c r="H131" s="26">
        <v>0</v>
      </c>
    </row>
    <row r="132" spans="1:8" ht="346.5">
      <c r="A132" s="29">
        <v>41052900</v>
      </c>
      <c r="B132" s="30" t="s">
        <v>127</v>
      </c>
      <c r="C132" s="24">
        <v>4838.72</v>
      </c>
      <c r="D132" s="24">
        <v>3394.52</v>
      </c>
      <c r="E132" s="26">
        <f t="shared" si="17"/>
        <v>70.15326367303749</v>
      </c>
      <c r="F132" s="26">
        <f t="shared" si="18"/>
        <v>-1444.2000000000003</v>
      </c>
      <c r="G132" s="26">
        <v>2100</v>
      </c>
      <c r="H132" s="26">
        <f t="shared" si="16"/>
        <v>161.64380952380952</v>
      </c>
    </row>
    <row r="133" spans="1:8" ht="15.75">
      <c r="A133" s="29">
        <v>41053900</v>
      </c>
      <c r="B133" s="51" t="s">
        <v>93</v>
      </c>
      <c r="C133" s="24">
        <v>26.79</v>
      </c>
      <c r="D133" s="24">
        <v>26.389</v>
      </c>
      <c r="E133" s="26">
        <f t="shared" si="17"/>
        <v>98.50317282568123</v>
      </c>
      <c r="F133" s="26">
        <f t="shared" si="18"/>
        <v>-0.4009999999999998</v>
      </c>
      <c r="G133" s="26">
        <v>21901.053</v>
      </c>
      <c r="H133" s="26">
        <f t="shared" si="16"/>
        <v>0.1204919233792092</v>
      </c>
    </row>
    <row r="134" spans="1:8" ht="15.75">
      <c r="A134" s="52" t="s">
        <v>23</v>
      </c>
      <c r="B134" s="53"/>
      <c r="C134" s="23">
        <f>C101+C117+C125+C128</f>
        <v>38844.719</v>
      </c>
      <c r="D134" s="23">
        <f>D101+D117+D125+D128</f>
        <v>40435.354</v>
      </c>
      <c r="E134" s="25">
        <f t="shared" si="17"/>
        <v>104.09485521056286</v>
      </c>
      <c r="F134" s="25">
        <f t="shared" si="18"/>
        <v>1590.635000000002</v>
      </c>
      <c r="G134" s="25">
        <f>G101+G117+G125+G128</f>
        <v>36543.6265</v>
      </c>
      <c r="H134" s="25">
        <f t="shared" si="16"/>
        <v>110.64953829910668</v>
      </c>
    </row>
    <row r="135" spans="1:11" ht="15.75">
      <c r="A135" s="52" t="s">
        <v>40</v>
      </c>
      <c r="B135" s="53"/>
      <c r="C135" s="23">
        <f>C101+C117+C125+C128+C129</f>
        <v>70789.958</v>
      </c>
      <c r="D135" s="23">
        <f>D101+D117+D125+D128+D129</f>
        <v>50593.653</v>
      </c>
      <c r="E135" s="25">
        <f t="shared" si="17"/>
        <v>71.4700989086616</v>
      </c>
      <c r="F135" s="25">
        <f t="shared" si="18"/>
        <v>-20196.305</v>
      </c>
      <c r="G135" s="25">
        <f>G101+G117+G125+G128+G129</f>
        <v>60544.6795</v>
      </c>
      <c r="H135" s="25">
        <f t="shared" si="16"/>
        <v>83.56416024962193</v>
      </c>
      <c r="K135" s="39"/>
    </row>
    <row r="136" spans="1:13" ht="30.75" customHeight="1">
      <c r="A136" s="62" t="s">
        <v>41</v>
      </c>
      <c r="B136" s="62"/>
      <c r="C136" s="23">
        <f>C134+C98</f>
        <v>669892.261</v>
      </c>
      <c r="D136" s="23">
        <f>D134+D98</f>
        <v>742407.2320000003</v>
      </c>
      <c r="E136" s="25">
        <f>D136/C136*100</f>
        <v>110.8248706876762</v>
      </c>
      <c r="F136" s="25">
        <f t="shared" si="18"/>
        <v>72514.97100000025</v>
      </c>
      <c r="G136" s="25">
        <f>G134+G98</f>
        <v>585990.20684</v>
      </c>
      <c r="H136" s="25">
        <f t="shared" si="16"/>
        <v>126.69277119894066</v>
      </c>
      <c r="K136" s="40"/>
      <c r="M136" s="40"/>
    </row>
    <row r="137" spans="1:12" ht="30.75" customHeight="1">
      <c r="A137" s="62" t="s">
        <v>42</v>
      </c>
      <c r="B137" s="62"/>
      <c r="C137" s="23">
        <f>C135+C99</f>
        <v>1322449.648</v>
      </c>
      <c r="D137" s="23">
        <f>D135+D99</f>
        <v>1363114.2047000001</v>
      </c>
      <c r="E137" s="25">
        <f t="shared" si="17"/>
        <v>103.0749417765356</v>
      </c>
      <c r="F137" s="25">
        <f t="shared" si="18"/>
        <v>40664.556700000074</v>
      </c>
      <c r="G137" s="25">
        <f>G135+G99</f>
        <v>1212697.45884</v>
      </c>
      <c r="H137" s="25">
        <f t="shared" si="16"/>
        <v>112.40348487279594</v>
      </c>
      <c r="K137" s="40"/>
      <c r="L137" s="40"/>
    </row>
    <row r="138" spans="1:7" ht="30.75" customHeight="1">
      <c r="A138" s="16"/>
      <c r="B138" s="16"/>
      <c r="C138" s="36"/>
      <c r="D138" s="36"/>
      <c r="E138" s="10"/>
      <c r="F138" s="10"/>
      <c r="G138" s="36"/>
    </row>
    <row r="139" spans="1:6" ht="15.75">
      <c r="A139" s="11"/>
      <c r="B139" s="12"/>
      <c r="C139" s="35"/>
      <c r="D139" s="35"/>
      <c r="E139" s="8"/>
      <c r="F139" s="8"/>
    </row>
    <row r="140" spans="1:6" ht="18.75">
      <c r="A140" s="11"/>
      <c r="B140" s="18" t="s">
        <v>110</v>
      </c>
      <c r="E140" s="8"/>
      <c r="F140" s="19" t="s">
        <v>109</v>
      </c>
    </row>
    <row r="141" ht="18.75">
      <c r="B141" s="54" t="s">
        <v>111</v>
      </c>
    </row>
  </sheetData>
  <sheetProtection/>
  <mergeCells count="16">
    <mergeCell ref="C5:C6"/>
    <mergeCell ref="D5:D6"/>
    <mergeCell ref="F5:F6"/>
    <mergeCell ref="D1:G1"/>
    <mergeCell ref="C2:G2"/>
    <mergeCell ref="G5:G6"/>
    <mergeCell ref="H5:H6"/>
    <mergeCell ref="A5:A6"/>
    <mergeCell ref="B5:B6"/>
    <mergeCell ref="A136:B136"/>
    <mergeCell ref="A137:B137"/>
    <mergeCell ref="A100:F100"/>
    <mergeCell ref="A98:B98"/>
    <mergeCell ref="A99:B99"/>
    <mergeCell ref="A7:F7"/>
    <mergeCell ref="E5:E6"/>
  </mergeCells>
  <printOptions/>
  <pageMargins left="0.35433070866141736" right="0.1968503937007874" top="0.15748031496062992" bottom="0.2755905511811024" header="0.15748031496062992" footer="0"/>
  <pageSetup horizontalDpi="600" verticalDpi="600" orientation="portrait" paperSize="9" scale="70" r:id="rId1"/>
  <rowBreaks count="1" manualBreakCount="1">
    <brk id="9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2019-02-20T12:26:00Z</cp:lastPrinted>
  <dcterms:created xsi:type="dcterms:W3CDTF">2012-01-31T07:31:50Z</dcterms:created>
  <dcterms:modified xsi:type="dcterms:W3CDTF">2019-02-20T12:26:05Z</dcterms:modified>
  <cp:category/>
  <cp:version/>
  <cp:contentType/>
  <cp:contentStatus/>
</cp:coreProperties>
</file>