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<sst xmlns="http://schemas.openxmlformats.org/spreadsheetml/2006/main" count="130" uniqueCount="125">
  <si>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</si>
  <si>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</si>
  <si>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</si>
  <si>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</si>
  <si>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</si>
  <si>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</si>
  <si>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</si>
  <si>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</si>
  <si>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</si>
  <si>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</si>
  <si>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</si>
  <si>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</si>
  <si>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</si>
  <si>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</si>
  <si>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</si>
  <si>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</si>
  <si>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</si>
  <si>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</si>
  <si>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</si>
  <si>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</si>
  <si>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</si>
  <si>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</si>
  <si>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</si>
  <si>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</si>
  <si>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</si>
  <si>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</si>
  <si>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</si>
  <si>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</si>
  <si>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</si>
  <si>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</si>
  <si>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</si>
  <si>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</si>
  <si>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</si>
  <si>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</si>
  <si>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</si>
  <si>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</si>
  <si>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</si>
  <si>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</si>
  <si>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</si>
  <si>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</si>
  <si>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</si>
  <si>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</si>
  <si>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</si>
  <si>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</si>
  <si>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</si>
  <si>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</si>
  <si>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</si>
  <si>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</si>
  <si>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</si>
  <si>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</si>
  <si>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</si>
  <si>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</si>
  <si>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</si>
  <si>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</si>
  <si>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</si>
  <si>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</si>
  <si>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</si>
  <si>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</si>
  <si>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</si>
  <si>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</si>
  <si>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</si>
  <si>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</si>
  <si>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</si>
  <si>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</si>
  <si>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</si>
  <si>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</si>
  <si>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</si>
  <si>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</si>
  <si>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</si>
  <si>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</si>
  <si>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</si>
  <si>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</si>
  <si>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Інші субвенції </t>
  </si>
  <si>
    <t>Податок на доходи фізичних осіб на дивіденди та роялті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</si>
  <si>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</si>
  <si>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</si>
  <si>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</si>
  <si>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</si>
  <si>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Цільові фонди, утворені органами місцевого самоврядування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</si>
  <si>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</si>
  <si>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</si>
  <si>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</si>
  <si>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на вирівнювання фінансової забезпеченості місцевих бюджетів</t>
  </si>
  <si>
    <t>Кошти від відчуження майна, що  перебуває в комунальній власності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</si>
  <si>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</si>
  <si>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</si>
  <si>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</si>
  <si>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</si>
  <si>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Єкологічний податок</t>
  </si>
  <si>
    <t>Освітня субвенція з державного бюджету</t>
  </si>
  <si>
    <t>Медична субвенція з державного бюджету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</si>
  <si>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</si>
  <si>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</si>
  <si>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</si>
  <si>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</si>
  <si>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</si>
  <si>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</si>
  <si>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</si>
  <si>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</si>
  <si>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</si>
  <si>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</si>
  <si>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</si>
  <si>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</si>
  <si>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Інші надходження </t>
  </si>
  <si>
    <t>Субвенція з державного бюджету місцевим бюджетам на відновлення (будівництво, капітальний ремонт, реконструкцію) інфраструктури</t>
  </si>
  <si>
    <t>Рентна плата за використання природних ресурсів</t>
  </si>
  <si>
    <t>Факт виконання за 2015 рік</t>
  </si>
  <si>
    <t>тис.грн.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</si>
  <si>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</si>
  <si>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</si>
  <si>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постачалася</t>
  </si>
  <si>
    <t>% виконан  ня до 2015 року</t>
  </si>
  <si>
    <t>Факт виконання за 2016 рік</t>
  </si>
  <si>
    <t>План на 2016 рік з урахуванням внесених змін</t>
  </si>
  <si>
    <t xml:space="preserve">   </t>
  </si>
  <si>
    <t>Податки та збори, не віднесені до інших категорій  </t>
  </si>
  <si>
    <t xml:space="preserve">Додаток  до рішення міської ради від  15 лютого 2017 року за №_____  </t>
  </si>
  <si>
    <t>Плата за надання адміністративних послуг</t>
  </si>
  <si>
    <t>Інші додаткові дотації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</si>
  <si>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</si>
  <si>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</si>
  <si>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Збір за забруднення навколишнього природного середовища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</si>
  <si>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</si>
  <si>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</si>
  <si>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Офіційні трансферти  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</si>
</sst>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47" fillId="0" borderId="0" xfId="0" applyFont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/>
    </xf>
    <xf numFmtId="0" fontId="47" fillId="0" borderId="10" xfId="52" applyFont="1" applyBorder="1" applyAlignment="1">
      <alignment wrapText="1"/>
      <protection/>
    </xf>
    <xf numFmtId="0" fontId="47" fillId="0" borderId="0" xfId="0" applyFont="1" applyAlignment="1">
      <alignment vertical="justify" wrapText="1"/>
    </xf>
    <xf numFmtId="0" fontId="48" fillId="0" borderId="10" xfId="54" applyFont="1" applyBorder="1">
      <alignment/>
      <protection/>
    </xf>
    <xf numFmtId="174" fontId="3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10">
      <selection activeCell="B70" sqref="B70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2.140625" style="2" customWidth="1"/>
    <col min="5" max="5" width="10.140625" style="2" customWidth="1"/>
    <col min="6" max="6" width="9.7109375" style="2" customWidth="1"/>
    <col min="7" max="7" width="10.421875" style="10" customWidth="1"/>
    <col min="8" max="8" width="9.421875" style="10" customWidth="1"/>
    <col min="9" max="16384" width="9.140625" style="1" customWidth="1"/>
  </cols>
  <sheetData>
    <row r="1" spans="1:8" ht="50.25" customHeight="1">
      <c r="A1" s="17"/>
      <c r="B1" s="18"/>
      <c r="C1" s="10"/>
      <c r="E1" s="18"/>
      <c r="F1" s="56" t="s">
        <v>116</v>
      </c>
      <c r="G1" s="56"/>
      <c r="H1" s="56"/>
    </row>
    <row r="2" spans="1:9" ht="15" customHeight="1" hidden="1">
      <c r="A2" s="19"/>
      <c r="B2" s="20"/>
      <c r="C2" s="11"/>
      <c r="D2" s="11"/>
      <c r="E2" s="11"/>
      <c r="F2" s="11"/>
      <c r="G2" s="11"/>
      <c r="H2" s="11"/>
      <c r="I2" s="3"/>
    </row>
    <row r="3" spans="1:9" ht="15" customHeight="1" hidden="1">
      <c r="A3" s="21"/>
      <c r="B3" s="21"/>
      <c r="C3" s="19"/>
      <c r="D3" s="11"/>
      <c r="E3" s="11"/>
      <c r="F3" s="11"/>
      <c r="G3" s="11"/>
      <c r="H3" s="11"/>
      <c r="I3" s="5"/>
    </row>
    <row r="4" spans="1:8" ht="15.75">
      <c r="A4" s="17"/>
      <c r="B4" s="18"/>
      <c r="C4" s="10"/>
      <c r="D4" s="10"/>
      <c r="E4" s="10"/>
      <c r="F4" s="10"/>
      <c r="H4" s="32" t="s">
        <v>107</v>
      </c>
    </row>
    <row r="5" spans="1:8" ht="15" customHeight="1">
      <c r="A5" s="58" t="s">
        <v>0</v>
      </c>
      <c r="B5" s="60" t="s">
        <v>1</v>
      </c>
      <c r="C5" s="52" t="s">
        <v>113</v>
      </c>
      <c r="D5" s="54" t="s">
        <v>112</v>
      </c>
      <c r="E5" s="51" t="s">
        <v>3</v>
      </c>
      <c r="F5" s="51" t="s">
        <v>2</v>
      </c>
      <c r="G5" s="54" t="s">
        <v>106</v>
      </c>
      <c r="H5" s="57" t="s">
        <v>111</v>
      </c>
    </row>
    <row r="6" spans="1:8" ht="93" customHeight="1">
      <c r="A6" s="59"/>
      <c r="B6" s="61"/>
      <c r="C6" s="53"/>
      <c r="D6" s="55"/>
      <c r="E6" s="51"/>
      <c r="F6" s="51"/>
      <c r="G6" s="55"/>
      <c r="H6" s="57"/>
    </row>
    <row r="7" spans="1:8" ht="21" customHeight="1">
      <c r="A7" s="63" t="s">
        <v>43</v>
      </c>
      <c r="B7" s="63"/>
      <c r="C7" s="63"/>
      <c r="D7" s="63"/>
      <c r="E7" s="63"/>
      <c r="F7" s="63"/>
      <c r="G7" s="12"/>
      <c r="H7" s="8"/>
    </row>
    <row r="8" spans="1:8" ht="15.75">
      <c r="A8" s="22">
        <v>10000000</v>
      </c>
      <c r="B8" s="23" t="s">
        <v>4</v>
      </c>
      <c r="C8" s="12">
        <f>SUM(C10:C48)</f>
        <v>382240.60000000003</v>
      </c>
      <c r="D8" s="12">
        <f>SUM(D10:D48)</f>
        <v>443633.2000000001</v>
      </c>
      <c r="E8" s="12">
        <f>D8/C8*100</f>
        <v>116.0612451947805</v>
      </c>
      <c r="F8" s="12">
        <f>D8-C8</f>
        <v>61392.60000000009</v>
      </c>
      <c r="G8" s="12">
        <f>SUM(G10:G48)</f>
        <v>285788.99999999994</v>
      </c>
      <c r="H8" s="12">
        <f>D8/G8*100</f>
        <v>155.231027086417</v>
      </c>
    </row>
    <row r="9" spans="1:8" ht="46.5" customHeight="1" hidden="1">
      <c r="A9" s="6">
        <v>11000000</v>
      </c>
      <c r="B9" s="7" t="s">
        <v>5</v>
      </c>
      <c r="C9" s="8"/>
      <c r="D9" s="8"/>
      <c r="E9" s="8" t="e">
        <f aca="true" t="shared" si="0" ref="E9:E79">D9/C9*100</f>
        <v>#DIV/0!</v>
      </c>
      <c r="F9" s="8">
        <f aca="true" t="shared" si="1" ref="F9:F87">D9-C9</f>
        <v>0</v>
      </c>
      <c r="G9" s="8">
        <v>135331.6</v>
      </c>
      <c r="H9" s="8">
        <f aca="true" t="shared" si="2" ref="H9:H73">D9/G9*100</f>
        <v>0</v>
      </c>
    </row>
    <row r="10" spans="1:8" ht="15.75">
      <c r="A10" s="6">
        <v>11010000</v>
      </c>
      <c r="B10" s="37" t="s">
        <v>6</v>
      </c>
      <c r="C10" s="8">
        <v>262404.4</v>
      </c>
      <c r="D10" s="8">
        <v>304429.5</v>
      </c>
      <c r="E10" s="8">
        <f t="shared" si="0"/>
        <v>116.01539455893268</v>
      </c>
      <c r="F10" s="8">
        <f t="shared" si="1"/>
        <v>42025.09999999998</v>
      </c>
      <c r="G10" s="8">
        <v>178119.3</v>
      </c>
      <c r="H10" s="8">
        <f t="shared" si="2"/>
        <v>170.91325869796256</v>
      </c>
    </row>
    <row r="11" spans="1:8" ht="30.75" customHeight="1" hidden="1">
      <c r="A11" s="6">
        <v>11010100</v>
      </c>
      <c r="B11" s="37" t="s">
        <v>7</v>
      </c>
      <c r="C11" s="8"/>
      <c r="D11" s="8"/>
      <c r="E11" s="8" t="e">
        <f t="shared" si="0"/>
        <v>#DIV/0!</v>
      </c>
      <c r="F11" s="8">
        <f t="shared" si="1"/>
        <v>0</v>
      </c>
      <c r="G11" s="8"/>
      <c r="H11" s="8" t="e">
        <f t="shared" si="2"/>
        <v>#DIV/0!</v>
      </c>
    </row>
    <row r="12" spans="1:8" ht="46.5" customHeight="1" hidden="1">
      <c r="A12" s="6">
        <v>11010200</v>
      </c>
      <c r="B12" s="37" t="s">
        <v>8</v>
      </c>
      <c r="C12" s="8"/>
      <c r="D12" s="8"/>
      <c r="E12" s="8" t="e">
        <f t="shared" si="0"/>
        <v>#DIV/0!</v>
      </c>
      <c r="F12" s="8">
        <f t="shared" si="1"/>
        <v>0</v>
      </c>
      <c r="G12" s="8"/>
      <c r="H12" s="8" t="e">
        <f t="shared" si="2"/>
        <v>#DIV/0!</v>
      </c>
    </row>
    <row r="13" spans="1:8" ht="15" customHeight="1" hidden="1">
      <c r="A13" s="24">
        <v>11010300</v>
      </c>
      <c r="B13" s="38" t="s">
        <v>73</v>
      </c>
      <c r="C13" s="8"/>
      <c r="D13" s="8"/>
      <c r="E13" s="8"/>
      <c r="F13" s="8"/>
      <c r="G13" s="8"/>
      <c r="H13" s="8" t="e">
        <f t="shared" si="2"/>
        <v>#DIV/0!</v>
      </c>
    </row>
    <row r="14" spans="1:8" ht="62.25" customHeight="1" hidden="1">
      <c r="A14" s="6">
        <v>11010400</v>
      </c>
      <c r="B14" s="37" t="s">
        <v>9</v>
      </c>
      <c r="C14" s="8"/>
      <c r="D14" s="8"/>
      <c r="E14" s="8" t="e">
        <f t="shared" si="0"/>
        <v>#DIV/0!</v>
      </c>
      <c r="F14" s="8">
        <f t="shared" si="1"/>
        <v>0</v>
      </c>
      <c r="G14" s="8"/>
      <c r="H14" s="8" t="e">
        <f t="shared" si="2"/>
        <v>#DIV/0!</v>
      </c>
    </row>
    <row r="15" spans="1:8" ht="46.5" customHeight="1" hidden="1">
      <c r="A15" s="6">
        <v>11010500</v>
      </c>
      <c r="B15" s="37" t="s">
        <v>64</v>
      </c>
      <c r="C15" s="8"/>
      <c r="D15" s="8"/>
      <c r="E15" s="8" t="e">
        <f t="shared" si="0"/>
        <v>#DIV/0!</v>
      </c>
      <c r="F15" s="8">
        <f t="shared" si="1"/>
        <v>0</v>
      </c>
      <c r="G15" s="8"/>
      <c r="H15" s="8" t="e">
        <f t="shared" si="2"/>
        <v>#DIV/0!</v>
      </c>
    </row>
    <row r="16" spans="1:8" ht="62.25" customHeight="1" hidden="1">
      <c r="A16" s="6">
        <v>11010600</v>
      </c>
      <c r="B16" s="37" t="s">
        <v>65</v>
      </c>
      <c r="C16" s="8"/>
      <c r="D16" s="8"/>
      <c r="E16" s="8"/>
      <c r="F16" s="8">
        <f t="shared" si="1"/>
        <v>0</v>
      </c>
      <c r="G16" s="8"/>
      <c r="H16" s="8" t="e">
        <f t="shared" si="2"/>
        <v>#DIV/0!</v>
      </c>
    </row>
    <row r="17" spans="1:8" ht="47.25">
      <c r="A17" s="6">
        <v>11020200</v>
      </c>
      <c r="B17" s="37" t="s">
        <v>10</v>
      </c>
      <c r="C17" s="8">
        <v>2642</v>
      </c>
      <c r="D17" s="8">
        <v>701.4</v>
      </c>
      <c r="E17" s="8">
        <f t="shared" si="0"/>
        <v>26.548069644208933</v>
      </c>
      <c r="F17" s="8">
        <f t="shared" si="1"/>
        <v>-1940.6</v>
      </c>
      <c r="G17" s="8">
        <v>5147.2</v>
      </c>
      <c r="H17" s="8">
        <f t="shared" si="2"/>
        <v>13.626826235623252</v>
      </c>
    </row>
    <row r="18" spans="1:8" ht="36" customHeight="1">
      <c r="A18" s="6">
        <v>13000000</v>
      </c>
      <c r="B18" s="37" t="s">
        <v>105</v>
      </c>
      <c r="C18" s="13">
        <v>0</v>
      </c>
      <c r="D18" s="8">
        <v>0.2</v>
      </c>
      <c r="E18" s="8">
        <v>0</v>
      </c>
      <c r="F18" s="13">
        <f t="shared" si="1"/>
        <v>0.2</v>
      </c>
      <c r="G18" s="8">
        <v>3.1</v>
      </c>
      <c r="H18" s="8">
        <v>0</v>
      </c>
    </row>
    <row r="19" spans="1:8" ht="53.25" customHeight="1">
      <c r="A19" s="6">
        <v>14040000</v>
      </c>
      <c r="B19" s="39" t="s">
        <v>92</v>
      </c>
      <c r="C19" s="8">
        <v>46000</v>
      </c>
      <c r="D19" s="8">
        <v>45373.9</v>
      </c>
      <c r="E19" s="8">
        <f>D19/C19*100</f>
        <v>98.63891304347825</v>
      </c>
      <c r="F19" s="8">
        <f>D19-C19</f>
        <v>-626.0999999999985</v>
      </c>
      <c r="G19" s="8">
        <v>39673</v>
      </c>
      <c r="H19" s="8">
        <v>0</v>
      </c>
    </row>
    <row r="20" spans="1:8" ht="70.5" customHeight="1">
      <c r="A20" s="6">
        <v>18010100</v>
      </c>
      <c r="B20" s="39" t="s">
        <v>93</v>
      </c>
      <c r="C20" s="8">
        <v>370.4</v>
      </c>
      <c r="D20" s="8">
        <v>481.5</v>
      </c>
      <c r="E20" s="8">
        <f t="shared" si="0"/>
        <v>129.99460043196544</v>
      </c>
      <c r="F20" s="8">
        <f t="shared" si="1"/>
        <v>111.10000000000002</v>
      </c>
      <c r="G20" s="8">
        <v>360</v>
      </c>
      <c r="H20" s="8">
        <v>0</v>
      </c>
    </row>
    <row r="21" spans="1:8" ht="59.25" customHeight="1">
      <c r="A21" s="6">
        <v>18010200</v>
      </c>
      <c r="B21" s="39" t="s">
        <v>94</v>
      </c>
      <c r="C21" s="8">
        <v>60</v>
      </c>
      <c r="D21" s="8">
        <v>154.1</v>
      </c>
      <c r="E21" s="8">
        <f t="shared" si="0"/>
        <v>256.8333333333333</v>
      </c>
      <c r="F21" s="8">
        <f t="shared" si="1"/>
        <v>94.1</v>
      </c>
      <c r="G21" s="8">
        <v>55.2</v>
      </c>
      <c r="H21" s="8">
        <v>0</v>
      </c>
    </row>
    <row r="22" spans="1:8" ht="65.25" customHeight="1">
      <c r="A22" s="6">
        <v>18010300</v>
      </c>
      <c r="B22" s="40" t="s">
        <v>95</v>
      </c>
      <c r="C22" s="8">
        <v>100</v>
      </c>
      <c r="D22" s="8">
        <v>304.7</v>
      </c>
      <c r="E22" s="8">
        <v>0</v>
      </c>
      <c r="F22" s="8">
        <f>D22-C22</f>
        <v>204.7</v>
      </c>
      <c r="G22" s="8">
        <v>0.8</v>
      </c>
      <c r="H22" s="8">
        <v>0</v>
      </c>
    </row>
    <row r="23" spans="1:9" ht="66.75" customHeight="1">
      <c r="A23" s="6">
        <v>18010400</v>
      </c>
      <c r="B23" s="40" t="s">
        <v>96</v>
      </c>
      <c r="C23" s="8">
        <v>4450</v>
      </c>
      <c r="D23" s="8">
        <v>6830</v>
      </c>
      <c r="E23" s="8">
        <f t="shared" si="0"/>
        <v>153.48314606741573</v>
      </c>
      <c r="F23" s="8">
        <f>D23-C23</f>
        <v>2380</v>
      </c>
      <c r="G23" s="8">
        <v>2759.3</v>
      </c>
      <c r="H23" s="8">
        <v>0</v>
      </c>
      <c r="I23" s="9"/>
    </row>
    <row r="24" spans="1:8" ht="15" customHeight="1">
      <c r="A24" s="6">
        <v>18010500</v>
      </c>
      <c r="B24" s="41" t="s">
        <v>97</v>
      </c>
      <c r="C24" s="8">
        <v>21000</v>
      </c>
      <c r="D24" s="8">
        <v>29702.9</v>
      </c>
      <c r="E24" s="8">
        <f t="shared" si="0"/>
        <v>141.44238095238094</v>
      </c>
      <c r="F24" s="8">
        <f t="shared" si="1"/>
        <v>8702.900000000001</v>
      </c>
      <c r="G24" s="8">
        <v>14117</v>
      </c>
      <c r="H24" s="8">
        <v>0</v>
      </c>
    </row>
    <row r="25" spans="1:8" ht="15" customHeight="1">
      <c r="A25" s="6">
        <v>18010600</v>
      </c>
      <c r="B25" s="41" t="s">
        <v>98</v>
      </c>
      <c r="C25" s="8">
        <v>18750</v>
      </c>
      <c r="D25" s="8">
        <v>20914.7</v>
      </c>
      <c r="E25" s="8">
        <f t="shared" si="0"/>
        <v>111.54506666666668</v>
      </c>
      <c r="F25" s="8">
        <f t="shared" si="1"/>
        <v>2164.7000000000007</v>
      </c>
      <c r="G25" s="8">
        <v>20146.3</v>
      </c>
      <c r="H25" s="8">
        <v>0</v>
      </c>
    </row>
    <row r="26" spans="1:8" ht="15" customHeight="1">
      <c r="A26" s="6">
        <v>18010700</v>
      </c>
      <c r="B26" s="37" t="s">
        <v>99</v>
      </c>
      <c r="C26" s="8">
        <v>463</v>
      </c>
      <c r="D26" s="8">
        <v>592.9</v>
      </c>
      <c r="E26" s="8">
        <f t="shared" si="0"/>
        <v>128.0561555075594</v>
      </c>
      <c r="F26" s="8">
        <f t="shared" si="1"/>
        <v>129.89999999999998</v>
      </c>
      <c r="G26" s="8">
        <v>493.3</v>
      </c>
      <c r="H26" s="8">
        <v>0</v>
      </c>
    </row>
    <row r="27" spans="1:8" ht="15" customHeight="1">
      <c r="A27" s="6">
        <v>18010900</v>
      </c>
      <c r="B27" s="37" t="s">
        <v>100</v>
      </c>
      <c r="C27" s="8">
        <v>4350</v>
      </c>
      <c r="D27" s="8">
        <v>4944.3</v>
      </c>
      <c r="E27" s="8">
        <f t="shared" si="0"/>
        <v>113.66206896551725</v>
      </c>
      <c r="F27" s="8">
        <f t="shared" si="1"/>
        <v>594.3000000000002</v>
      </c>
      <c r="G27" s="8">
        <v>4225.1</v>
      </c>
      <c r="H27" s="8">
        <v>0</v>
      </c>
    </row>
    <row r="28" spans="1:8" ht="15" customHeight="1">
      <c r="A28" s="6">
        <v>18011000</v>
      </c>
      <c r="B28" s="37" t="s">
        <v>101</v>
      </c>
      <c r="C28" s="8">
        <v>440</v>
      </c>
      <c r="D28" s="8">
        <v>50</v>
      </c>
      <c r="E28" s="8">
        <f>D28/C28*100</f>
        <v>11.363636363636363</v>
      </c>
      <c r="F28" s="8">
        <f>D28-C28</f>
        <v>-390</v>
      </c>
      <c r="G28" s="8">
        <v>377.1</v>
      </c>
      <c r="H28" s="8">
        <v>0</v>
      </c>
    </row>
    <row r="29" spans="1:8" ht="15" customHeight="1">
      <c r="A29" s="6">
        <v>18011100</v>
      </c>
      <c r="B29" s="37" t="s">
        <v>102</v>
      </c>
      <c r="C29" s="8">
        <v>250</v>
      </c>
      <c r="D29" s="8">
        <v>175</v>
      </c>
      <c r="E29" s="8">
        <f>D29/C29*100</f>
        <v>70</v>
      </c>
      <c r="F29" s="8">
        <f>D29-C29</f>
        <v>-75</v>
      </c>
      <c r="G29" s="8">
        <v>307.5</v>
      </c>
      <c r="H29" s="8">
        <v>0</v>
      </c>
    </row>
    <row r="30" spans="1:8" ht="15.75">
      <c r="A30" s="6">
        <v>18030000</v>
      </c>
      <c r="B30" s="37" t="s">
        <v>66</v>
      </c>
      <c r="C30" s="8">
        <v>30</v>
      </c>
      <c r="D30" s="8">
        <v>64.9</v>
      </c>
      <c r="E30" s="8">
        <f t="shared" si="0"/>
        <v>216.33333333333334</v>
      </c>
      <c r="F30" s="8">
        <f>D30-C30</f>
        <v>34.900000000000006</v>
      </c>
      <c r="G30" s="8">
        <v>33.7</v>
      </c>
      <c r="H30" s="8">
        <f t="shared" si="2"/>
        <v>192.58160237388725</v>
      </c>
    </row>
    <row r="31" spans="1:8" ht="30.75" customHeight="1" hidden="1">
      <c r="A31" s="6">
        <v>18030100</v>
      </c>
      <c r="B31" s="37" t="s">
        <v>67</v>
      </c>
      <c r="C31" s="8"/>
      <c r="D31" s="8"/>
      <c r="E31" s="8"/>
      <c r="F31" s="8">
        <f t="shared" si="1"/>
        <v>0</v>
      </c>
      <c r="G31" s="8"/>
      <c r="H31" s="8" t="e">
        <f t="shared" si="2"/>
        <v>#DIV/0!</v>
      </c>
    </row>
    <row r="32" spans="1:8" ht="30.75" customHeight="1" hidden="1">
      <c r="A32" s="6">
        <v>18030200</v>
      </c>
      <c r="B32" s="37" t="s">
        <v>68</v>
      </c>
      <c r="C32" s="8"/>
      <c r="D32" s="8"/>
      <c r="E32" s="8"/>
      <c r="F32" s="8">
        <f t="shared" si="1"/>
        <v>0</v>
      </c>
      <c r="G32" s="8"/>
      <c r="H32" s="8" t="e">
        <f t="shared" si="2"/>
        <v>#DIV/0!</v>
      </c>
    </row>
    <row r="33" spans="1:17" ht="31.5">
      <c r="A33" s="6">
        <v>18040000</v>
      </c>
      <c r="B33" s="37" t="s">
        <v>11</v>
      </c>
      <c r="C33" s="13">
        <v>0</v>
      </c>
      <c r="D33" s="8">
        <v>-25.8</v>
      </c>
      <c r="E33" s="8">
        <v>0</v>
      </c>
      <c r="F33" s="8">
        <f t="shared" si="1"/>
        <v>-25.8</v>
      </c>
      <c r="G33" s="8">
        <v>-54.9</v>
      </c>
      <c r="H33" s="8">
        <v>0</v>
      </c>
      <c r="Q33" s="1" t="s">
        <v>114</v>
      </c>
    </row>
    <row r="34" spans="1:8" ht="46.5" customHeight="1" hidden="1">
      <c r="A34" s="6">
        <v>18040100</v>
      </c>
      <c r="B34" s="37" t="s">
        <v>12</v>
      </c>
      <c r="C34" s="8"/>
      <c r="D34" s="8"/>
      <c r="E34" s="8" t="e">
        <f t="shared" si="0"/>
        <v>#DIV/0!</v>
      </c>
      <c r="F34" s="8">
        <f t="shared" si="1"/>
        <v>0</v>
      </c>
      <c r="G34" s="8"/>
      <c r="H34" s="8" t="e">
        <f t="shared" si="2"/>
        <v>#DIV/0!</v>
      </c>
    </row>
    <row r="35" spans="1:8" ht="46.5" customHeight="1" hidden="1">
      <c r="A35" s="6">
        <v>18040200</v>
      </c>
      <c r="B35" s="37" t="s">
        <v>13</v>
      </c>
      <c r="C35" s="8"/>
      <c r="D35" s="8"/>
      <c r="E35" s="8" t="e">
        <f t="shared" si="0"/>
        <v>#DIV/0!</v>
      </c>
      <c r="F35" s="8">
        <f t="shared" si="1"/>
        <v>0</v>
      </c>
      <c r="G35" s="8"/>
      <c r="H35" s="8" t="e">
        <f t="shared" si="2"/>
        <v>#DIV/0!</v>
      </c>
    </row>
    <row r="36" spans="1:8" ht="46.5" customHeight="1" hidden="1">
      <c r="A36" s="6">
        <v>18040500</v>
      </c>
      <c r="B36" s="37" t="s">
        <v>14</v>
      </c>
      <c r="C36" s="8"/>
      <c r="D36" s="8"/>
      <c r="E36" s="8" t="e">
        <f t="shared" si="0"/>
        <v>#DIV/0!</v>
      </c>
      <c r="F36" s="8">
        <f t="shared" si="1"/>
        <v>0</v>
      </c>
      <c r="G36" s="8"/>
      <c r="H36" s="8" t="e">
        <f t="shared" si="2"/>
        <v>#DIV/0!</v>
      </c>
    </row>
    <row r="37" spans="1:8" ht="46.5" customHeight="1" hidden="1">
      <c r="A37" s="6">
        <v>18040600</v>
      </c>
      <c r="B37" s="37" t="s">
        <v>15</v>
      </c>
      <c r="C37" s="8"/>
      <c r="D37" s="8"/>
      <c r="E37" s="8" t="e">
        <f t="shared" si="0"/>
        <v>#DIV/0!</v>
      </c>
      <c r="F37" s="8">
        <f t="shared" si="1"/>
        <v>0</v>
      </c>
      <c r="G37" s="8"/>
      <c r="H37" s="8" t="e">
        <f t="shared" si="2"/>
        <v>#DIV/0!</v>
      </c>
    </row>
    <row r="38" spans="1:8" ht="46.5" customHeight="1" hidden="1">
      <c r="A38" s="6">
        <v>18040700</v>
      </c>
      <c r="B38" s="37" t="s">
        <v>16</v>
      </c>
      <c r="C38" s="8"/>
      <c r="D38" s="8"/>
      <c r="E38" s="8" t="e">
        <f t="shared" si="0"/>
        <v>#DIV/0!</v>
      </c>
      <c r="F38" s="8">
        <f t="shared" si="1"/>
        <v>0</v>
      </c>
      <c r="G38" s="8"/>
      <c r="H38" s="8" t="e">
        <f t="shared" si="2"/>
        <v>#DIV/0!</v>
      </c>
    </row>
    <row r="39" spans="1:8" ht="46.5" customHeight="1" hidden="1">
      <c r="A39" s="6">
        <v>18040800</v>
      </c>
      <c r="B39" s="37" t="s">
        <v>17</v>
      </c>
      <c r="C39" s="8"/>
      <c r="D39" s="8"/>
      <c r="E39" s="8" t="e">
        <f t="shared" si="0"/>
        <v>#DIV/0!</v>
      </c>
      <c r="F39" s="8">
        <f t="shared" si="1"/>
        <v>0</v>
      </c>
      <c r="G39" s="8"/>
      <c r="H39" s="8" t="e">
        <f t="shared" si="2"/>
        <v>#DIV/0!</v>
      </c>
    </row>
    <row r="40" spans="1:8" ht="46.5" customHeight="1" hidden="1">
      <c r="A40" s="6">
        <v>18040900</v>
      </c>
      <c r="B40" s="37" t="s">
        <v>18</v>
      </c>
      <c r="C40" s="8"/>
      <c r="D40" s="8"/>
      <c r="E40" s="8" t="e">
        <f t="shared" si="0"/>
        <v>#DIV/0!</v>
      </c>
      <c r="F40" s="8">
        <f t="shared" si="1"/>
        <v>0</v>
      </c>
      <c r="G40" s="8"/>
      <c r="H40" s="8" t="e">
        <f t="shared" si="2"/>
        <v>#DIV/0!</v>
      </c>
    </row>
    <row r="41" spans="1:8" ht="46.5" customHeight="1" hidden="1">
      <c r="A41" s="6">
        <v>18041000</v>
      </c>
      <c r="B41" s="37" t="s">
        <v>19</v>
      </c>
      <c r="C41" s="8"/>
      <c r="D41" s="8"/>
      <c r="E41" s="8" t="e">
        <f t="shared" si="0"/>
        <v>#DIV/0!</v>
      </c>
      <c r="F41" s="8">
        <f t="shared" si="1"/>
        <v>0</v>
      </c>
      <c r="G41" s="8"/>
      <c r="H41" s="8" t="e">
        <f t="shared" si="2"/>
        <v>#DIV/0!</v>
      </c>
    </row>
    <row r="42" spans="1:8" ht="46.5" customHeight="1" hidden="1">
      <c r="A42" s="6">
        <v>18041300</v>
      </c>
      <c r="B42" s="37" t="s">
        <v>20</v>
      </c>
      <c r="C42" s="8"/>
      <c r="D42" s="8"/>
      <c r="E42" s="8" t="e">
        <f t="shared" si="0"/>
        <v>#DIV/0!</v>
      </c>
      <c r="F42" s="8">
        <f t="shared" si="1"/>
        <v>0</v>
      </c>
      <c r="G42" s="8"/>
      <c r="H42" s="8" t="e">
        <f t="shared" si="2"/>
        <v>#DIV/0!</v>
      </c>
    </row>
    <row r="43" spans="1:8" ht="46.5" customHeight="1" hidden="1">
      <c r="A43" s="6">
        <v>18041400</v>
      </c>
      <c r="B43" s="37" t="s">
        <v>21</v>
      </c>
      <c r="C43" s="8"/>
      <c r="D43" s="8"/>
      <c r="E43" s="8" t="e">
        <f t="shared" si="0"/>
        <v>#DIV/0!</v>
      </c>
      <c r="F43" s="8">
        <f t="shared" si="1"/>
        <v>0</v>
      </c>
      <c r="G43" s="8"/>
      <c r="H43" s="8" t="e">
        <f t="shared" si="2"/>
        <v>#DIV/0!</v>
      </c>
    </row>
    <row r="44" spans="1:8" ht="30.75" customHeight="1" hidden="1">
      <c r="A44" s="6">
        <v>18041700</v>
      </c>
      <c r="B44" s="37" t="s">
        <v>22</v>
      </c>
      <c r="C44" s="8"/>
      <c r="D44" s="8"/>
      <c r="E44" s="8" t="e">
        <f t="shared" si="0"/>
        <v>#DIV/0!</v>
      </c>
      <c r="F44" s="8">
        <f t="shared" si="1"/>
        <v>0</v>
      </c>
      <c r="G44" s="8"/>
      <c r="H44" s="8" t="e">
        <f t="shared" si="2"/>
        <v>#DIV/0!</v>
      </c>
    </row>
    <row r="45" spans="1:8" ht="30.75" customHeight="1" hidden="1">
      <c r="A45" s="6">
        <v>18041800</v>
      </c>
      <c r="B45" s="37" t="s">
        <v>23</v>
      </c>
      <c r="C45" s="8"/>
      <c r="D45" s="8"/>
      <c r="E45" s="8" t="e">
        <f t="shared" si="0"/>
        <v>#DIV/0!</v>
      </c>
      <c r="F45" s="8">
        <f t="shared" si="1"/>
        <v>0</v>
      </c>
      <c r="G45" s="8"/>
      <c r="H45" s="8" t="e">
        <f t="shared" si="2"/>
        <v>#DIV/0!</v>
      </c>
    </row>
    <row r="46" spans="1:8" s="9" customFormat="1" ht="15" customHeight="1">
      <c r="A46" s="6">
        <v>18050000</v>
      </c>
      <c r="B46" s="37" t="s">
        <v>47</v>
      </c>
      <c r="C46" s="8">
        <v>20930.8</v>
      </c>
      <c r="D46" s="8">
        <v>28938.7</v>
      </c>
      <c r="E46" s="8">
        <f t="shared" si="0"/>
        <v>138.25892942458006</v>
      </c>
      <c r="F46" s="8">
        <f t="shared" si="1"/>
        <v>8007.9000000000015</v>
      </c>
      <c r="G46" s="8">
        <v>19774.2</v>
      </c>
      <c r="H46" s="8">
        <v>0</v>
      </c>
    </row>
    <row r="47" spans="1:8" s="9" customFormat="1" ht="15" customHeight="1">
      <c r="A47" s="6">
        <v>19010000</v>
      </c>
      <c r="B47" s="37" t="s">
        <v>88</v>
      </c>
      <c r="C47" s="8">
        <v>0</v>
      </c>
      <c r="D47" s="8">
        <v>0</v>
      </c>
      <c r="E47" s="8" t="e">
        <f>D47/C47*100</f>
        <v>#DIV/0!</v>
      </c>
      <c r="F47" s="8">
        <f>D47-C47</f>
        <v>0</v>
      </c>
      <c r="G47" s="8">
        <v>251.8</v>
      </c>
      <c r="H47" s="8">
        <v>0</v>
      </c>
    </row>
    <row r="48" spans="1:8" s="9" customFormat="1" ht="32.25" customHeight="1">
      <c r="A48" s="6">
        <v>19090000</v>
      </c>
      <c r="B48" s="37" t="s">
        <v>115</v>
      </c>
      <c r="C48" s="8">
        <v>0</v>
      </c>
      <c r="D48" s="8">
        <v>0.3</v>
      </c>
      <c r="E48" s="8" t="e">
        <f>D48/C48*100</f>
        <v>#DIV/0!</v>
      </c>
      <c r="F48" s="8">
        <f>D48-C48</f>
        <v>0.3</v>
      </c>
      <c r="G48" s="8">
        <v>0</v>
      </c>
      <c r="H48" s="8">
        <v>0</v>
      </c>
    </row>
    <row r="49" spans="1:8" ht="15.75">
      <c r="A49" s="22">
        <v>20000000</v>
      </c>
      <c r="B49" s="23" t="s">
        <v>24</v>
      </c>
      <c r="C49" s="12">
        <f>C53+C54+C55+C56+C58+C59+C62+C63</f>
        <v>5724.15</v>
      </c>
      <c r="D49" s="12">
        <f>D53+D54+D55+D56+D58+D59+D62+D63</f>
        <v>9128.900000000001</v>
      </c>
      <c r="E49" s="12">
        <f t="shared" si="0"/>
        <v>159.4804468785759</v>
      </c>
      <c r="F49" s="12">
        <f t="shared" si="1"/>
        <v>3404.750000000002</v>
      </c>
      <c r="G49" s="12">
        <f>G53+G54+G55+G56+G58+G59+G62+G63</f>
        <v>7701</v>
      </c>
      <c r="H49" s="12">
        <f t="shared" si="2"/>
        <v>118.54174782495781</v>
      </c>
    </row>
    <row r="50" spans="1:8" ht="50.25" customHeight="1" hidden="1">
      <c r="A50" s="6">
        <v>21010300</v>
      </c>
      <c r="B50" s="7" t="s">
        <v>69</v>
      </c>
      <c r="C50" s="8"/>
      <c r="D50" s="8"/>
      <c r="E50" s="8">
        <v>0</v>
      </c>
      <c r="F50" s="8">
        <f t="shared" si="1"/>
        <v>0</v>
      </c>
      <c r="G50" s="8">
        <v>0</v>
      </c>
      <c r="H50" s="8" t="e">
        <f t="shared" si="2"/>
        <v>#DIV/0!</v>
      </c>
    </row>
    <row r="51" spans="1:8" ht="30.75" customHeight="1" hidden="1">
      <c r="A51" s="6">
        <v>21050000</v>
      </c>
      <c r="B51" s="26" t="s">
        <v>76</v>
      </c>
      <c r="C51" s="8"/>
      <c r="D51" s="8"/>
      <c r="E51" s="8">
        <v>0</v>
      </c>
      <c r="F51" s="8">
        <f t="shared" si="1"/>
        <v>0</v>
      </c>
      <c r="G51" s="8">
        <v>0</v>
      </c>
      <c r="H51" s="8" t="e">
        <f t="shared" si="2"/>
        <v>#DIV/0!</v>
      </c>
    </row>
    <row r="52" spans="1:8" ht="15" customHeight="1" hidden="1">
      <c r="A52" s="6">
        <v>21080500</v>
      </c>
      <c r="B52" s="7" t="s">
        <v>25</v>
      </c>
      <c r="C52" s="8"/>
      <c r="D52" s="8"/>
      <c r="E52" s="8"/>
      <c r="F52" s="8">
        <f t="shared" si="1"/>
        <v>0</v>
      </c>
      <c r="G52" s="8"/>
      <c r="H52" s="8" t="e">
        <f t="shared" si="2"/>
        <v>#DIV/0!</v>
      </c>
    </row>
    <row r="53" spans="1:8" ht="15.75">
      <c r="A53" s="6">
        <v>21080500</v>
      </c>
      <c r="B53" s="7" t="s">
        <v>103</v>
      </c>
      <c r="C53" s="13">
        <v>0</v>
      </c>
      <c r="D53" s="8">
        <v>0</v>
      </c>
      <c r="E53" s="8">
        <v>0</v>
      </c>
      <c r="F53" s="8">
        <f>D53-C53</f>
        <v>0</v>
      </c>
      <c r="G53" s="8">
        <v>73</v>
      </c>
      <c r="H53" s="8">
        <v>0</v>
      </c>
    </row>
    <row r="54" spans="1:8" ht="31.5">
      <c r="A54" s="6">
        <v>21080900</v>
      </c>
      <c r="B54" s="7" t="s">
        <v>84</v>
      </c>
      <c r="C54" s="13">
        <v>0</v>
      </c>
      <c r="D54" s="8">
        <v>0.1</v>
      </c>
      <c r="E54" s="8">
        <v>0</v>
      </c>
      <c r="F54" s="8">
        <f t="shared" si="1"/>
        <v>0.1</v>
      </c>
      <c r="G54" s="8">
        <v>1</v>
      </c>
      <c r="H54" s="8">
        <f t="shared" si="2"/>
        <v>10</v>
      </c>
    </row>
    <row r="55" spans="1:8" ht="15.75">
      <c r="A55" s="6">
        <v>21081100</v>
      </c>
      <c r="B55" s="7" t="s">
        <v>26</v>
      </c>
      <c r="C55" s="8">
        <v>7</v>
      </c>
      <c r="D55" s="8">
        <v>9.4</v>
      </c>
      <c r="E55" s="8">
        <f>D55/C55*100</f>
        <v>134.2857142857143</v>
      </c>
      <c r="F55" s="8">
        <f>D55-C55</f>
        <v>2.4000000000000004</v>
      </c>
      <c r="G55" s="8">
        <v>4.1</v>
      </c>
      <c r="H55" s="8">
        <f>D55/G55*100</f>
        <v>229.26829268292687</v>
      </c>
    </row>
    <row r="56" spans="1:8" s="9" customFormat="1" ht="29.25" customHeight="1">
      <c r="A56" s="6">
        <v>22010000</v>
      </c>
      <c r="B56" s="26" t="s">
        <v>117</v>
      </c>
      <c r="C56" s="8">
        <v>2121.2</v>
      </c>
      <c r="D56" s="8">
        <v>3335.5</v>
      </c>
      <c r="E56" s="8">
        <f>D56/C56*100</f>
        <v>157.24589854799171</v>
      </c>
      <c r="F56" s="8">
        <f t="shared" si="1"/>
        <v>1214.3000000000002</v>
      </c>
      <c r="G56" s="8">
        <v>2121.2</v>
      </c>
      <c r="H56" s="8">
        <v>0</v>
      </c>
    </row>
    <row r="57" spans="1:8" ht="30.75" customHeight="1" hidden="1">
      <c r="A57" s="6">
        <v>22010300</v>
      </c>
      <c r="B57" s="7" t="s">
        <v>79</v>
      </c>
      <c r="C57" s="8"/>
      <c r="D57" s="8"/>
      <c r="E57" s="8"/>
      <c r="F57" s="8"/>
      <c r="G57" s="8"/>
      <c r="H57" s="8"/>
    </row>
    <row r="58" spans="1:8" ht="35.25" customHeight="1">
      <c r="A58" s="6">
        <v>22080400</v>
      </c>
      <c r="B58" s="7" t="s">
        <v>85</v>
      </c>
      <c r="C58" s="8">
        <v>600</v>
      </c>
      <c r="D58" s="8">
        <v>1370.2</v>
      </c>
      <c r="E58" s="8">
        <f>D58/C58*100</f>
        <v>228.3666666666667</v>
      </c>
      <c r="F58" s="8">
        <f t="shared" si="1"/>
        <v>770.2</v>
      </c>
      <c r="G58" s="8">
        <v>1302.1</v>
      </c>
      <c r="H58" s="8">
        <f t="shared" si="2"/>
        <v>105.2300130558329</v>
      </c>
    </row>
    <row r="59" spans="1:8" ht="15.75">
      <c r="A59" s="6">
        <v>22090000</v>
      </c>
      <c r="B59" s="7" t="s">
        <v>27</v>
      </c>
      <c r="C59" s="8">
        <v>1845.95</v>
      </c>
      <c r="D59" s="8">
        <v>1416.9</v>
      </c>
      <c r="E59" s="8">
        <f t="shared" si="0"/>
        <v>76.75722527695767</v>
      </c>
      <c r="F59" s="8">
        <f t="shared" si="1"/>
        <v>-429.04999999999995</v>
      </c>
      <c r="G59" s="8">
        <v>1846</v>
      </c>
      <c r="H59" s="8">
        <f t="shared" si="2"/>
        <v>76.75514626218852</v>
      </c>
    </row>
    <row r="60" spans="1:8" ht="62.25" customHeight="1" hidden="1">
      <c r="A60" s="6">
        <v>22090100</v>
      </c>
      <c r="B60" s="7" t="s">
        <v>28</v>
      </c>
      <c r="C60" s="8"/>
      <c r="D60" s="8"/>
      <c r="E60" s="8" t="e">
        <f t="shared" si="0"/>
        <v>#DIV/0!</v>
      </c>
      <c r="F60" s="8">
        <f t="shared" si="1"/>
        <v>0</v>
      </c>
      <c r="G60" s="8"/>
      <c r="H60" s="8" t="e">
        <f t="shared" si="2"/>
        <v>#DIV/0!</v>
      </c>
    </row>
    <row r="61" spans="1:8" ht="62.25" customHeight="1" hidden="1">
      <c r="A61" s="6">
        <v>22090400</v>
      </c>
      <c r="B61" s="7" t="s">
        <v>29</v>
      </c>
      <c r="C61" s="8"/>
      <c r="D61" s="8"/>
      <c r="E61" s="8" t="e">
        <f t="shared" si="0"/>
        <v>#DIV/0!</v>
      </c>
      <c r="F61" s="8">
        <f t="shared" si="1"/>
        <v>0</v>
      </c>
      <c r="G61" s="8"/>
      <c r="H61" s="8" t="e">
        <f t="shared" si="2"/>
        <v>#DIV/0!</v>
      </c>
    </row>
    <row r="62" spans="1:8" ht="15.75">
      <c r="A62" s="6">
        <v>24060300</v>
      </c>
      <c r="B62" s="7" t="s">
        <v>25</v>
      </c>
      <c r="C62" s="8">
        <v>150</v>
      </c>
      <c r="D62" s="8">
        <v>399.3</v>
      </c>
      <c r="E62" s="8">
        <f t="shared" si="0"/>
        <v>266.2</v>
      </c>
      <c r="F62" s="8">
        <f t="shared" si="1"/>
        <v>249.3</v>
      </c>
      <c r="G62" s="8">
        <v>353.6</v>
      </c>
      <c r="H62" s="8">
        <f t="shared" si="2"/>
        <v>112.92420814479638</v>
      </c>
    </row>
    <row r="63" spans="1:8" ht="31.5">
      <c r="A63" s="6">
        <v>24160100</v>
      </c>
      <c r="B63" s="7" t="s">
        <v>80</v>
      </c>
      <c r="C63" s="8">
        <v>1000</v>
      </c>
      <c r="D63" s="8">
        <v>2597.5</v>
      </c>
      <c r="E63" s="8">
        <f t="shared" si="0"/>
        <v>259.75</v>
      </c>
      <c r="F63" s="8">
        <f t="shared" si="1"/>
        <v>1597.5</v>
      </c>
      <c r="G63" s="8">
        <v>2000</v>
      </c>
      <c r="H63" s="8">
        <f t="shared" si="2"/>
        <v>129.875</v>
      </c>
    </row>
    <row r="64" spans="1:8" ht="31.5">
      <c r="A64" s="22">
        <v>31010200</v>
      </c>
      <c r="B64" s="23" t="s">
        <v>81</v>
      </c>
      <c r="C64" s="34">
        <v>0</v>
      </c>
      <c r="D64" s="12">
        <v>0</v>
      </c>
      <c r="E64" s="12">
        <v>0</v>
      </c>
      <c r="F64" s="12">
        <f t="shared" si="1"/>
        <v>0</v>
      </c>
      <c r="G64" s="12">
        <v>0.4</v>
      </c>
      <c r="H64" s="12">
        <v>0</v>
      </c>
    </row>
    <row r="65" spans="1:8" ht="15.75">
      <c r="A65" s="22">
        <v>40000000</v>
      </c>
      <c r="B65" s="23" t="s">
        <v>32</v>
      </c>
      <c r="C65" s="12">
        <f>C66+C69</f>
        <v>503325.8</v>
      </c>
      <c r="D65" s="12">
        <f>D66+D69</f>
        <v>503210.5999999999</v>
      </c>
      <c r="E65" s="12">
        <f t="shared" si="0"/>
        <v>99.97711224022292</v>
      </c>
      <c r="F65" s="12">
        <f t="shared" si="1"/>
        <v>-115.20000000006985</v>
      </c>
      <c r="G65" s="12">
        <f>G66+G69</f>
        <v>405910.39999999997</v>
      </c>
      <c r="H65" s="8">
        <f t="shared" si="2"/>
        <v>123.97085662254526</v>
      </c>
    </row>
    <row r="66" spans="1:8" ht="15.75">
      <c r="A66" s="6">
        <v>41020000</v>
      </c>
      <c r="B66" s="7" t="s">
        <v>33</v>
      </c>
      <c r="C66" s="8">
        <f>C67+C68</f>
        <v>10165</v>
      </c>
      <c r="D66" s="8">
        <f>D67+D68</f>
        <v>10165</v>
      </c>
      <c r="E66" s="8">
        <f t="shared" si="0"/>
        <v>100</v>
      </c>
      <c r="F66" s="8">
        <f t="shared" si="1"/>
        <v>0</v>
      </c>
      <c r="G66" s="8">
        <f>G67+G68</f>
        <v>7870.8</v>
      </c>
      <c r="H66" s="8">
        <f t="shared" si="2"/>
        <v>129.14824414290794</v>
      </c>
    </row>
    <row r="67" spans="1:8" ht="29.25" customHeight="1">
      <c r="A67" s="6">
        <v>41020900</v>
      </c>
      <c r="B67" s="7" t="s">
        <v>118</v>
      </c>
      <c r="C67" s="13">
        <v>10165</v>
      </c>
      <c r="D67" s="13">
        <v>10165</v>
      </c>
      <c r="E67" s="8">
        <f t="shared" si="0"/>
        <v>100</v>
      </c>
      <c r="F67" s="8">
        <f t="shared" si="1"/>
        <v>0</v>
      </c>
      <c r="G67" s="13">
        <v>0</v>
      </c>
      <c r="H67" s="8" t="e">
        <f t="shared" si="2"/>
        <v>#DIV/0!</v>
      </c>
    </row>
    <row r="68" spans="1:8" ht="45.75" customHeight="1">
      <c r="A68" s="6">
        <v>41020600</v>
      </c>
      <c r="B68" s="7" t="s">
        <v>82</v>
      </c>
      <c r="C68" s="8">
        <v>0</v>
      </c>
      <c r="D68" s="8">
        <v>0</v>
      </c>
      <c r="E68" s="8">
        <v>0</v>
      </c>
      <c r="F68" s="8">
        <f t="shared" si="1"/>
        <v>0</v>
      </c>
      <c r="G68" s="8">
        <v>7870.8</v>
      </c>
      <c r="H68" s="8">
        <v>0</v>
      </c>
    </row>
    <row r="69" spans="1:8" ht="15.75">
      <c r="A69" s="6">
        <v>41030000</v>
      </c>
      <c r="B69" s="7" t="s">
        <v>34</v>
      </c>
      <c r="C69" s="8">
        <f>SUM(C70:C86)</f>
        <v>493160.8</v>
      </c>
      <c r="D69" s="8">
        <f>SUM(D70:D86)</f>
        <v>493045.5999999999</v>
      </c>
      <c r="E69" s="8">
        <f t="shared" si="0"/>
        <v>99.97664047912971</v>
      </c>
      <c r="F69" s="8">
        <f t="shared" si="1"/>
        <v>-115.20000000006985</v>
      </c>
      <c r="G69" s="8">
        <f>SUM(G70:G86)</f>
        <v>398039.6</v>
      </c>
      <c r="H69" s="8">
        <f t="shared" si="2"/>
        <v>123.86847941762578</v>
      </c>
    </row>
    <row r="70" spans="1:8" ht="90">
      <c r="A70" s="6">
        <v>41030600</v>
      </c>
      <c r="B70" s="25" t="s">
        <v>35</v>
      </c>
      <c r="C70" s="8">
        <v>106480.6</v>
      </c>
      <c r="D70" s="8">
        <v>106466.9</v>
      </c>
      <c r="E70" s="42">
        <f t="shared" si="0"/>
        <v>99.98713380653376</v>
      </c>
      <c r="F70" s="8">
        <f t="shared" si="1"/>
        <v>-13.700000000011642</v>
      </c>
      <c r="G70" s="8">
        <v>95497.4</v>
      </c>
      <c r="H70" s="8">
        <f t="shared" si="2"/>
        <v>111.48670016147038</v>
      </c>
    </row>
    <row r="71" spans="1:8" ht="111.75" customHeight="1">
      <c r="A71" s="6">
        <v>41030800</v>
      </c>
      <c r="B71" s="25" t="s">
        <v>36</v>
      </c>
      <c r="C71" s="8">
        <v>195802.1</v>
      </c>
      <c r="D71" s="8">
        <v>195788.9</v>
      </c>
      <c r="E71" s="42">
        <f t="shared" si="0"/>
        <v>99.99325849927044</v>
      </c>
      <c r="F71" s="8">
        <f t="shared" si="1"/>
        <v>-13.200000000011642</v>
      </c>
      <c r="G71" s="8">
        <v>53163.9</v>
      </c>
      <c r="H71" s="8">
        <f t="shared" si="2"/>
        <v>368.2741484353104</v>
      </c>
    </row>
    <row r="72" spans="1:8" ht="114" customHeight="1">
      <c r="A72" s="6">
        <v>41030900</v>
      </c>
      <c r="B72" s="25" t="s">
        <v>37</v>
      </c>
      <c r="C72" s="8">
        <v>0</v>
      </c>
      <c r="D72" s="8">
        <v>0</v>
      </c>
      <c r="E72" s="8" t="e">
        <f t="shared" si="0"/>
        <v>#DIV/0!</v>
      </c>
      <c r="F72" s="8">
        <f t="shared" si="1"/>
        <v>0</v>
      </c>
      <c r="G72" s="8">
        <v>26966</v>
      </c>
      <c r="H72" s="8">
        <f t="shared" si="2"/>
        <v>0</v>
      </c>
    </row>
    <row r="73" spans="1:8" ht="75">
      <c r="A73" s="6">
        <v>41031000</v>
      </c>
      <c r="B73" s="25" t="s">
        <v>38</v>
      </c>
      <c r="C73" s="8">
        <v>266.1</v>
      </c>
      <c r="D73" s="8">
        <v>266.1</v>
      </c>
      <c r="E73" s="8">
        <f t="shared" si="0"/>
        <v>100</v>
      </c>
      <c r="F73" s="8">
        <f t="shared" si="1"/>
        <v>0</v>
      </c>
      <c r="G73" s="8">
        <v>47.6</v>
      </c>
      <c r="H73" s="8">
        <f t="shared" si="2"/>
        <v>559.0336134453783</v>
      </c>
    </row>
    <row r="74" spans="1:8" ht="78" customHeight="1" hidden="1">
      <c r="A74" s="6">
        <v>41032600</v>
      </c>
      <c r="B74" s="7" t="s">
        <v>70</v>
      </c>
      <c r="C74" s="8"/>
      <c r="D74" s="8"/>
      <c r="E74" s="8">
        <v>0</v>
      </c>
      <c r="F74" s="8">
        <f t="shared" si="1"/>
        <v>0</v>
      </c>
      <c r="G74" s="8"/>
      <c r="H74" s="8">
        <v>0</v>
      </c>
    </row>
    <row r="75" spans="1:8" ht="62.25" customHeight="1" hidden="1">
      <c r="A75" s="6">
        <v>41034500</v>
      </c>
      <c r="B75" s="26" t="s">
        <v>77</v>
      </c>
      <c r="C75" s="8"/>
      <c r="D75" s="8"/>
      <c r="E75" s="8">
        <v>0</v>
      </c>
      <c r="F75" s="8">
        <v>0</v>
      </c>
      <c r="G75" s="8"/>
      <c r="H75" s="8">
        <v>0</v>
      </c>
    </row>
    <row r="76" spans="1:8" ht="39" customHeight="1">
      <c r="A76" s="6">
        <v>41033900</v>
      </c>
      <c r="B76" s="26" t="s">
        <v>89</v>
      </c>
      <c r="C76" s="8">
        <v>72952.8</v>
      </c>
      <c r="D76" s="8">
        <v>72952.8</v>
      </c>
      <c r="E76" s="8">
        <f>D76/C76*100</f>
        <v>100</v>
      </c>
      <c r="F76" s="13">
        <f>D76-C76</f>
        <v>0</v>
      </c>
      <c r="G76" s="8">
        <v>74723.2</v>
      </c>
      <c r="H76" s="13">
        <v>0</v>
      </c>
    </row>
    <row r="77" spans="1:8" ht="32.25" customHeight="1">
      <c r="A77" s="6">
        <v>41034200</v>
      </c>
      <c r="B77" s="26" t="s">
        <v>90</v>
      </c>
      <c r="C77" s="8">
        <v>112410.1</v>
      </c>
      <c r="D77" s="8">
        <v>112410.1</v>
      </c>
      <c r="E77" s="8">
        <f>D77/C77*100</f>
        <v>100</v>
      </c>
      <c r="F77" s="13">
        <f>D77-C77</f>
        <v>0</v>
      </c>
      <c r="G77" s="8">
        <v>96940.3</v>
      </c>
      <c r="H77" s="13">
        <v>0</v>
      </c>
    </row>
    <row r="78" spans="1:8" ht="18" customHeight="1">
      <c r="A78" s="6">
        <v>41035000</v>
      </c>
      <c r="B78" s="7" t="s">
        <v>39</v>
      </c>
      <c r="C78" s="8">
        <v>540.2</v>
      </c>
      <c r="D78" s="8">
        <v>540.2</v>
      </c>
      <c r="E78" s="8">
        <f t="shared" si="0"/>
        <v>100</v>
      </c>
      <c r="F78" s="8">
        <f t="shared" si="1"/>
        <v>0</v>
      </c>
      <c r="G78" s="8">
        <v>1512.5</v>
      </c>
      <c r="H78" s="8">
        <f>D78/G78*100</f>
        <v>35.715702479338844</v>
      </c>
    </row>
    <row r="79" spans="1:8" ht="62.25" customHeight="1" hidden="1">
      <c r="A79" s="6">
        <v>41035200</v>
      </c>
      <c r="B79" s="7" t="s">
        <v>74</v>
      </c>
      <c r="C79" s="8"/>
      <c r="D79" s="8"/>
      <c r="E79" s="8" t="e">
        <f t="shared" si="0"/>
        <v>#DIV/0!</v>
      </c>
      <c r="F79" s="8">
        <f t="shared" si="1"/>
        <v>0</v>
      </c>
      <c r="G79" s="8"/>
      <c r="H79" s="8" t="e">
        <f>D79/G79*100</f>
        <v>#DIV/0!</v>
      </c>
    </row>
    <row r="80" spans="1:8" ht="82.5" customHeight="1">
      <c r="A80" s="6">
        <v>41035200</v>
      </c>
      <c r="B80" s="43" t="s">
        <v>119</v>
      </c>
      <c r="C80" s="8">
        <v>590</v>
      </c>
      <c r="D80" s="8">
        <v>590</v>
      </c>
      <c r="E80" s="8">
        <f aca="true" t="shared" si="3" ref="E80:E86">D80/C80*100</f>
        <v>100</v>
      </c>
      <c r="F80" s="8">
        <f t="shared" si="1"/>
        <v>0</v>
      </c>
      <c r="G80" s="8">
        <v>0</v>
      </c>
      <c r="H80" s="8" t="e">
        <f>D80/G80*100</f>
        <v>#DIV/0!</v>
      </c>
    </row>
    <row r="81" spans="1:8" ht="86.25" customHeight="1">
      <c r="A81" s="6">
        <v>41035300</v>
      </c>
      <c r="B81" s="43" t="s">
        <v>120</v>
      </c>
      <c r="C81" s="8">
        <v>3471</v>
      </c>
      <c r="D81" s="8">
        <v>3471</v>
      </c>
      <c r="E81" s="8">
        <f t="shared" si="3"/>
        <v>100</v>
      </c>
      <c r="F81" s="8">
        <f t="shared" si="1"/>
        <v>0</v>
      </c>
      <c r="G81" s="8">
        <v>0</v>
      </c>
      <c r="H81" s="8" t="e">
        <f>D81/G81*100</f>
        <v>#DIV/0!</v>
      </c>
    </row>
    <row r="82" spans="1:8" ht="133.5" customHeight="1">
      <c r="A82" s="6">
        <v>41035800</v>
      </c>
      <c r="B82" s="7" t="s">
        <v>40</v>
      </c>
      <c r="C82" s="8">
        <v>647.9</v>
      </c>
      <c r="D82" s="8">
        <v>559.6</v>
      </c>
      <c r="E82" s="8">
        <f t="shared" si="3"/>
        <v>86.37135360395123</v>
      </c>
      <c r="F82" s="8">
        <f>D82-C82</f>
        <v>-88.29999999999995</v>
      </c>
      <c r="G82" s="8">
        <v>903.4</v>
      </c>
      <c r="H82" s="8">
        <f>D82/G82*100</f>
        <v>61.94376798760239</v>
      </c>
    </row>
    <row r="83" spans="1:8" ht="69.75" customHeight="1">
      <c r="A83" s="6">
        <v>41035900</v>
      </c>
      <c r="B83" s="7" t="s">
        <v>104</v>
      </c>
      <c r="C83" s="8">
        <v>0</v>
      </c>
      <c r="D83" s="8">
        <v>0</v>
      </c>
      <c r="E83" s="8" t="e">
        <f t="shared" si="3"/>
        <v>#DIV/0!</v>
      </c>
      <c r="F83" s="8">
        <f>D83-C83</f>
        <v>0</v>
      </c>
      <c r="G83" s="8">
        <v>8924</v>
      </c>
      <c r="H83" s="8">
        <v>0</v>
      </c>
    </row>
    <row r="84" spans="1:8" ht="131.25" customHeight="1">
      <c r="A84" s="6">
        <v>41036600</v>
      </c>
      <c r="B84" s="33" t="s">
        <v>110</v>
      </c>
      <c r="C84" s="8">
        <v>0</v>
      </c>
      <c r="D84" s="8">
        <v>0</v>
      </c>
      <c r="E84" s="8" t="e">
        <f t="shared" si="3"/>
        <v>#DIV/0!</v>
      </c>
      <c r="F84" s="8">
        <f>D84-C84</f>
        <v>0</v>
      </c>
      <c r="G84" s="8">
        <v>37555.2</v>
      </c>
      <c r="H84" s="8">
        <v>0</v>
      </c>
    </row>
    <row r="85" spans="1:8" ht="66.75" customHeight="1">
      <c r="A85" s="6">
        <v>41037000</v>
      </c>
      <c r="B85" s="7" t="s">
        <v>108</v>
      </c>
      <c r="C85" s="8">
        <v>0</v>
      </c>
      <c r="D85" s="8">
        <v>0</v>
      </c>
      <c r="E85" s="8" t="e">
        <f t="shared" si="3"/>
        <v>#DIV/0!</v>
      </c>
      <c r="F85" s="8">
        <f>D85-C85</f>
        <v>0</v>
      </c>
      <c r="G85" s="8">
        <v>1673.1</v>
      </c>
      <c r="H85" s="8">
        <v>0</v>
      </c>
    </row>
    <row r="86" spans="1:8" ht="63.75" customHeight="1">
      <c r="A86" s="6">
        <v>41039700</v>
      </c>
      <c r="B86" s="44" t="s">
        <v>109</v>
      </c>
      <c r="C86" s="8">
        <v>0</v>
      </c>
      <c r="D86" s="8">
        <v>0</v>
      </c>
      <c r="E86" s="8" t="e">
        <f t="shared" si="3"/>
        <v>#DIV/0!</v>
      </c>
      <c r="F86" s="8">
        <f>D86-C86</f>
        <v>0</v>
      </c>
      <c r="G86" s="8">
        <v>133</v>
      </c>
      <c r="H86" s="8">
        <v>0</v>
      </c>
    </row>
    <row r="87" spans="1:8" ht="124.5" customHeight="1" hidden="1">
      <c r="A87" s="6">
        <v>41036600</v>
      </c>
      <c r="B87" s="7" t="s">
        <v>71</v>
      </c>
      <c r="C87" s="8"/>
      <c r="D87" s="8"/>
      <c r="E87" s="8">
        <v>0</v>
      </c>
      <c r="F87" s="8">
        <f t="shared" si="1"/>
        <v>0</v>
      </c>
      <c r="G87" s="8">
        <v>0</v>
      </c>
      <c r="H87" s="8">
        <v>0</v>
      </c>
    </row>
    <row r="88" spans="1:8" ht="21" customHeight="1">
      <c r="A88" s="64" t="s">
        <v>42</v>
      </c>
      <c r="B88" s="65"/>
      <c r="C88" s="14">
        <f>C8+C49+C64</f>
        <v>387964.75000000006</v>
      </c>
      <c r="D88" s="14">
        <f>D8+D49+D64</f>
        <v>452762.10000000015</v>
      </c>
      <c r="E88" s="14">
        <f>D88/C88*100</f>
        <v>116.70186531121709</v>
      </c>
      <c r="F88" s="14">
        <f aca="true" t="shared" si="4" ref="F88:F125">D88-C88</f>
        <v>64797.35000000009</v>
      </c>
      <c r="G88" s="14">
        <f>G8+G49+G64</f>
        <v>293490.39999999997</v>
      </c>
      <c r="H88" s="14">
        <f aca="true" t="shared" si="5" ref="H88:H125">D88/G88*100</f>
        <v>154.26811234711602</v>
      </c>
    </row>
    <row r="89" spans="1:8" ht="21" customHeight="1">
      <c r="A89" s="64" t="s">
        <v>41</v>
      </c>
      <c r="B89" s="65"/>
      <c r="C89" s="14">
        <f>C8+C49+C64+C65</f>
        <v>891290.55</v>
      </c>
      <c r="D89" s="14">
        <f>D8+D49+D64+D65</f>
        <v>955972.7000000001</v>
      </c>
      <c r="E89" s="14">
        <f>D89/C89*100</f>
        <v>107.25713405129224</v>
      </c>
      <c r="F89" s="14">
        <f t="shared" si="4"/>
        <v>64682.15000000002</v>
      </c>
      <c r="G89" s="14">
        <f>G8+G49+G64+G65</f>
        <v>699400.7999999999</v>
      </c>
      <c r="H89" s="14">
        <f>D89/G89*100</f>
        <v>136.6845305295619</v>
      </c>
    </row>
    <row r="90" spans="1:10" ht="18.75">
      <c r="A90" s="63" t="s">
        <v>60</v>
      </c>
      <c r="B90" s="63"/>
      <c r="C90" s="63"/>
      <c r="D90" s="63"/>
      <c r="E90" s="63"/>
      <c r="F90" s="63"/>
      <c r="G90" s="12"/>
      <c r="H90" s="8"/>
      <c r="J90" s="9"/>
    </row>
    <row r="91" spans="1:8" s="36" customFormat="1" ht="15.75">
      <c r="A91" s="22">
        <v>10000000</v>
      </c>
      <c r="B91" s="35" t="s">
        <v>4</v>
      </c>
      <c r="C91" s="46">
        <f>+C94+C99+C100</f>
        <v>168.9</v>
      </c>
      <c r="D91" s="46">
        <f>+D94+D99+D100</f>
        <v>247.1</v>
      </c>
      <c r="E91" s="12">
        <f>D91/C91*100</f>
        <v>146.299585553582</v>
      </c>
      <c r="F91" s="14">
        <f t="shared" si="4"/>
        <v>78.19999999999999</v>
      </c>
      <c r="G91" s="14">
        <f>+G94+G100+G99</f>
        <v>-4.199999999999999</v>
      </c>
      <c r="H91" s="14">
        <f t="shared" si="5"/>
        <v>-5883.333333333334</v>
      </c>
    </row>
    <row r="92" spans="1:8" ht="15" customHeight="1" hidden="1">
      <c r="A92" s="6">
        <v>12000000</v>
      </c>
      <c r="B92" s="27" t="s">
        <v>44</v>
      </c>
      <c r="C92" s="47"/>
      <c r="D92" s="47"/>
      <c r="E92" s="8" t="e">
        <f>D92/C92*100</f>
        <v>#DIV/0!</v>
      </c>
      <c r="F92" s="15">
        <f t="shared" si="4"/>
        <v>0</v>
      </c>
      <c r="G92" s="15"/>
      <c r="H92" s="15" t="e">
        <f t="shared" si="5"/>
        <v>#DIV/0!</v>
      </c>
    </row>
    <row r="93" spans="1:8" ht="46.5" customHeight="1" hidden="1">
      <c r="A93" s="6">
        <v>12020000</v>
      </c>
      <c r="B93" s="27" t="s">
        <v>45</v>
      </c>
      <c r="C93" s="47"/>
      <c r="D93" s="47"/>
      <c r="E93" s="8" t="e">
        <f>D93/C93*100</f>
        <v>#DIV/0!</v>
      </c>
      <c r="F93" s="15">
        <f t="shared" si="4"/>
        <v>0</v>
      </c>
      <c r="G93" s="15">
        <v>0</v>
      </c>
      <c r="H93" s="15" t="e">
        <f t="shared" si="5"/>
        <v>#DIV/0!</v>
      </c>
    </row>
    <row r="94" spans="1:8" ht="94.5">
      <c r="A94" s="6">
        <v>18041500</v>
      </c>
      <c r="B94" s="27" t="s">
        <v>46</v>
      </c>
      <c r="C94" s="47">
        <v>0</v>
      </c>
      <c r="D94" s="47">
        <v>0</v>
      </c>
      <c r="E94" s="8" t="e">
        <f>D94/C94*100</f>
        <v>#DIV/0!</v>
      </c>
      <c r="F94" s="15">
        <f t="shared" si="4"/>
        <v>0</v>
      </c>
      <c r="G94" s="15">
        <v>-5.8</v>
      </c>
      <c r="H94" s="15">
        <v>0</v>
      </c>
    </row>
    <row r="95" spans="1:8" ht="30.75" customHeight="1" hidden="1">
      <c r="A95" s="6">
        <v>18050100</v>
      </c>
      <c r="B95" s="27" t="s">
        <v>48</v>
      </c>
      <c r="C95" s="47"/>
      <c r="D95" s="47"/>
      <c r="E95" s="8" t="e">
        <f aca="true" t="shared" si="6" ref="E95:E100">D95/C95*100</f>
        <v>#DIV/0!</v>
      </c>
      <c r="F95" s="15">
        <f t="shared" si="4"/>
        <v>0</v>
      </c>
      <c r="G95" s="15"/>
      <c r="H95" s="15" t="e">
        <f t="shared" si="5"/>
        <v>#DIV/0!</v>
      </c>
    </row>
    <row r="96" spans="1:8" ht="30.75" customHeight="1" hidden="1">
      <c r="A96" s="6">
        <v>18050200</v>
      </c>
      <c r="B96" s="27" t="s">
        <v>49</v>
      </c>
      <c r="C96" s="47"/>
      <c r="D96" s="47"/>
      <c r="E96" s="8" t="e">
        <f t="shared" si="6"/>
        <v>#DIV/0!</v>
      </c>
      <c r="F96" s="15">
        <f t="shared" si="4"/>
        <v>0</v>
      </c>
      <c r="G96" s="15"/>
      <c r="H96" s="15" t="e">
        <f t="shared" si="5"/>
        <v>#DIV/0!</v>
      </c>
    </row>
    <row r="97" spans="1:8" ht="15" customHeight="1" hidden="1">
      <c r="A97" s="6">
        <v>18050300</v>
      </c>
      <c r="B97" s="27" t="s">
        <v>50</v>
      </c>
      <c r="C97" s="47"/>
      <c r="D97" s="47"/>
      <c r="E97" s="8" t="e">
        <f t="shared" si="6"/>
        <v>#DIV/0!</v>
      </c>
      <c r="F97" s="15">
        <f t="shared" si="4"/>
        <v>0</v>
      </c>
      <c r="G97" s="15"/>
      <c r="H97" s="15" t="e">
        <f t="shared" si="5"/>
        <v>#DIV/0!</v>
      </c>
    </row>
    <row r="98" spans="1:8" ht="15" customHeight="1" hidden="1">
      <c r="A98" s="6">
        <v>18050400</v>
      </c>
      <c r="B98" s="27" t="s">
        <v>51</v>
      </c>
      <c r="C98" s="47"/>
      <c r="D98" s="47"/>
      <c r="E98" s="8" t="e">
        <f t="shared" si="6"/>
        <v>#DIV/0!</v>
      </c>
      <c r="F98" s="15">
        <f t="shared" si="4"/>
        <v>0</v>
      </c>
      <c r="G98" s="15"/>
      <c r="H98" s="15" t="e">
        <f t="shared" si="5"/>
        <v>#DIV/0!</v>
      </c>
    </row>
    <row r="99" spans="1:8" ht="15.75">
      <c r="A99" s="6">
        <v>19010000</v>
      </c>
      <c r="B99" s="27" t="s">
        <v>52</v>
      </c>
      <c r="C99" s="47">
        <v>168.9</v>
      </c>
      <c r="D99" s="47">
        <v>245.6</v>
      </c>
      <c r="E99" s="8">
        <f t="shared" si="6"/>
        <v>145.41148608644167</v>
      </c>
      <c r="F99" s="15">
        <f>D99-C99</f>
        <v>76.69999999999999</v>
      </c>
      <c r="G99" s="15">
        <v>0</v>
      </c>
      <c r="H99" s="15" t="e">
        <f>D99/G99*100</f>
        <v>#DIV/0!</v>
      </c>
    </row>
    <row r="100" spans="1:8" ht="33" customHeight="1">
      <c r="A100" s="6">
        <v>19050000</v>
      </c>
      <c r="B100" s="27" t="s">
        <v>121</v>
      </c>
      <c r="C100" s="47">
        <v>0</v>
      </c>
      <c r="D100" s="47">
        <v>1.5</v>
      </c>
      <c r="E100" s="8" t="e">
        <f t="shared" si="6"/>
        <v>#DIV/0!</v>
      </c>
      <c r="F100" s="15">
        <f t="shared" si="4"/>
        <v>1.5</v>
      </c>
      <c r="G100" s="15">
        <v>1.6</v>
      </c>
      <c r="H100" s="15">
        <f t="shared" si="5"/>
        <v>93.75</v>
      </c>
    </row>
    <row r="101" spans="1:8" ht="46.5" customHeight="1" hidden="1">
      <c r="A101" s="6">
        <v>19010100</v>
      </c>
      <c r="B101" s="27" t="s">
        <v>53</v>
      </c>
      <c r="C101" s="15"/>
      <c r="D101" s="15"/>
      <c r="E101" s="15" t="e">
        <f>D101/C101*100</f>
        <v>#DIV/0!</v>
      </c>
      <c r="F101" s="15">
        <f>D101-C101</f>
        <v>0</v>
      </c>
      <c r="G101" s="15">
        <v>509.39103</v>
      </c>
      <c r="H101" s="15">
        <f t="shared" si="5"/>
        <v>0</v>
      </c>
    </row>
    <row r="102" spans="1:8" ht="30.75" customHeight="1" hidden="1">
      <c r="A102" s="6">
        <v>19010200</v>
      </c>
      <c r="B102" s="27" t="s">
        <v>54</v>
      </c>
      <c r="C102" s="15"/>
      <c r="D102" s="15"/>
      <c r="E102" s="15" t="e">
        <f>D102/C102*100</f>
        <v>#DIV/0!</v>
      </c>
      <c r="F102" s="15">
        <f>D102-C102</f>
        <v>0</v>
      </c>
      <c r="G102" s="15">
        <v>132.91296</v>
      </c>
      <c r="H102" s="15">
        <f t="shared" si="5"/>
        <v>0</v>
      </c>
    </row>
    <row r="103" spans="1:8" ht="78" customHeight="1" hidden="1">
      <c r="A103" s="6">
        <v>19010300</v>
      </c>
      <c r="B103" s="27" t="s">
        <v>55</v>
      </c>
      <c r="C103" s="15"/>
      <c r="D103" s="15"/>
      <c r="E103" s="15" t="e">
        <f>D103/C103*100</f>
        <v>#DIV/0!</v>
      </c>
      <c r="F103" s="15">
        <f>D103-C103</f>
        <v>0</v>
      </c>
      <c r="G103" s="15">
        <v>195.38504999999998</v>
      </c>
      <c r="H103" s="15">
        <f t="shared" si="5"/>
        <v>0</v>
      </c>
    </row>
    <row r="104" spans="1:8" ht="78" customHeight="1" hidden="1">
      <c r="A104" s="6">
        <v>19010500</v>
      </c>
      <c r="B104" s="27" t="s">
        <v>56</v>
      </c>
      <c r="C104" s="15"/>
      <c r="D104" s="15"/>
      <c r="E104" s="15"/>
      <c r="F104" s="15">
        <f>D104-C104</f>
        <v>0</v>
      </c>
      <c r="G104" s="15">
        <v>0.13751</v>
      </c>
      <c r="H104" s="15">
        <f t="shared" si="5"/>
        <v>0</v>
      </c>
    </row>
    <row r="105" spans="1:8" ht="62.25" customHeight="1" hidden="1">
      <c r="A105" s="6">
        <v>19050200</v>
      </c>
      <c r="B105" s="27" t="s">
        <v>57</v>
      </c>
      <c r="C105" s="15"/>
      <c r="D105" s="15"/>
      <c r="E105" s="15"/>
      <c r="F105" s="15">
        <f>D105-C105</f>
        <v>0</v>
      </c>
      <c r="G105" s="15">
        <v>1.54728</v>
      </c>
      <c r="H105" s="15">
        <f t="shared" si="5"/>
        <v>0</v>
      </c>
    </row>
    <row r="106" spans="1:8" ht="18.75" customHeight="1" hidden="1">
      <c r="A106" s="6">
        <v>19050300</v>
      </c>
      <c r="B106" s="27" t="s">
        <v>58</v>
      </c>
      <c r="C106" s="15"/>
      <c r="D106" s="15"/>
      <c r="E106" s="14"/>
      <c r="F106" s="15">
        <f t="shared" si="4"/>
        <v>0</v>
      </c>
      <c r="G106" s="15">
        <v>0.33797000000000005</v>
      </c>
      <c r="H106" s="15">
        <f t="shared" si="5"/>
        <v>0</v>
      </c>
    </row>
    <row r="107" spans="1:8" s="36" customFormat="1" ht="15.75">
      <c r="A107" s="22">
        <v>20000000</v>
      </c>
      <c r="B107" s="35" t="s">
        <v>24</v>
      </c>
      <c r="C107" s="46">
        <f>C108+C110+C112+C111</f>
        <v>70619.9</v>
      </c>
      <c r="D107" s="46">
        <f>D108+D110+D112+D111</f>
        <v>45697.2</v>
      </c>
      <c r="E107" s="14">
        <f aca="true" t="shared" si="7" ref="E107:E117">D107/C107*100</f>
        <v>64.7086727678742</v>
      </c>
      <c r="F107" s="14">
        <f t="shared" si="4"/>
        <v>-24922.699999999997</v>
      </c>
      <c r="G107" s="14">
        <f>G108+G110+G112+G111</f>
        <v>53430.4</v>
      </c>
      <c r="H107" s="14">
        <f t="shared" si="5"/>
        <v>85.52659160328201</v>
      </c>
    </row>
    <row r="108" spans="1:8" ht="56.25" customHeight="1">
      <c r="A108" s="6">
        <v>24062100</v>
      </c>
      <c r="B108" s="27" t="s">
        <v>86</v>
      </c>
      <c r="C108" s="49">
        <v>0</v>
      </c>
      <c r="D108" s="47">
        <v>1</v>
      </c>
      <c r="E108" s="8" t="e">
        <f t="shared" si="7"/>
        <v>#DIV/0!</v>
      </c>
      <c r="F108" s="15">
        <f t="shared" si="4"/>
        <v>1</v>
      </c>
      <c r="G108" s="15">
        <v>2.7</v>
      </c>
      <c r="H108" s="15">
        <f t="shared" si="5"/>
        <v>37.03703703703704</v>
      </c>
    </row>
    <row r="109" spans="1:8" ht="30.75" customHeight="1" hidden="1">
      <c r="A109" s="6">
        <v>24110600</v>
      </c>
      <c r="B109" s="27" t="s">
        <v>75</v>
      </c>
      <c r="C109" s="49"/>
      <c r="D109" s="47"/>
      <c r="E109" s="8" t="e">
        <f t="shared" si="7"/>
        <v>#DIV/0!</v>
      </c>
      <c r="F109" s="15">
        <f t="shared" si="4"/>
        <v>0</v>
      </c>
      <c r="G109" s="15"/>
      <c r="H109" s="15" t="e">
        <f t="shared" si="5"/>
        <v>#DIV/0!</v>
      </c>
    </row>
    <row r="110" spans="1:8" ht="84.75" customHeight="1">
      <c r="A110" s="6">
        <v>24110900</v>
      </c>
      <c r="B110" s="27" t="s">
        <v>87</v>
      </c>
      <c r="C110" s="49">
        <v>0</v>
      </c>
      <c r="D110" s="47">
        <v>10.4</v>
      </c>
      <c r="E110" s="8" t="e">
        <f t="shared" si="7"/>
        <v>#DIV/0!</v>
      </c>
      <c r="F110" s="15">
        <f>D110-C110</f>
        <v>10.4</v>
      </c>
      <c r="G110" s="15">
        <v>10.1</v>
      </c>
      <c r="H110" s="15">
        <f t="shared" si="5"/>
        <v>102.97029702970298</v>
      </c>
    </row>
    <row r="111" spans="1:8" ht="60" customHeight="1">
      <c r="A111" s="6">
        <v>24170000</v>
      </c>
      <c r="B111" s="27" t="s">
        <v>122</v>
      </c>
      <c r="C111" s="49">
        <v>24</v>
      </c>
      <c r="D111" s="47">
        <v>87.2</v>
      </c>
      <c r="E111" s="8">
        <f t="shared" si="7"/>
        <v>363.3333333333333</v>
      </c>
      <c r="F111" s="15">
        <v>0</v>
      </c>
      <c r="G111" s="15">
        <v>0</v>
      </c>
      <c r="H111" s="15" t="e">
        <f t="shared" si="5"/>
        <v>#DIV/0!</v>
      </c>
    </row>
    <row r="112" spans="1:8" ht="16.5" customHeight="1">
      <c r="A112" s="6">
        <v>25000000</v>
      </c>
      <c r="B112" s="27" t="s">
        <v>30</v>
      </c>
      <c r="C112" s="47">
        <v>70595.9</v>
      </c>
      <c r="D112" s="47">
        <v>45598.6</v>
      </c>
      <c r="E112" s="15">
        <f t="shared" si="7"/>
        <v>64.59100316024019</v>
      </c>
      <c r="F112" s="15">
        <f t="shared" si="4"/>
        <v>-24997.299999999996</v>
      </c>
      <c r="G112" s="15">
        <v>53417.6</v>
      </c>
      <c r="H112" s="15">
        <f t="shared" si="5"/>
        <v>85.36250224645062</v>
      </c>
    </row>
    <row r="113" spans="1:8" ht="46.5" customHeight="1" hidden="1">
      <c r="A113" s="6">
        <v>25010000</v>
      </c>
      <c r="B113" s="27" t="s">
        <v>31</v>
      </c>
      <c r="C113" s="15"/>
      <c r="D113" s="15"/>
      <c r="E113" s="15" t="e">
        <f t="shared" si="7"/>
        <v>#DIV/0!</v>
      </c>
      <c r="F113" s="15">
        <f t="shared" si="4"/>
        <v>0</v>
      </c>
      <c r="G113" s="15"/>
      <c r="H113" s="15" t="e">
        <f t="shared" si="5"/>
        <v>#DIV/0!</v>
      </c>
    </row>
    <row r="114" spans="1:8" ht="30.75" customHeight="1" hidden="1">
      <c r="A114" s="6">
        <v>25020000</v>
      </c>
      <c r="B114" s="27" t="s">
        <v>59</v>
      </c>
      <c r="C114" s="15"/>
      <c r="D114" s="15"/>
      <c r="E114" s="15" t="e">
        <f t="shared" si="7"/>
        <v>#DIV/0!</v>
      </c>
      <c r="F114" s="15">
        <f t="shared" si="4"/>
        <v>0</v>
      </c>
      <c r="G114" s="15"/>
      <c r="H114" s="15" t="e">
        <f t="shared" si="5"/>
        <v>#DIV/0!</v>
      </c>
    </row>
    <row r="115" spans="1:8" ht="21" customHeight="1">
      <c r="A115" s="22">
        <v>30000000</v>
      </c>
      <c r="B115" s="35" t="s">
        <v>123</v>
      </c>
      <c r="C115" s="46">
        <f>+C116+C117</f>
        <v>1250</v>
      </c>
      <c r="D115" s="46">
        <f>+D116+D117</f>
        <v>697</v>
      </c>
      <c r="E115" s="46">
        <f t="shared" si="7"/>
        <v>55.76</v>
      </c>
      <c r="F115" s="46">
        <f t="shared" si="4"/>
        <v>-553</v>
      </c>
      <c r="G115" s="46">
        <f>+G116+G117</f>
        <v>955</v>
      </c>
      <c r="H115" s="46">
        <f t="shared" si="5"/>
        <v>72.98429319371728</v>
      </c>
    </row>
    <row r="116" spans="1:8" ht="31.5">
      <c r="A116" s="6">
        <v>31030000</v>
      </c>
      <c r="B116" s="27" t="s">
        <v>83</v>
      </c>
      <c r="C116" s="47">
        <v>500</v>
      </c>
      <c r="D116" s="47">
        <v>601.4</v>
      </c>
      <c r="E116" s="47">
        <f t="shared" si="7"/>
        <v>120.27999999999999</v>
      </c>
      <c r="F116" s="47">
        <f t="shared" si="4"/>
        <v>101.39999999999998</v>
      </c>
      <c r="G116" s="47">
        <v>637.7</v>
      </c>
      <c r="H116" s="47">
        <f t="shared" si="5"/>
        <v>94.30766818253096</v>
      </c>
    </row>
    <row r="117" spans="1:8" ht="15.75">
      <c r="A117" s="6">
        <v>33010000</v>
      </c>
      <c r="B117" s="27" t="s">
        <v>91</v>
      </c>
      <c r="C117" s="47">
        <v>750</v>
      </c>
      <c r="D117" s="47">
        <v>95.6</v>
      </c>
      <c r="E117" s="47">
        <f t="shared" si="7"/>
        <v>12.746666666666668</v>
      </c>
      <c r="F117" s="47">
        <f t="shared" si="4"/>
        <v>-654.4</v>
      </c>
      <c r="G117" s="47">
        <v>317.3</v>
      </c>
      <c r="H117" s="47">
        <f t="shared" si="5"/>
        <v>30.12921525370312</v>
      </c>
    </row>
    <row r="118" spans="1:8" ht="15.75">
      <c r="A118" s="22">
        <v>40000000</v>
      </c>
      <c r="B118" s="45" t="s">
        <v>124</v>
      </c>
      <c r="C118" s="50">
        <f>+C119+C120</f>
        <v>10486.8</v>
      </c>
      <c r="D118" s="46">
        <f>+D119+D120</f>
        <v>10441</v>
      </c>
      <c r="E118" s="14">
        <v>0</v>
      </c>
      <c r="F118" s="14">
        <f t="shared" si="4"/>
        <v>-45.79999999999927</v>
      </c>
      <c r="G118" s="14">
        <f>+G119+G120</f>
        <v>0</v>
      </c>
      <c r="H118" s="14">
        <f>+H119+H120</f>
        <v>0</v>
      </c>
    </row>
    <row r="119" spans="1:8" ht="24.75" customHeight="1">
      <c r="A119" s="6">
        <v>41035000</v>
      </c>
      <c r="B119" s="25" t="s">
        <v>72</v>
      </c>
      <c r="C119" s="48">
        <v>10287.8</v>
      </c>
      <c r="D119" s="49">
        <v>10242</v>
      </c>
      <c r="E119" s="15">
        <v>0</v>
      </c>
      <c r="F119" s="15">
        <f t="shared" si="4"/>
        <v>-45.79999999999927</v>
      </c>
      <c r="G119" s="31">
        <v>0</v>
      </c>
      <c r="H119" s="15">
        <v>0</v>
      </c>
    </row>
    <row r="120" spans="1:8" ht="63.75" customHeight="1">
      <c r="A120" s="6">
        <v>41035300</v>
      </c>
      <c r="B120" s="25" t="s">
        <v>120</v>
      </c>
      <c r="C120" s="48">
        <v>199</v>
      </c>
      <c r="D120" s="49">
        <v>199</v>
      </c>
      <c r="E120" s="15">
        <v>0</v>
      </c>
      <c r="F120" s="15">
        <f t="shared" si="4"/>
        <v>0</v>
      </c>
      <c r="G120" s="31">
        <v>0</v>
      </c>
      <c r="H120" s="15">
        <v>0</v>
      </c>
    </row>
    <row r="121" spans="1:8" ht="30.75" customHeight="1">
      <c r="A121" s="6">
        <v>50110000</v>
      </c>
      <c r="B121" s="27" t="s">
        <v>78</v>
      </c>
      <c r="C121" s="48">
        <v>0</v>
      </c>
      <c r="D121" s="47">
        <v>0</v>
      </c>
      <c r="E121" s="15">
        <v>0</v>
      </c>
      <c r="F121" s="15">
        <f>D121-C121</f>
        <v>0</v>
      </c>
      <c r="G121" s="15">
        <v>314.7</v>
      </c>
      <c r="H121" s="15">
        <v>0</v>
      </c>
    </row>
    <row r="122" spans="1:8" ht="15.75">
      <c r="A122" s="28" t="s">
        <v>42</v>
      </c>
      <c r="B122" s="29"/>
      <c r="C122" s="14">
        <f>C91+C107+C116+C117+C121</f>
        <v>72038.79999999999</v>
      </c>
      <c r="D122" s="14">
        <f>D91+D107+D116+D117+D121</f>
        <v>46641.299999999996</v>
      </c>
      <c r="E122" s="14">
        <f>D122/C122*100</f>
        <v>64.74469313758698</v>
      </c>
      <c r="F122" s="14">
        <f t="shared" si="4"/>
        <v>-25397.499999999993</v>
      </c>
      <c r="G122" s="14">
        <f>G91+G107+G116+G117+G121</f>
        <v>54695.9</v>
      </c>
      <c r="H122" s="14">
        <f t="shared" si="5"/>
        <v>85.27385050799053</v>
      </c>
    </row>
    <row r="123" spans="1:8" ht="15.75">
      <c r="A123" s="28" t="s">
        <v>61</v>
      </c>
      <c r="B123" s="29"/>
      <c r="C123" s="14">
        <f>+C122+C118</f>
        <v>82525.59999999999</v>
      </c>
      <c r="D123" s="14">
        <f>+D122+D118</f>
        <v>57082.299999999996</v>
      </c>
      <c r="E123" s="14">
        <f>D123/C123*100</f>
        <v>69.16920325329352</v>
      </c>
      <c r="F123" s="14">
        <f t="shared" si="4"/>
        <v>-25443.299999999996</v>
      </c>
      <c r="G123" s="14">
        <f>+G122+G118</f>
        <v>54695.9</v>
      </c>
      <c r="H123" s="14">
        <f>+H122+H118</f>
        <v>85.27385050799053</v>
      </c>
    </row>
    <row r="124" spans="1:8" ht="30.75" customHeight="1">
      <c r="A124" s="62" t="s">
        <v>62</v>
      </c>
      <c r="B124" s="62"/>
      <c r="C124" s="14">
        <f>C122+C88</f>
        <v>460003.55000000005</v>
      </c>
      <c r="D124" s="14">
        <f>D122+D88</f>
        <v>499403.40000000014</v>
      </c>
      <c r="E124" s="14">
        <f>D124/C124*100</f>
        <v>108.56511868223629</v>
      </c>
      <c r="F124" s="14">
        <f t="shared" si="4"/>
        <v>39399.85000000009</v>
      </c>
      <c r="G124" s="14">
        <f>G122+G88</f>
        <v>348186.3</v>
      </c>
      <c r="H124" s="14">
        <f t="shared" si="5"/>
        <v>143.42993966161225</v>
      </c>
    </row>
    <row r="125" spans="1:8" ht="30.75" customHeight="1">
      <c r="A125" s="62" t="s">
        <v>63</v>
      </c>
      <c r="B125" s="62"/>
      <c r="C125" s="14">
        <f>C123+C89</f>
        <v>973816.15</v>
      </c>
      <c r="D125" s="14">
        <f>D123+D89</f>
        <v>1013055.0000000001</v>
      </c>
      <c r="E125" s="14">
        <f>D125/C125*100</f>
        <v>104.02938994182836</v>
      </c>
      <c r="F125" s="14">
        <f t="shared" si="4"/>
        <v>39238.85000000009</v>
      </c>
      <c r="G125" s="14">
        <f>G123+G89</f>
        <v>754096.7</v>
      </c>
      <c r="H125" s="14">
        <f t="shared" si="5"/>
        <v>134.3401980143926</v>
      </c>
    </row>
    <row r="126" spans="1:7" ht="30.75" customHeight="1">
      <c r="A126" s="30"/>
      <c r="B126" s="30"/>
      <c r="C126" s="16"/>
      <c r="D126" s="16"/>
      <c r="E126" s="16"/>
      <c r="F126" s="16"/>
      <c r="G126" s="16"/>
    </row>
    <row r="127" spans="1:6" ht="15.75">
      <c r="A127" s="17"/>
      <c r="B127" s="18"/>
      <c r="C127" s="10"/>
      <c r="D127" s="10"/>
      <c r="E127" s="10"/>
      <c r="F127" s="10"/>
    </row>
    <row r="128" spans="1:6" ht="15.75">
      <c r="A128" s="17"/>
      <c r="B128" s="18"/>
      <c r="C128" s="10"/>
      <c r="D128" s="10"/>
      <c r="E128" s="10"/>
      <c r="F128" s="10"/>
    </row>
  </sheetData>
  <sheetProtection/>
  <mergeCells count="15">
    <mergeCell ref="A5:A6"/>
    <mergeCell ref="B5:B6"/>
    <mergeCell ref="A124:B124"/>
    <mergeCell ref="A125:B125"/>
    <mergeCell ref="A90:F90"/>
    <mergeCell ref="A88:B88"/>
    <mergeCell ref="A89:B89"/>
    <mergeCell ref="A7:F7"/>
    <mergeCell ref="E5:E6"/>
    <mergeCell ref="C5:C6"/>
    <mergeCell ref="D5:D6"/>
    <mergeCell ref="F5:F6"/>
    <mergeCell ref="F1:H1"/>
    <mergeCell ref="G5:G6"/>
    <mergeCell ref="H5:H6"/>
  </mergeCells>
  <printOptions/>
  <pageMargins left="0.35433070866141736" right="0.1968503937007874" top="0.15748031496062992" bottom="0.2755905511811024" header="0.15748031496062992" footer="0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2017-02-10T13:54:07Z</cp:lastPrinted>
  <dcterms:created xsi:type="dcterms:W3CDTF">2012-01-31T07:31:50Z</dcterms:created>
  <dcterms:modified xsi:type="dcterms:W3CDTF">2017-02-10T14:15:09Z</dcterms:modified>
  <cp:category/>
  <cp:version/>
  <cp:contentType/>
  <cp:contentStatus/>
</cp:coreProperties>
</file>